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NJ\fuels\BS\"/>
    </mc:Choice>
  </mc:AlternateContent>
  <xr:revisionPtr revIDLastSave="0" documentId="8_{982557AE-B552-4447-98F8-1A6D2C3FF95A}" xr6:coauthVersionLast="47" xr6:coauthVersionMax="47" xr10:uidLastSave="{00000000-0000-0000-0000-000000000000}"/>
  <bookViews>
    <workbookView xWindow="915" yWindow="885" windowWidth="19965" windowHeight="717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About!$A$77</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07" i="24" l="1"/>
  <c r="S107" i="24"/>
  <c r="T107" i="24"/>
  <c r="U107" i="24"/>
  <c r="V107" i="24"/>
  <c r="W133" i="24" s="1"/>
  <c r="W107" i="24"/>
  <c r="X107" i="24"/>
  <c r="Y107" i="24"/>
  <c r="Z107" i="24"/>
  <c r="AA107" i="24"/>
  <c r="AB107" i="24"/>
  <c r="AC107" i="24"/>
  <c r="Q107" i="24"/>
  <c r="X133" i="24"/>
  <c r="Y133" i="24"/>
  <c r="Z133" i="24"/>
  <c r="AA133" i="24"/>
  <c r="AB133" i="24"/>
  <c r="AC133" i="24"/>
  <c r="AD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<sst xmlns="http://schemas.openxmlformats.org/spreadsheetml/2006/main" count="3469" uniqueCount="1065">
  <si>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</si>
  <si>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</si>
  <si>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</si>
  <si>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</si>
  <si>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</si>
  <si>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</si>
  <si>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</si>
  <si>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</si>
  <si>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</si>
  <si>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</si>
  <si>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</si>
  <si>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</si>
  <si>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</si>
  <si>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</si>
  <si>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</si>
  <si>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</si>
  <si>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</si>
  <si>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</si>
  <si>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</si>
  <si>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</si>
  <si>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</si>
  <si>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</si>
  <si>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</si>
  <si>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</si>
  <si>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</si>
  <si>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</si>
  <si>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</si>
  <si>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</si>
  <si>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</si>
  <si>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</si>
  <si>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</si>
  <si>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</si>
  <si>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</si>
  <si>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</si>
  <si>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</si>
  <si>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</si>
  <si>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</si>
  <si>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</si>
  <si>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</si>
  <si>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</si>
  <si>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</si>
  <si>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</si>
  <si>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</si>
  <si>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</si>
  <si>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</si>
  <si>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</si>
  <si>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</si>
  <si>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</si>
  <si>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</si>
  <si>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</si>
  <si>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</si>
  <si>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</si>
  <si>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</si>
  <si>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</si>
  <si>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</si>
  <si>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</si>
  <si>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</si>
  <si>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</si>
  <si>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</si>
  <si>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</si>
  <si>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</si>
  <si>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</si>
  <si>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</si>
  <si>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</si>
  <si>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</si>
  <si>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</si>
  <si>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</si>
  <si>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</si>
  <si>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</si>
  <si>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</si>
  <si>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</si>
  <si>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</si>
  <si>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</si>
  <si>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</si>
  <si>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</si>
  <si>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</si>
  <si>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</si>
  <si>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</si>
  <si>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</si>
  <si>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</si>
  <si>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</si>
  <si>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</si>
  <si>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</si>
  <si>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</si>
  <si>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</si>
  <si>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</si>
  <si>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</si>
  <si>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</si>
  <si>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</si>
  <si>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</si>
  <si>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</si>
  <si>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</si>
  <si>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</si>
  <si>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</si>
  <si>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</si>
  <si>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</si>
  <si>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</si>
  <si>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</si>
  <si>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</si>
  <si>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</si>
  <si>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</si>
  <si>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</si>
  <si>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</si>
  <si>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</si>
  <si>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</si>
  <si>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</si>
  <si>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</si>
  <si>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</si>
  <si>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</si>
  <si>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</si>
  <si>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</si>
  <si>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</si>
  <si>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</si>
  <si>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</si>
  <si>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</si>
  <si>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</si>
  <si>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</si>
  <si>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</si>
  <si>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</si>
  <si>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</si>
  <si>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</si>
  <si>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</si>
  <si>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</si>
  <si>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</si>
  <si>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</si>
  <si>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</si>
  <si>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</si>
  <si>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</si>
  <si>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</si>
  <si>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</si>
  <si>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</si>
  <si>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</si>
  <si>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</si>
  <si>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</si>
  <si>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</si>
  <si>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</si>
  <si>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</si>
  <si>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</si>
  <si>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</si>
  <si>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</si>
  <si>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</si>
  <si>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</si>
  <si>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</si>
  <si>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</si>
  <si>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</si>
  <si>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</si>
  <si>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</si>
  <si>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</si>
  <si>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</si>
  <si>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</si>
  <si>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</si>
  <si>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</si>
  <si>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</si>
  <si>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</si>
  <si>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</si>
  <si>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</si>
  <si>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</si>
  <si>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</si>
  <si>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</si>
  <si>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</si>
  <si>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</si>
  <si>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</si>
  <si>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</si>
  <si>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</si>
  <si>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</si>
  <si>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</si>
  <si>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</si>
  <si>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</si>
  <si>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</si>
  <si>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</si>
  <si>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</si>
  <si>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</si>
  <si>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</si>
  <si>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</si>
  <si>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</si>
  <si>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</si>
  <si>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</si>
  <si>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</si>
  <si>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</si>
  <si>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</si>
  <si>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</si>
  <si>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</si>
  <si>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</si>
  <si>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</si>
  <si>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</si>
  <si>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</si>
  <si>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</si>
  <si>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</si>
  <si>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</si>
  <si>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</si>
  <si>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</si>
  <si>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</si>
  <si>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</si>
  <si>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</si>
  <si>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</si>
  <si>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</si>
  <si>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</si>
  <si>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</si>
  <si>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</si>
  <si>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</si>
  <si>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</si>
  <si>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</si>
  <si>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</si>
  <si>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</si>
  <si>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</si>
  <si>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</si>
  <si>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</si>
  <si>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</si>
  <si>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</si>
  <si>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</si>
  <si>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</si>
  <si>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</si>
  <si>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</si>
  <si>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</si>
  <si>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</si>
  <si>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</si>
  <si>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</si>
  <si>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</si>
  <si>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</si>
  <si>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</si>
  <si>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</si>
  <si>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</si>
  <si>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</si>
  <si>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</si>
  <si>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</si>
  <si>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</si>
  <si>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</si>
  <si>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</si>
  <si>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</si>
  <si>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</si>
  <si>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</si>
  <si>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</si>
  <si>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</si>
  <si>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</si>
  <si>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</si>
  <si>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</si>
  <si>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</si>
  <si>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</si>
  <si>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</si>
  <si>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</si>
  <si>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</si>
  <si>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</si>
  <si>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</si>
  <si>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</si>
  <si>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</si>
  <si>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</si>
  <si>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</si>
  <si>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</si>
  <si>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</si>
  <si>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</si>
  <si>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</si>
  <si>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</si>
  <si>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</si>
  <si>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</si>
  <si>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</si>
  <si>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</si>
  <si>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</si>
  <si>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</si>
  <si>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</si>
  <si>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</si>
  <si>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</si>
  <si>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</si>
  <si>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</si>
  <si>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</si>
  <si>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</si>
  <si>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</si>
  <si>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</si>
  <si>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</si>
  <si>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</si>
  <si>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</si>
  <si>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</si>
  <si>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</si>
  <si>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</si>
  <si>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</si>
  <si>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</si>
  <si>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</si>
  <si>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</si>
  <si>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</si>
  <si>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</si>
  <si>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</si>
  <si>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</si>
  <si>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</si>
  <si>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</si>
  <si>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</si>
  <si>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</si>
  <si>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</si>
  <si>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</si>
  <si>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</si>
  <si>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</si>
  <si>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</si>
  <si>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</si>
  <si>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</si>
  <si>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</si>
  <si>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</si>
  <si>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</si>
  <si>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</si>
  <si>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</si>
  <si>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</si>
  <si>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</si>
  <si>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</si>
  <si>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</si>
  <si>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</si>
  <si>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</si>
  <si>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</si>
  <si>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</si>
  <si>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</si>
  <si>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</si>
  <si>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</si>
  <si>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</si>
  <si>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</si>
  <si>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</si>
  <si>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</si>
  <si>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</si>
  <si>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</si>
  <si>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</si>
  <si>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</si>
  <si>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</si>
  <si>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</si>
  <si>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</si>
  <si>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</si>
  <si>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</si>
  <si>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</si>
  <si>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</si>
  <si>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</si>
  <si>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</si>
  <si>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</si>
  <si>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</si>
  <si>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</si>
  <si>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</si>
  <si>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</si>
  <si>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</si>
  <si>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</si>
  <si>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</si>
  <si>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</si>
  <si>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</si>
  <si>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</si>
  <si>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</si>
  <si>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</si>
  <si>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</si>
  <si>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</si>
  <si>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</si>
  <si>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</si>
  <si>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</si>
  <si>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</si>
  <si>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</si>
  <si>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</si>
  <si>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</si>
  <si>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</si>
  <si>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</si>
  <si>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</si>
  <si>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</si>
  <si>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</si>
  <si>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</si>
  <si>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</si>
  <si>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</si>
  <si>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</si>
  <si>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</si>
  <si>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</si>
  <si>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</si>
  <si>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</si>
  <si>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</si>
  <si>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</si>
  <si>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</si>
  <si>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</si>
  <si>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</si>
  <si>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</si>
  <si>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</si>
  <si>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</si>
  <si>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</si>
  <si>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</si>
  <si>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</si>
  <si>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</si>
  <si>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</si>
  <si>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</si>
  <si>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</si>
  <si>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</si>
  <si>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</si>
  <si>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</si>
  <si>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</si>
  <si>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</si>
  <si>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</si>
  <si>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</si>
  <si>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</si>
  <si>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</si>
  <si>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</si>
  <si>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</si>
  <si>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</si>
  <si>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</si>
  <si>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</si>
  <si>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</si>
  <si>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</si>
  <si>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</si>
  <si>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</si>
  <si>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</si>
  <si>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</si>
  <si>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</si>
  <si>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</si>
  <si>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</si>
  <si>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</si>
  <si>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</si>
  <si>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</si>
  <si>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</si>
  <si>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</si>
  <si>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</si>
  <si>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</si>
  <si>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</si>
  <si>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</si>
  <si>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</si>
  <si>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</si>
  <si>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</si>
  <si>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</si>
  <si>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</si>
  <si>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</si>
  <si>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</si>
  <si>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</si>
  <si>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</si>
  <si>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</si>
  <si>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</si>
  <si>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</si>
  <si>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</si>
  <si>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</si>
  <si>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</si>
  <si>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</si>
  <si>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</si>
  <si>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</si>
  <si>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</si>
  <si>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</si>
  <si>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</si>
  <si>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</si>
  <si>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</si>
  <si>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</si>
  <si>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</si>
  <si>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</si>
  <si>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</si>
  <si>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</si>
  <si>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</si>
  <si>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</si>
  <si>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</si>
  <si>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</si>
  <si>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</si>
  <si>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</si>
  <si>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</si>
  <si>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</si>
  <si>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</si>
  <si>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</si>
  <si>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</si>
  <si>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</si>
  <si>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</si>
  <si>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</si>
  <si>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</si>
  <si>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</si>
  <si>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</si>
  <si>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</si>
  <si>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</si>
  <si>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</si>
  <si>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</si>
  <si>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</si>
  <si>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</si>
  <si>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</si>
  <si>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</si>
  <si>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</si>
  <si>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</si>
  <si>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</si>
  <si>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</si>
  <si>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</si>
  <si>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</si>
  <si>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</si>
  <si>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</si>
  <si>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</si>
  <si>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</si>
  <si>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</si>
  <si>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</si>
  <si>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</si>
  <si>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</si>
  <si>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</si>
  <si>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</si>
  <si>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</si>
  <si>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</si>
  <si>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</si>
  <si>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</si>
  <si>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</si>
  <si>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</si>
  <si>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</si>
  <si>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</si>
  <si>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</si>
  <si>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</si>
  <si>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</si>
  <si>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</si>
  <si>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</si>
  <si>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</si>
  <si>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</si>
  <si>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</si>
  <si>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</si>
  <si>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</si>
  <si>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</si>
  <si>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</si>
  <si>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</si>
  <si>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</si>
  <si>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</si>
  <si>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</si>
  <si>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</si>
  <si>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</si>
  <si>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</si>
  <si>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</si>
  <si>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</si>
  <si>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</si>
  <si>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</si>
  <si>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</si>
  <si>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</si>
  <si>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</si>
  <si>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</si>
  <si>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</si>
  <si>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</si>
  <si>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</si>
  <si>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</si>
  <si>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</si>
  <si>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</si>
  <si>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</si>
  <si>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</si>
  <si>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</si>
  <si>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</si>
  <si>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</si>
  <si>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</si>
  <si>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</si>
  <si>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</si>
  <si>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</si>
  <si>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</si>
  <si>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</si>
  <si>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</si>
  <si>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</si>
  <si>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</si>
  <si>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</si>
  <si>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</si>
  <si>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</si>
  <si>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</si>
  <si>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</si>
  <si>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</si>
  <si>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</si>
  <si>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</si>
  <si>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</si>
  <si>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</si>
  <si>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</si>
  <si>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</si>
  <si>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</si>
  <si>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</si>
  <si>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</si>
  <si>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</si>
  <si>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</si>
  <si>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</si>
  <si>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</si>
  <si>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</si>
  <si>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</si>
  <si>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</si>
  <si>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</si>
  <si>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</si>
  <si>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</si>
  <si>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</si>
  <si>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</si>
  <si>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</si>
  <si>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</si>
  <si>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</si>
  <si>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</si>
  <si>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</si>
  <si>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</si>
  <si>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</si>
  <si>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</si>
  <si>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</si>
  <si>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</si>
  <si>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</si>
  <si>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</si>
  <si>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</si>
  <si>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</si>
  <si>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</si>
  <si>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</si>
  <si>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</si>
  <si>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</si>
  <si>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</si>
  <si>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</si>
  <si>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</si>
  <si>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</si>
  <si>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</si>
  <si>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</si>
  <si>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</si>
  <si>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</si>
  <si>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</si>
  <si>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</si>
  <si>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</si>
  <si>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</si>
  <si>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</si>
  <si>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</si>
  <si>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</si>
  <si>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</si>
  <si>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</si>
  <si>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</si>
  <si>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</si>
  <si>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</si>
  <si>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</si>
  <si>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</si>
  <si>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</si>
  <si>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</si>
  <si>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</si>
  <si>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</si>
  <si>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</si>
  <si>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</si>
  <si>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</si>
  <si>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</si>
  <si>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</si>
  <si>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</si>
  <si>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</si>
  <si>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</si>
  <si>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</si>
  <si>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</si>
  <si>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</si>
  <si>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</si>
  <si>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</si>
  <si>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</si>
  <si>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</si>
  <si>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</si>
  <si>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</si>
  <si>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</si>
  <si>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</si>
  <si>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</si>
  <si>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</si>
  <si>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</si>
  <si>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</si>
  <si>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</si>
  <si>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</si>
  <si>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</si>
  <si>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</si>
  <si>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</si>
  <si>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</si>
  <si>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</si>
  <si>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</si>
  <si>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</si>
  <si>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</si>
  <si>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</si>
  <si>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</si>
  <si>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</si>
  <si>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</si>
  <si>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</si>
  <si>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</si>
  <si>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</si>
  <si>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</si>
  <si>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</si>
  <si>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</si>
  <si>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</si>
  <si>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</si>
  <si>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</si>
  <si>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</si>
  <si>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</si>
  <si>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</si>
  <si>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</si>
  <si>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</si>
  <si>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</si>
  <si>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</si>
  <si>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</si>
  <si>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</si>
  <si>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</si>
  <si>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</si>
  <si>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</si>
  <si>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</si>
  <si>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</si>
  <si>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</si>
  <si>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</si>
  <si>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</si>
  <si>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</si>
  <si>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</si>
  <si>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</si>
  <si>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</si>
  <si>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</si>
  <si>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</si>
  <si>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</si>
  <si>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</si>
  <si>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</si>
  <si>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</si>
  <si>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</si>
  <si>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</si>
  <si>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</si>
  <si>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</si>
  <si>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</si>
  <si>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</si>
  <si>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</si>
  <si>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</si>
  <si>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</si>
  <si>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</si>
  <si>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</si>
  <si>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</si>
  <si>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</si>
  <si>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</si>
  <si>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</si>
  <si>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</si>
  <si>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</si>
  <si>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</si>
  <si>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</si>
  <si>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</si>
  <si>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</si>
  <si>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</si>
  <si>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</si>
  <si>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</si>
  <si>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</si>
  <si>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</si>
  <si>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</si>
  <si>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</si>
  <si>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</si>
  <si>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</si>
  <si>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</si>
  <si>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</si>
  <si>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</si>
  <si>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</si>
  <si>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</si>
  <si>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</si>
  <si>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</si>
  <si>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</si>
  <si>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</si>
  <si>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</si>
  <si>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</si>
  <si>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</si>
  <si>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</si>
  <si>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</si>
  <si>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</si>
  <si>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</si>
  <si>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</si>
  <si>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</si>
  <si>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</si>
  <si>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</si>
  <si>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</si>
  <si>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</si>
  <si>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</si>
  <si>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</si>
  <si>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</si>
  <si>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</si>
  <si>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</si>
  <si>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</si>
  <si>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</si>
  <si>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</si>
  <si>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</si>
  <si>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</si>
  <si>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</si>
  <si>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</si>
  <si>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</si>
  <si>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</si>
  <si>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</si>
  <si>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</si>
  <si>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</si>
  <si>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</si>
  <si>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</si>
  <si>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</si>
  <si>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</si>
  <si>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</si>
  <si>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</si>
  <si>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</si>
  <si>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</si>
  <si>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</si>
  <si>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</si>
  <si>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</si>
  <si>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</si>
  <si>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</si>
  <si>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</si>
  <si>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</si>
  <si>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</si>
  <si>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</si>
  <si>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</si>
  <si>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</si>
  <si>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</si>
  <si>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</si>
  <si>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</si>
  <si>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</si>
  <si>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</si>
  <si>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</si>
  <si>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</si>
  <si>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</si>
  <si>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</si>
  <si>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</si>
  <si>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</si>
  <si>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</si>
  <si>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</si>
  <si>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</si>
  <si>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</si>
  <si>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</si>
  <si>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</si>
  <si>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</si>
  <si>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</si>
  <si>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</si>
  <si>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</si>
  <si>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</si>
  <si>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</si>
  <si>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</si>
  <si>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</si>
  <si>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</si>
  <si>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</si>
  <si>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</si>
  <si>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</si>
  <si>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</si>
  <si>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</si>
  <si>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</si>
  <si>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</si>
  <si>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</si>
  <si>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</si>
  <si>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</si>
  <si>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</si>
  <si>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</si>
  <si>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</si>
  <si>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</si>
  <si>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</si>
  <si>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</si>
  <si>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</si>
  <si>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</si>
  <si>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</si>
  <si>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</si>
  <si>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</si>
  <si>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</si>
  <si>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</si>
  <si>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</si>
  <si>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</si>
  <si>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</si>
  <si>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</si>
  <si>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</si>
  <si>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</si>
  <si>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</si>
  <si>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</si>
  <si>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</si>
  <si>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</si>
  <si>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</si>
  <si>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</si>
  <si>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</si>
  <si>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</si>
  <si>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</si>
  <si>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</si>
  <si>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</si>
  <si>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</si>
  <si>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</si>
  <si>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</si>
  <si>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</si>
  <si>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</si>
  <si>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</si>
  <si>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</si>
  <si>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</si>
  <si>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</si>
  <si>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</si>
  <si>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</si>
  <si>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</si>
  <si>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</si>
  <si>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</si>
  <si>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</si>
  <si>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</si>
  <si>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</si>
  <si>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</si>
  <si>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</si>
  <si>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</si>
  <si>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</si>
  <si>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</si>
  <si>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</si>
  <si>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</si>
  <si>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</si>
  <si>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</si>
  <si>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</si>
  <si>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</si>
  <si>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</si>
  <si>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</si>
  <si>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</si>
  <si>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</si>
  <si>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</si>
  <si>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</si>
  <si>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</si>
  <si>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</si>
  <si>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</si>
  <si>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</si>
  <si>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</si>
  <si>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</si>
  <si>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</si>
  <si>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</si>
  <si>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</si>
  <si>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</si>
  <si>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</si>
  <si>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</si>
  <si>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</si>
  <si>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</si>
  <si>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</si>
  <si>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</si>
  <si>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</si>
  <si>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</si>
  <si>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</si>
  <si>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</si>
  <si>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</si>
  <si>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</si>
  <si>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</si>
  <si>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</si>
  <si>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</si>
  <si>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</si>
  <si>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</si>
  <si>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</si>
  <si>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</si>
  <si>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</si>
  <si>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</si>
  <si>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</si>
  <si>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</si>
  <si>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</si>
  <si>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</si>
  <si>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</si>
  <si>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</si>
  <si>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</si>
  <si>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</si>
  <si>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</si>
  <si>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</si>
  <si>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</si>
  <si>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</si>
  <si>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</si>
  <si>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</si>
  <si>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</si>
  <si>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</si>
  <si>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</si>
  <si>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</si>
  <si>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</si>
  <si>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</si>
  <si>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</si>
  <si>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</si>
  <si>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</si>
  <si>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</si>
  <si>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</si>
  <si>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</si>
  <si>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</si>
  <si>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</si>
  <si>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</si>
  <si>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</si>
  <si>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</si>
  <si>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</si>
  <si>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</si>
  <si>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</si>
  <si>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</si>
  <si>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</si>
  <si>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</si>
  <si>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</si>
  <si>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</si>
  <si>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</si>
  <si>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</si>
  <si>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</si>
  <si>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</si>
  <si>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</si>
  <si>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</si>
  <si>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</si>
  <si>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</si>
  <si>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</si>
  <si>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</si>
  <si>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</si>
  <si>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</si>
  <si>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</si>
  <si>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</si>
  <si>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</si>
  <si>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</si>
  <si>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</si>
  <si>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</si>
  <si>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</si>
  <si>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</si>
  <si>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</si>
  <si>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</si>
  <si>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</si>
  <si>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</si>
  <si>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</si>
  <si>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</si>
  <si>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</si>
  <si>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</si>
  <si>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</si>
  <si>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</si>
  <si>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</si>
  <si>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</si>
  <si>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</si>
  <si>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</si>
  <si>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</si>
  <si>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</si>
  <si>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</si>
  <si>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</si>
  <si>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</si>
  <si>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</si>
  <si>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</si>
  <si>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</si>
  <si>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</si>
  <si>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</si>
  <si>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</si>
  <si>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</si>
  <si>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</si>
  <si>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</si>
  <si>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</si>
  <si>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</si>
  <si>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</si>
  <si>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</si>
  <si>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</si>
  <si>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</si>
  <si>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</si>
  <si>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</si>
  <si>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</si>
  <si>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</si>
  <si>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</si>
  <si>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</si>
  <si>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</si>
  <si>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</si>
  <si>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</si>
  <si>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</si>
  <si>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</si>
  <si>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</si>
  <si>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</si>
  <si>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</si>
  <si>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</si>
  <si>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</si>
  <si>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</si>
  <si>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</si>
  <si>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</si>
  <si>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</si>
  <si>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</si>
  <si>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</si>
  <si>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</si>
  <si>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</si>
  <si>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</si>
  <si>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</si>
  <si>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</si>
  <si>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</si>
  <si>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</si>
  <si>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</si>
  <si>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</si>
  <si>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</si>
  <si>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</si>
  <si>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</si>
  <si>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</si>
  <si>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</si>
  <si>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</si>
  <si>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</si>
  <si>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</si>
  <si>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</si>
  <si>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</si>
  <si>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</si>
  <si>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</si>
  <si>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</si>
  <si>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</si>
  <si>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</si>
  <si>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</si>
  <si>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</si>
  <si>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</si>
  <si>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</si>
  <si>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</si>
  <si>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</si>
  <si>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</si>
  <si>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</si>
  <si>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</si>
  <si>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</si>
  <si>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</si>
  <si>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</si>
  <si>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</si>
  <si>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</si>
  <si>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</si>
  <si>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</si>
  <si>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</si>
  <si>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</si>
  <si>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</si>
  <si>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</si>
  <si>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</si>
  <si>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</si>
  <si>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</si>
  <si>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</si>
  <si>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</si>
  <si>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</si>
  <si>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</si>
  <si>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</si>
  <si>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</si>
  <si>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</si>
  <si>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Latest calibration year target passed: 2037</t>
  </si>
  <si>
    <t>New Jersey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</si>
</sst>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7">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14" fontId="0" fillId="0" borderId="0" xfId="0" applyNumberFormat="1"/>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6" borderId="24" xfId="0" applyFont="1" applyFill="1" applyBorder="1" applyAlignment="1">
      <alignment horizontal="center"/>
    </xf>
    <xf numFmtId="0" fontId="40" fillId="16"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6" borderId="0" xfId="0" applyFont="1" applyFill="1" applyAlignment="1">
      <alignment horizontal="center" vertical="center" textRotation="90"/>
    </xf>
    <xf numFmtId="0" fontId="40" fillId="13" borderId="67" xfId="0" applyFont="1" applyFill="1" applyBorder="1" applyAlignment="1">
      <alignment horizontal="center" vertical="center" wrapText="1"/>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0" xfId="0" applyFont="1" applyFill="1" applyAlignment="1">
      <alignment horizontal="center" vertical="center" wrapText="1"/>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1" borderId="0" xfId="0" applyFont="1" applyFill="1" applyAlignment="1">
      <alignment horizontal="center" vertical="center" textRotation="90"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workbookViewId="0">
      <selection activeCell="B97" sqref="B97"/>
    </sheetView>
  </sheetViews>
  <sheetFormatPr defaultColWidth="9.28515625" defaultRowHeight="15" x14ac:dyDescent="0.25"/>
  <cols>
    <col min="2" max="2" width="83.28515625" customWidth="1"/>
  </cols>
  <sheetData>
    <row r="1" spans="1:3" x14ac:dyDescent="0.25">
      <c r="A1" s="1" t="s">
        <v>184</v>
      </c>
      <c r="B1" t="s">
        <v>1064</v>
      </c>
      <c r="C1" s="346">
        <v>45532</v>
      </c>
    </row>
    <row r="2" spans="1:3" x14ac:dyDescent="0.25">
      <c r="A2" s="1" t="s">
        <v>183</v>
      </c>
    </row>
    <row r="3" spans="1:3" x14ac:dyDescent="0.25">
      <c r="A3" s="1" t="s">
        <v>310</v>
      </c>
    </row>
    <row r="5" spans="1:3" x14ac:dyDescent="0.25">
      <c r="A5" s="1" t="s">
        <v>0</v>
      </c>
      <c r="B5" s="27" t="s">
        <v>115</v>
      </c>
    </row>
    <row r="6" spans="1:3" x14ac:dyDescent="0.25">
      <c r="B6" t="s">
        <v>1</v>
      </c>
    </row>
    <row r="7" spans="1:3" x14ac:dyDescent="0.25">
      <c r="B7" s="2">
        <v>2014</v>
      </c>
    </row>
    <row r="8" spans="1:3" x14ac:dyDescent="0.25">
      <c r="B8" t="s">
        <v>2</v>
      </c>
    </row>
    <row r="9" spans="1:3" x14ac:dyDescent="0.25">
      <c r="B9" s="28" t="s">
        <v>3</v>
      </c>
    </row>
    <row r="10" spans="1:3" x14ac:dyDescent="0.25">
      <c r="B10" t="s">
        <v>4</v>
      </c>
    </row>
    <row r="12" spans="1:3" x14ac:dyDescent="0.25">
      <c r="B12" s="27" t="s">
        <v>256</v>
      </c>
    </row>
    <row r="13" spans="1:3" x14ac:dyDescent="0.25">
      <c r="B13" t="s">
        <v>288</v>
      </c>
    </row>
    <row r="14" spans="1:3" x14ac:dyDescent="0.25">
      <c r="B14" s="2">
        <v>2015</v>
      </c>
    </row>
    <row r="15" spans="1:3" x14ac:dyDescent="0.25">
      <c r="B15" t="s">
        <v>289</v>
      </c>
    </row>
    <row r="16" spans="1:3"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636</v>
      </c>
    </row>
    <row r="40" spans="2:2" x14ac:dyDescent="0.25">
      <c r="B40" t="s">
        <v>637</v>
      </c>
    </row>
    <row r="41" spans="2:2" x14ac:dyDescent="0.25">
      <c r="B41" s="28" t="s">
        <v>587</v>
      </c>
    </row>
    <row r="42" spans="2:2" x14ac:dyDescent="0.25">
      <c r="B42" t="s">
        <v>635</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8" spans="1:2" x14ac:dyDescent="0.25">
      <c r="A58" s="1" t="s">
        <v>169</v>
      </c>
    </row>
    <row r="59" spans="1:2" x14ac:dyDescent="0.25">
      <c r="A59" t="s">
        <v>670</v>
      </c>
    </row>
    <row r="60" spans="1:2" x14ac:dyDescent="0.25">
      <c r="A60" t="s">
        <v>671</v>
      </c>
    </row>
    <row r="61" spans="1:2" x14ac:dyDescent="0.25">
      <c r="A61" s="1"/>
    </row>
    <row r="62" spans="1:2" x14ac:dyDescent="0.25">
      <c r="A62" t="s">
        <v>170</v>
      </c>
    </row>
    <row r="63" spans="1:2" x14ac:dyDescent="0.25">
      <c r="A63" t="s">
        <v>171</v>
      </c>
    </row>
    <row r="65" spans="1:5" x14ac:dyDescent="0.25">
      <c r="A65" t="s">
        <v>174</v>
      </c>
    </row>
    <row r="66" spans="1:5" x14ac:dyDescent="0.25">
      <c r="A66" t="s">
        <v>175</v>
      </c>
    </row>
    <row r="67" spans="1:5" x14ac:dyDescent="0.25">
      <c r="A67" t="s">
        <v>176</v>
      </c>
    </row>
    <row r="68" spans="1:5" x14ac:dyDescent="0.25">
      <c r="A68" t="s">
        <v>177</v>
      </c>
    </row>
    <row r="70" spans="1:5" x14ac:dyDescent="0.25">
      <c r="A70" t="s">
        <v>186</v>
      </c>
    </row>
    <row r="71" spans="1:5" x14ac:dyDescent="0.25">
      <c r="A71" t="s">
        <v>187</v>
      </c>
    </row>
    <row r="72" spans="1:5" x14ac:dyDescent="0.25">
      <c r="A72" t="s">
        <v>188</v>
      </c>
    </row>
    <row r="73" spans="1:5" x14ac:dyDescent="0.25">
      <c r="A73" t="s">
        <v>190</v>
      </c>
    </row>
    <row r="74" spans="1:5" x14ac:dyDescent="0.25">
      <c r="A74">
        <v>0.97099999999999997</v>
      </c>
    </row>
    <row r="75" spans="1:5" x14ac:dyDescent="0.25">
      <c r="A75" t="s">
        <v>189</v>
      </c>
    </row>
    <row r="77" spans="1:5" x14ac:dyDescent="0.25">
      <c r="A77" t="s">
        <v>524</v>
      </c>
    </row>
    <row r="78" spans="1:5" x14ac:dyDescent="0.25">
      <c r="A78">
        <v>0.89805481563188172</v>
      </c>
    </row>
    <row r="79" spans="1:5" x14ac:dyDescent="0.25">
      <c r="A79" t="s">
        <v>189</v>
      </c>
    </row>
    <row r="80" spans="1:5" x14ac:dyDescent="0.25">
      <c r="A80">
        <v>0.88711067149387013</v>
      </c>
      <c r="B80" t="s">
        <v>536</v>
      </c>
      <c r="E80" s="19"/>
    </row>
    <row r="81" spans="1:5" x14ac:dyDescent="0.25">
      <c r="A81">
        <v>0.78452102304761584</v>
      </c>
      <c r="B81" t="s">
        <v>826</v>
      </c>
      <c r="E81" s="19"/>
    </row>
    <row r="82" spans="1:5" x14ac:dyDescent="0.25">
      <c r="E82" s="19"/>
    </row>
    <row r="83" spans="1:5" x14ac:dyDescent="0.25">
      <c r="E83" s="19"/>
    </row>
    <row r="84" spans="1:5" x14ac:dyDescent="0.25">
      <c r="E84" s="19"/>
    </row>
    <row r="87" spans="1:5" x14ac:dyDescent="0.25">
      <c r="A87" s="1" t="s">
        <v>530</v>
      </c>
    </row>
    <row r="88" spans="1:5" x14ac:dyDescent="0.25">
      <c r="A88" t="s">
        <v>588</v>
      </c>
    </row>
    <row r="89" spans="1:5" x14ac:dyDescent="0.25">
      <c r="A89" t="s">
        <v>589</v>
      </c>
    </row>
    <row r="90" spans="1:5" x14ac:dyDescent="0.25">
      <c r="A90" t="s">
        <v>531</v>
      </c>
    </row>
    <row r="91" spans="1:5" x14ac:dyDescent="0.25">
      <c r="A91" t="s">
        <v>532</v>
      </c>
    </row>
    <row r="93" spans="1:5" x14ac:dyDescent="0.25">
      <c r="A93" s="1" t="s">
        <v>305</v>
      </c>
    </row>
    <row r="94" spans="1:5" x14ac:dyDescent="0.25">
      <c r="A94" t="s">
        <v>316</v>
      </c>
    </row>
    <row r="95" spans="1:5" x14ac:dyDescent="0.25">
      <c r="A95" t="s">
        <v>317</v>
      </c>
    </row>
    <row r="96" spans="1:5" x14ac:dyDescent="0.25">
      <c r="A96" t="s">
        <v>306</v>
      </c>
    </row>
    <row r="97" spans="1:1" x14ac:dyDescent="0.25">
      <c r="A97" t="s">
        <v>307</v>
      </c>
    </row>
    <row r="100" spans="1:1" x14ac:dyDescent="0.25">
      <c r="A100" t="s">
        <v>535</v>
      </c>
    </row>
    <row r="101" spans="1:1" x14ac:dyDescent="0.25">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3" t="s">
        <v>651</v>
      </c>
      <c r="C100" s="474"/>
      <c r="D100" s="474"/>
      <c r="E100" s="474"/>
      <c r="F100" s="474"/>
      <c r="G100" s="474"/>
      <c r="H100" s="474"/>
      <c r="I100" s="474"/>
      <c r="J100" s="474"/>
      <c r="K100" s="474"/>
      <c r="L100" s="474"/>
      <c r="M100" s="474"/>
      <c r="N100" s="474"/>
      <c r="O100" s="474"/>
      <c r="P100" s="474"/>
      <c r="Q100" s="474"/>
      <c r="R100" s="474"/>
      <c r="S100" s="474"/>
      <c r="T100" s="474"/>
      <c r="U100" s="474"/>
      <c r="V100" s="474"/>
      <c r="W100" s="474"/>
      <c r="X100" s="474"/>
      <c r="Y100" s="474"/>
      <c r="Z100" s="474"/>
      <c r="AA100" s="474"/>
      <c r="AB100" s="474"/>
      <c r="AC100" s="474"/>
      <c r="AD100" s="474"/>
      <c r="AE100" s="474"/>
      <c r="AF100" s="474"/>
      <c r="AG100" s="474"/>
      <c r="AH100" s="58"/>
    </row>
    <row r="101" spans="1:34" ht="12" x14ac:dyDescent="0.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2" t="s">
        <v>568</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434</v>
      </c>
      <c r="B10" s="54" t="s">
        <v>78</v>
      </c>
      <c r="AG10" s="51" t="s">
        <v>616</v>
      </c>
    </row>
    <row r="11" spans="1:33" ht="15" customHeight="1" x14ac:dyDescent="0.2">
      <c r="B11" s="53" t="s">
        <v>79</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586</v>
      </c>
    </row>
    <row r="84" spans="2:2" ht="15" customHeight="1" x14ac:dyDescent="0.2">
      <c r="B84" s="38" t="s">
        <v>569</v>
      </c>
    </row>
    <row r="85" spans="2:2" ht="15" customHeight="1" x14ac:dyDescent="0.2">
      <c r="B85" s="38" t="s">
        <v>570</v>
      </c>
    </row>
    <row r="86" spans="2:2" ht="15" customHeight="1" x14ac:dyDescent="0.2">
      <c r="B86" s="38" t="s">
        <v>571</v>
      </c>
    </row>
    <row r="87" spans="2:2" ht="15" customHeight="1" x14ac:dyDescent="0.2">
      <c r="B87" s="38" t="s">
        <v>107</v>
      </c>
    </row>
    <row r="88" spans="2:2" ht="15" customHeight="1" x14ac:dyDescent="0.2">
      <c r="B88" s="38" t="s">
        <v>572</v>
      </c>
    </row>
    <row r="89" spans="2:2" ht="15" customHeight="1" x14ac:dyDescent="0.2">
      <c r="B89" s="38" t="s">
        <v>108</v>
      </c>
    </row>
    <row r="90" spans="2:2" ht="15" customHeight="1" x14ac:dyDescent="0.2">
      <c r="B90" s="38" t="s">
        <v>573</v>
      </c>
    </row>
    <row r="91" spans="2:2" ht="15" customHeight="1" x14ac:dyDescent="0.2">
      <c r="B91" s="38" t="s">
        <v>574</v>
      </c>
    </row>
    <row r="92" spans="2:2" x14ac:dyDescent="0.2">
      <c r="B92" s="38" t="s">
        <v>219</v>
      </c>
    </row>
    <row r="93" spans="2:2" ht="15" customHeight="1" x14ac:dyDescent="0.2">
      <c r="B93" s="38" t="s">
        <v>575</v>
      </c>
    </row>
    <row r="94" spans="2:2" ht="15" customHeight="1" x14ac:dyDescent="0.2">
      <c r="B94" s="38" t="s">
        <v>576</v>
      </c>
    </row>
    <row r="95" spans="2:2" ht="15" customHeight="1" x14ac:dyDescent="0.2">
      <c r="B95" s="38" t="s">
        <v>627</v>
      </c>
    </row>
    <row r="96" spans="2:2" ht="15" customHeight="1" x14ac:dyDescent="0.2">
      <c r="B96" s="38" t="s">
        <v>493</v>
      </c>
    </row>
    <row r="97" spans="2:33" ht="15" customHeight="1" x14ac:dyDescent="0.2">
      <c r="B97" s="38" t="s">
        <v>577</v>
      </c>
    </row>
    <row r="98" spans="2:33" ht="15" customHeight="1" x14ac:dyDescent="0.2">
      <c r="B98" s="38" t="s">
        <v>578</v>
      </c>
    </row>
    <row r="99" spans="2:33" ht="15" customHeight="1" x14ac:dyDescent="0.2">
      <c r="B99" s="38" t="s">
        <v>579</v>
      </c>
    </row>
    <row r="100" spans="2:33" ht="15" customHeight="1" x14ac:dyDescent="0.2">
      <c r="B100" s="38" t="s">
        <v>499</v>
      </c>
    </row>
    <row r="101" spans="2:33" x14ac:dyDescent="0.2">
      <c r="B101" s="38" t="s">
        <v>580</v>
      </c>
    </row>
    <row r="102" spans="2:33" x14ac:dyDescent="0.2">
      <c r="B102" s="38" t="s">
        <v>581</v>
      </c>
    </row>
    <row r="103" spans="2:33" ht="15" customHeight="1" x14ac:dyDescent="0.2">
      <c r="B103" s="38" t="s">
        <v>582</v>
      </c>
    </row>
    <row r="104" spans="2:33" ht="15" customHeight="1" x14ac:dyDescent="0.2">
      <c r="B104" s="38" t="s">
        <v>583</v>
      </c>
    </row>
    <row r="105" spans="2:33" ht="15" customHeight="1" x14ac:dyDescent="0.2">
      <c r="B105" s="38" t="s">
        <v>584</v>
      </c>
    </row>
    <row r="106" spans="2:33" ht="15" customHeight="1" x14ac:dyDescent="0.2">
      <c r="B106" s="38" t="s">
        <v>585</v>
      </c>
    </row>
    <row r="107" spans="2:33" ht="15" customHeight="1" x14ac:dyDescent="0.2">
      <c r="B107" s="38" t="s">
        <v>109</v>
      </c>
    </row>
    <row r="108" spans="2:33" ht="15" customHeight="1" x14ac:dyDescent="0.2">
      <c r="B108" s="38" t="s">
        <v>553</v>
      </c>
    </row>
    <row r="109" spans="2:33" ht="15" customHeight="1" x14ac:dyDescent="0.2">
      <c r="B109" s="38" t="s">
        <v>554</v>
      </c>
    </row>
    <row r="110" spans="2:33" ht="15" customHeight="1" x14ac:dyDescent="0.2">
      <c r="B110" s="38" t="s">
        <v>626</v>
      </c>
    </row>
    <row r="111" spans="2:33" ht="15" customHeight="1" x14ac:dyDescent="0.2">
      <c r="B111" s="38" t="s">
        <v>605</v>
      </c>
    </row>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3" t="s">
        <v>586</v>
      </c>
      <c r="C84" s="474"/>
      <c r="D84" s="474"/>
      <c r="E84" s="474"/>
      <c r="F84" s="474"/>
      <c r="G84" s="474"/>
      <c r="H84" s="474"/>
      <c r="I84" s="474"/>
      <c r="J84" s="474"/>
      <c r="K84" s="474"/>
      <c r="L84" s="474"/>
      <c r="M84" s="474"/>
      <c r="N84" s="474"/>
      <c r="O84" s="474"/>
      <c r="P84" s="474"/>
      <c r="Q84" s="474"/>
      <c r="R84" s="474"/>
      <c r="S84" s="474"/>
      <c r="T84" s="474"/>
      <c r="U84" s="474"/>
      <c r="V84" s="474"/>
      <c r="W84" s="474"/>
      <c r="X84" s="474"/>
      <c r="Y84" s="474"/>
      <c r="Z84" s="474"/>
      <c r="AA84" s="474"/>
      <c r="AB84" s="474"/>
      <c r="AC84" s="474"/>
      <c r="AD84" s="474"/>
      <c r="AE84" s="474"/>
      <c r="AF84" s="474"/>
      <c r="AG84" s="474"/>
      <c r="AH84" s="58"/>
    </row>
    <row r="85" spans="1:34" ht="15" customHeight="1" x14ac:dyDescent="0.2">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2" t="s">
        <v>649</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25">
      <c r="C6" s="475" t="s">
        <v>596</v>
      </c>
      <c r="D6" s="475"/>
      <c r="E6" s="475"/>
      <c r="F6" s="475"/>
      <c r="G6" s="475"/>
      <c r="H6" s="475"/>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25">
      <c r="I13" s="476" t="s">
        <v>597</v>
      </c>
      <c r="J13" s="476"/>
      <c r="K13" s="476"/>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25">
      <c r="C20" s="35"/>
      <c r="D20" s="475" t="s">
        <v>596</v>
      </c>
      <c r="E20" s="475"/>
      <c r="F20" s="475"/>
      <c r="G20" s="475"/>
      <c r="H20" s="475"/>
      <c r="I20" s="475"/>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590</v>
      </c>
      <c r="B1">
        <v>10</v>
      </c>
    </row>
    <row r="2" spans="1:2" ht="30" x14ac:dyDescent="0.25">
      <c r="A2" s="36" t="s">
        <v>591</v>
      </c>
      <c r="B2">
        <v>30</v>
      </c>
    </row>
    <row r="3" spans="1:2" ht="45" x14ac:dyDescent="0.25">
      <c r="A3" s="36" t="s">
        <v>592</v>
      </c>
      <c r="B3">
        <v>0.39100000000000001</v>
      </c>
    </row>
    <row r="4" spans="1:2" ht="45" x14ac:dyDescent="0.25">
      <c r="A4" s="36" t="s">
        <v>593</v>
      </c>
      <c r="B4">
        <v>0.48799999999999999</v>
      </c>
    </row>
    <row r="5" spans="1:2" x14ac:dyDescent="0.25">
      <c r="A5" s="36" t="s">
        <v>594</v>
      </c>
      <c r="B5">
        <v>0.03</v>
      </c>
    </row>
    <row r="6" spans="1:2" x14ac:dyDescent="0.25">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16.386639437611965</v>
      </c>
      <c r="U7" s="4">
        <f>'Inflation Reduction Act'!S112</f>
        <v>10.924426291741311</v>
      </c>
      <c r="V7" s="4">
        <f>'Inflation Reduction Act'!T112</f>
        <v>0</v>
      </c>
      <c r="W7" s="4">
        <f>'Inflation Reduction Act'!U112</f>
        <v>0</v>
      </c>
      <c r="X7" s="4">
        <f>'Inflation Reduction Act'!V112</f>
        <v>0</v>
      </c>
      <c r="Y7" s="4">
        <f>'Inflation Reduction Act'!W112</f>
        <v>0</v>
      </c>
      <c r="Z7" s="4">
        <f>'Inflation Reduction Act'!X112</f>
        <v>0</v>
      </c>
      <c r="AA7" s="4">
        <f>'Inflation Reduction Act'!Y112</f>
        <v>0</v>
      </c>
      <c r="AB7" s="4">
        <f>'Inflation Reduction Act'!Z112</f>
        <v>0</v>
      </c>
      <c r="AC7" s="4">
        <f>'Inflation Reduction Act'!AA112</f>
        <v>0</v>
      </c>
      <c r="AD7" s="4">
        <f>'Inflation Reduction Act'!AB112</f>
        <v>0</v>
      </c>
      <c r="AE7" s="4">
        <f>'Inflation Reduction Act'!AC112</f>
        <v>0</v>
      </c>
    </row>
    <row r="8" spans="1:33" x14ac:dyDescent="0.25">
      <c r="A8" t="s">
        <v>801</v>
      </c>
      <c r="B8" s="4">
        <v>0</v>
      </c>
      <c r="C8" s="4">
        <v>0</v>
      </c>
      <c r="D8" s="4">
        <f>'Inflation Reduction Act'!B115</f>
        <v>21.092049369375573</v>
      </c>
      <c r="E8" s="4">
        <f>'Inflation Reduction Act'!C115</f>
        <v>21.092049369375573</v>
      </c>
      <c r="F8" s="4">
        <f>'Inflation Reduction Act'!D115</f>
        <v>21.092049369375573</v>
      </c>
      <c r="G8" s="4">
        <f>'Inflation Reduction Act'!E115</f>
        <v>21.212665122239411</v>
      </c>
      <c r="H8" s="4">
        <f>'Inflation Reduction Act'!F115</f>
        <v>21.333280875103252</v>
      </c>
      <c r="I8" s="4">
        <f>'Inflation Reduction Act'!G115</f>
        <v>21.328900603055423</v>
      </c>
      <c r="J8" s="4">
        <f>'Inflation Reduction Act'!H115</f>
        <v>21.325396385417164</v>
      </c>
      <c r="K8" s="4">
        <f>'Inflation Reduction Act'!I115</f>
        <v>21.322529298258587</v>
      </c>
      <c r="L8" s="4">
        <f>'Inflation Reduction Act'!J115</f>
        <v>21.322529298258587</v>
      </c>
      <c r="M8" s="4">
        <f>'Inflation Reduction Act'!K115</f>
        <v>21.322529298258587</v>
      </c>
      <c r="N8" s="4">
        <f>'Inflation Reduction Act'!L115</f>
        <v>21.322529298258587</v>
      </c>
      <c r="O8" s="4">
        <f>'Inflation Reduction Act'!M115</f>
        <v>21.322529298258587</v>
      </c>
      <c r="P8" s="4">
        <f>'Inflation Reduction Act'!N115</f>
        <v>21.322529298258587</v>
      </c>
      <c r="Q8" s="4">
        <f>'Inflation Reduction Act'!O115</f>
        <v>21.322529298258587</v>
      </c>
      <c r="R8" s="4">
        <f>'Inflation Reduction Act'!P115</f>
        <v>21.322529298258587</v>
      </c>
      <c r="S8" s="4">
        <f>'Inflation Reduction Act'!Q115</f>
        <v>21.322529298258587</v>
      </c>
      <c r="T8" s="4">
        <f>'Inflation Reduction Act'!R115</f>
        <v>15.99189697369394</v>
      </c>
      <c r="U8" s="4">
        <f>'Inflation Reduction Act'!S115</f>
        <v>10.661264649129294</v>
      </c>
      <c r="V8" s="4">
        <f>'Inflation Reduction Act'!T115</f>
        <v>0</v>
      </c>
      <c r="W8" s="4">
        <f>'Inflation Reduction Act'!U115</f>
        <v>0</v>
      </c>
      <c r="X8" s="4">
        <f>'Inflation Reduction Act'!V115</f>
        <v>0</v>
      </c>
      <c r="Y8" s="4">
        <f>'Inflation Reduction Act'!W115</f>
        <v>0</v>
      </c>
      <c r="Z8" s="4">
        <f>'Inflation Reduction Act'!X115</f>
        <v>0</v>
      </c>
      <c r="AA8" s="4">
        <f>'Inflation Reduction Act'!Y115</f>
        <v>0</v>
      </c>
      <c r="AB8" s="4">
        <f>'Inflation Reduction Act'!Z115</f>
        <v>0</v>
      </c>
      <c r="AC8" s="4">
        <f>'Inflation Reduction Act'!AA115</f>
        <v>0</v>
      </c>
      <c r="AD8" s="4">
        <f>'Inflation Reduction Act'!AB115</f>
        <v>0</v>
      </c>
      <c r="AE8" s="4">
        <f>'Inflation Reduction Act'!AC115</f>
        <v>0</v>
      </c>
    </row>
    <row r="9" spans="1:33" x14ac:dyDescent="0.2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Act'!B126</f>
        <v>21.848852583482621</v>
      </c>
      <c r="E18" s="4">
        <f>'Inflation Reduction Act'!C126</f>
        <v>21.848852583482621</v>
      </c>
      <c r="F18" s="4">
        <f>'Inflation Reduction Act'!D126</f>
        <v>21.848852583482621</v>
      </c>
      <c r="G18" s="4">
        <f>'Inflation Reduction Act'!E126</f>
        <v>21.848852583482621</v>
      </c>
      <c r="H18" s="4">
        <f>'Inflation Reduction Act'!F126</f>
        <v>21.848852583482621</v>
      </c>
      <c r="I18" s="4">
        <f>'Inflation Reduction Act'!G126</f>
        <v>21.848852583482621</v>
      </c>
      <c r="J18" s="4">
        <f>'Inflation Reduction Act'!H126</f>
        <v>21.848852583482621</v>
      </c>
      <c r="K18" s="4">
        <f>'Inflation Reduction Act'!I126</f>
        <v>21.848852583482621</v>
      </c>
      <c r="L18" s="4">
        <f>'Inflation Reduction Act'!J126</f>
        <v>21.848852583482621</v>
      </c>
      <c r="M18" s="4">
        <f>'Inflation Reduction Act'!K126</f>
        <v>21.848852583482621</v>
      </c>
      <c r="N18" s="4">
        <f>'Inflation Reduction Act'!L126</f>
        <v>21.848852583482621</v>
      </c>
      <c r="O18" s="4">
        <f>'Inflation Reduction Act'!M126</f>
        <v>21.848852583482621</v>
      </c>
      <c r="P18" s="4">
        <f>'Inflation Reduction Act'!N126</f>
        <v>21.848852583482621</v>
      </c>
      <c r="Q18" s="4">
        <f>'Inflation Reduction Act'!O126</f>
        <v>21.848852583482621</v>
      </c>
      <c r="R18" s="4">
        <f>'Inflation Reduction Act'!P126</f>
        <v>21.848852583482621</v>
      </c>
      <c r="S18" s="4">
        <f>'Inflation Reduction Act'!Q126</f>
        <v>21.848852583482621</v>
      </c>
      <c r="T18" s="4">
        <f>'Inflation Reduction Act'!R126</f>
        <v>17.715285878499422</v>
      </c>
      <c r="U18" s="4">
        <f>'Inflation Reduction Act'!S126</f>
        <v>11.81019058566628</v>
      </c>
      <c r="V18" s="4">
        <f>'Inflation Reduction Act'!T126</f>
        <v>0</v>
      </c>
      <c r="W18" s="4">
        <f>'Inflation Reduction Act'!U126</f>
        <v>0</v>
      </c>
      <c r="X18" s="4">
        <f>'Inflation Reduction Act'!V126</f>
        <v>0</v>
      </c>
      <c r="Y18" s="4">
        <f>'Inflation Reduction Act'!W126</f>
        <v>0</v>
      </c>
      <c r="Z18" s="4">
        <f>'Inflation Reduction Act'!X126</f>
        <v>0</v>
      </c>
      <c r="AA18" s="4">
        <f>'Inflation Reduction Act'!Y126</f>
        <v>0</v>
      </c>
      <c r="AB18" s="4">
        <f>'Inflation Reduction Act'!Z126</f>
        <v>0</v>
      </c>
      <c r="AC18" s="4">
        <f>'Inflation Reduction Act'!AA126</f>
        <v>0</v>
      </c>
      <c r="AD18" s="4">
        <f>'Inflation Reduction Act'!AB126</f>
        <v>0</v>
      </c>
      <c r="AE18" s="4">
        <f>'Inflation Reduction Act'!AC126</f>
        <v>0</v>
      </c>
    </row>
    <row r="19" spans="1:31"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x14ac:dyDescent="0.25"/>
  <cols>
    <col min="1" max="1" width="32.7109375" customWidth="1"/>
  </cols>
  <sheetData>
    <row r="1" spans="1:33" x14ac:dyDescent="0.2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802</v>
      </c>
      <c r="B9" s="19">
        <f>Calculations!D19</f>
        <v>0.20099999999999998</v>
      </c>
      <c r="C9" s="19">
        <f>Calculations!E19</f>
        <v>0.17419999999999999</v>
      </c>
      <c r="D9" s="19">
        <f>'Inflation Reduction Act'!B149</f>
        <v>0.41625000000000001</v>
      </c>
      <c r="E9" s="19">
        <f>'Inflation Reduction Act'!C149</f>
        <v>0.41625000000000001</v>
      </c>
      <c r="F9" s="19">
        <f>'Inflation Reduction Act'!D149</f>
        <v>0.41625000000000001</v>
      </c>
      <c r="G9" s="19">
        <f>'Inflation Reduction Act'!E149</f>
        <v>0.41625000000000001</v>
      </c>
      <c r="H9" s="19">
        <f>'Inflation Reduction Act'!F149</f>
        <v>0.41625000000000001</v>
      </c>
      <c r="I9" s="19">
        <f>'Inflation Reduction Act'!G149</f>
        <v>0.41625000000000001</v>
      </c>
      <c r="J9" s="19">
        <f>'Inflation Reduction Act'!H149</f>
        <v>0.41625000000000001</v>
      </c>
      <c r="K9" s="19">
        <f>'Inflation Reduction Act'!I149</f>
        <v>0.41625000000000001</v>
      </c>
      <c r="L9" s="19">
        <f>'Inflation Reduction Act'!J149</f>
        <v>0.41625000000000001</v>
      </c>
      <c r="M9" s="19">
        <f>'Inflation Reduction Act'!K149</f>
        <v>0.41625000000000001</v>
      </c>
      <c r="N9" s="19">
        <f>'Inflation Reduction Act'!L149</f>
        <v>0.41625000000000001</v>
      </c>
      <c r="O9" s="19">
        <f>'Inflation Reduction Act'!M149</f>
        <v>0.41625000000000001</v>
      </c>
      <c r="P9" s="19">
        <f>'Inflation Reduction Act'!N149</f>
        <v>0.41625000000000001</v>
      </c>
      <c r="Q9" s="19">
        <f>'Inflation Reduction Act'!O149</f>
        <v>0.41625000000000001</v>
      </c>
      <c r="R9" s="19">
        <f>'Inflation Reduction Act'!P149</f>
        <v>0.41625000000000001</v>
      </c>
      <c r="S9" s="19">
        <f>'Inflation Reduction Act'!Q149</f>
        <v>0.41625000000000001</v>
      </c>
      <c r="T9" s="19">
        <f>'Inflation Reduction Act'!R149</f>
        <v>0.31218750000000001</v>
      </c>
      <c r="U9" s="19">
        <f>'Inflation Reduction Act'!S149</f>
        <v>0.208125</v>
      </c>
      <c r="V9" s="19">
        <f>'Inflation Reduction Act'!T149</f>
        <v>0</v>
      </c>
      <c r="W9" s="19">
        <f>'Inflation Reduction Act'!U149</f>
        <v>0</v>
      </c>
      <c r="X9" s="19">
        <f>'Inflation Reduction Act'!V149</f>
        <v>0</v>
      </c>
      <c r="Y9" s="19">
        <f>'Inflation Reduction Act'!W149</f>
        <v>0</v>
      </c>
      <c r="Z9" s="19">
        <f>'Inflation Reduction Act'!X149</f>
        <v>0</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Act'!B152</f>
        <v>0.41625000000000001</v>
      </c>
      <c r="E11" s="19">
        <f>'Inflation Reduction Act'!C152</f>
        <v>0.41625000000000001</v>
      </c>
      <c r="F11" s="19">
        <f>'Inflation Reduction Act'!D152</f>
        <v>0.41625000000000001</v>
      </c>
      <c r="G11" s="19">
        <f>'Inflation Reduction Act'!E152</f>
        <v>0.41625000000000001</v>
      </c>
      <c r="H11" s="19">
        <f>'Inflation Reduction Act'!F152</f>
        <v>0.41625000000000001</v>
      </c>
      <c r="I11" s="19">
        <f>'Inflation Reduction Act'!G152</f>
        <v>0.41625000000000001</v>
      </c>
      <c r="J11" s="19">
        <f>'Inflation Reduction Act'!H152</f>
        <v>0.41625000000000001</v>
      </c>
      <c r="K11" s="19">
        <f>'Inflation Reduction Act'!I152</f>
        <v>0.41625000000000001</v>
      </c>
      <c r="L11" s="19">
        <f>'Inflation Reduction Act'!J152</f>
        <v>0.41625000000000001</v>
      </c>
      <c r="M11" s="19">
        <f>'Inflation Reduction Act'!K152</f>
        <v>0.41625000000000001</v>
      </c>
      <c r="N11" s="19">
        <f>'Inflation Reduction Act'!L152</f>
        <v>0.41625000000000001</v>
      </c>
      <c r="O11" s="19">
        <f>'Inflation Reduction Act'!M152</f>
        <v>0.41625000000000001</v>
      </c>
      <c r="P11" s="19">
        <f>'Inflation Reduction Act'!N152</f>
        <v>0.41625000000000001</v>
      </c>
      <c r="Q11" s="19">
        <f>'Inflation Reduction Act'!O152</f>
        <v>0.41625000000000001</v>
      </c>
      <c r="R11" s="19">
        <f>'Inflation Reduction Act'!P152</f>
        <v>0.41625000000000001</v>
      </c>
      <c r="S11" s="19">
        <f>'Inflation Reduction Act'!Q152</f>
        <v>0.41625000000000001</v>
      </c>
      <c r="T11" s="19">
        <f>'Inflation Reduction Act'!R152</f>
        <v>0.31218750000000001</v>
      </c>
      <c r="U11" s="19">
        <f>'Inflation Reduction Act'!S152</f>
        <v>0.208125</v>
      </c>
      <c r="V11" s="19">
        <f>'Inflation Reduction Act'!T152</f>
        <v>0</v>
      </c>
      <c r="W11" s="19">
        <f>'Inflation Reduction Act'!U152</f>
        <v>0</v>
      </c>
      <c r="X11" s="19">
        <f>'Inflation Reduction Act'!V152</f>
        <v>0</v>
      </c>
      <c r="Y11" s="19">
        <f>'Inflation Reduction Act'!W152</f>
        <v>0</v>
      </c>
      <c r="Z11" s="19">
        <f>'Inflation Reduction Act'!X152</f>
        <v>0</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x14ac:dyDescent="0.2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Act'!B155</f>
        <v>0.41625000000000001</v>
      </c>
      <c r="E15" s="19">
        <f>'Inflation Reduction Act'!C155</f>
        <v>0.41625000000000001</v>
      </c>
      <c r="F15" s="19">
        <f>'Inflation Reduction Act'!D155</f>
        <v>0.41625000000000001</v>
      </c>
      <c r="G15" s="19">
        <f>'Inflation Reduction Act'!E155</f>
        <v>0.41625000000000001</v>
      </c>
      <c r="H15" s="19">
        <f>'Inflation Reduction Act'!F155</f>
        <v>0.41625000000000001</v>
      </c>
      <c r="I15" s="19">
        <f>'Inflation Reduction Act'!G155</f>
        <v>0.41625000000000001</v>
      </c>
      <c r="J15" s="19">
        <f>'Inflation Reduction Act'!H155</f>
        <v>0.41625000000000001</v>
      </c>
      <c r="K15" s="19">
        <f>'Inflation Reduction Act'!I155</f>
        <v>0.41625000000000001</v>
      </c>
      <c r="L15" s="19">
        <f>'Inflation Reduction Act'!J155</f>
        <v>0.41625000000000001</v>
      </c>
      <c r="M15" s="19">
        <f>'Inflation Reduction Act'!K155</f>
        <v>0.41625000000000001</v>
      </c>
      <c r="N15" s="19">
        <f>'Inflation Reduction Act'!L155</f>
        <v>0.41625000000000001</v>
      </c>
      <c r="O15" s="19">
        <f>'Inflation Reduction Act'!M155</f>
        <v>0.41625000000000001</v>
      </c>
      <c r="P15" s="19">
        <f>'Inflation Reduction Act'!N155</f>
        <v>0.41625000000000001</v>
      </c>
      <c r="Q15" s="19">
        <f>'Inflation Reduction Act'!O155</f>
        <v>0.41625000000000001</v>
      </c>
      <c r="R15" s="19">
        <f>'Inflation Reduction Act'!P155</f>
        <v>0.41625000000000001</v>
      </c>
      <c r="S15" s="19">
        <f>'Inflation Reduction Act'!Q155</f>
        <v>0.41625000000000001</v>
      </c>
      <c r="T15" s="19">
        <f>'Inflation Reduction Act'!R155</f>
        <v>0.31218750000000001</v>
      </c>
      <c r="U15" s="19">
        <f>'Inflation Reduction Act'!S155</f>
        <v>0.208125</v>
      </c>
      <c r="V15" s="19">
        <f>'Inflation Reduction Act'!T155</f>
        <v>0</v>
      </c>
      <c r="W15" s="19">
        <f>'Inflation Reduction Act'!U155</f>
        <v>0</v>
      </c>
      <c r="X15" s="19">
        <f>'Inflation Reduction Act'!V155</f>
        <v>0</v>
      </c>
      <c r="Y15" s="19">
        <f>'Inflation Reduction Act'!W155</f>
        <v>0</v>
      </c>
      <c r="Z15" s="19">
        <f>'Inflation Reduction Act'!X155</f>
        <v>0</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opLeftCell="D117" workbookViewId="0">
      <selection activeCell="Q107" sqref="Q107:AC107"/>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x14ac:dyDescent="0.2">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x14ac:dyDescent="0.2">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x14ac:dyDescent="0.2">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x14ac:dyDescent="0.2">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x14ac:dyDescent="0.2">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x14ac:dyDescent="0.2">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x14ac:dyDescent="0.2">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x14ac:dyDescent="0.2">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x14ac:dyDescent="0.2">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x14ac:dyDescent="0.2">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x14ac:dyDescent="0.2">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x14ac:dyDescent="0.2">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x14ac:dyDescent="0.2">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x14ac:dyDescent="0.2">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x14ac:dyDescent="0.2">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x14ac:dyDescent="0.2">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x14ac:dyDescent="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x14ac:dyDescent="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x14ac:dyDescent="0.2">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x14ac:dyDescent="0.2">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x14ac:dyDescent="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x14ac:dyDescent="0.2">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x14ac:dyDescent="0.2">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x14ac:dyDescent="0.2">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f>A14</f>
        <v>1</v>
      </c>
      <c r="R107" s="117">
        <f t="shared" ref="R107:AC107" si="4">B14</f>
        <v>0.75</v>
      </c>
      <c r="S107" s="117">
        <f t="shared" si="4"/>
        <v>0.5</v>
      </c>
      <c r="T107" s="117">
        <f t="shared" si="4"/>
        <v>0</v>
      </c>
      <c r="U107" s="117">
        <f t="shared" si="4"/>
        <v>0</v>
      </c>
      <c r="V107" s="117">
        <f t="shared" si="4"/>
        <v>0</v>
      </c>
      <c r="W107" s="117">
        <f t="shared" si="4"/>
        <v>0</v>
      </c>
      <c r="X107" s="117">
        <f t="shared" si="4"/>
        <v>0</v>
      </c>
      <c r="Y107" s="117">
        <f t="shared" si="4"/>
        <v>0</v>
      </c>
      <c r="Z107" s="117">
        <f t="shared" si="4"/>
        <v>0</v>
      </c>
      <c r="AA107" s="117">
        <f t="shared" si="4"/>
        <v>0</v>
      </c>
      <c r="AB107" s="117">
        <f t="shared" si="4"/>
        <v>0</v>
      </c>
      <c r="AC107" s="117">
        <f t="shared" si="4"/>
        <v>0</v>
      </c>
      <c r="AD107" s="77"/>
      <c r="AE107" s="77"/>
      <c r="AF107" s="77"/>
      <c r="AG107" s="77"/>
      <c r="AH107" s="77"/>
      <c r="AI107" s="77"/>
    </row>
    <row r="108" spans="1:36" ht="12.75" x14ac:dyDescent="0.2">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x14ac:dyDescent="0.2">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x14ac:dyDescent="0.2">
      <c r="A111" s="103" t="s">
        <v>732</v>
      </c>
      <c r="B111" s="118">
        <f>C111</f>
        <v>23.620381171332561</v>
      </c>
      <c r="C111" s="118">
        <f>D111</f>
        <v>23.620381171332561</v>
      </c>
      <c r="D111" s="118">
        <f t="shared" ref="D111:AC111" si="5">((($B$97*C47+$B$96*(1-C47))*(1+($B$99*C79+$B$98*(1-C79))))+(($B$97*C47+$B$96*(1-C47))*$B$102*$B$103))*D107*(1-$B$101)</f>
        <v>23.620381171332561</v>
      </c>
      <c r="E111" s="118">
        <f t="shared" si="5"/>
        <v>23.620381171332561</v>
      </c>
      <c r="F111" s="118">
        <f t="shared" si="5"/>
        <v>23.620381171332561</v>
      </c>
      <c r="G111" s="118">
        <f t="shared" si="5"/>
        <v>23.620381171332561</v>
      </c>
      <c r="H111" s="118">
        <f t="shared" si="5"/>
        <v>23.620381171332561</v>
      </c>
      <c r="I111" s="118">
        <f t="shared" si="5"/>
        <v>23.620381171332561</v>
      </c>
      <c r="J111" s="118">
        <f t="shared" si="5"/>
        <v>23.620381171332561</v>
      </c>
      <c r="K111" s="118">
        <f t="shared" si="5"/>
        <v>23.620381171332561</v>
      </c>
      <c r="L111" s="118">
        <f t="shared" si="5"/>
        <v>23.620381171332561</v>
      </c>
      <c r="M111" s="118">
        <f t="shared" si="5"/>
        <v>23.620381171332561</v>
      </c>
      <c r="N111" s="118">
        <f t="shared" si="5"/>
        <v>23.620381171332561</v>
      </c>
      <c r="O111" s="118">
        <f t="shared" si="5"/>
        <v>23.620381171332561</v>
      </c>
      <c r="P111" s="118">
        <f t="shared" si="5"/>
        <v>23.620381171332561</v>
      </c>
      <c r="Q111" s="118">
        <f t="shared" si="5"/>
        <v>23.620381171332561</v>
      </c>
      <c r="R111" s="118">
        <f t="shared" si="5"/>
        <v>17.715285878499422</v>
      </c>
      <c r="S111" s="118">
        <f t="shared" si="5"/>
        <v>11.81019058566628</v>
      </c>
      <c r="T111" s="118">
        <f t="shared" si="5"/>
        <v>0</v>
      </c>
      <c r="U111" s="118">
        <f t="shared" si="5"/>
        <v>0</v>
      </c>
      <c r="V111" s="118">
        <f t="shared" si="5"/>
        <v>0</v>
      </c>
      <c r="W111" s="118">
        <f t="shared" si="5"/>
        <v>0</v>
      </c>
      <c r="X111" s="118">
        <f t="shared" si="5"/>
        <v>0</v>
      </c>
      <c r="Y111" s="118">
        <f t="shared" si="5"/>
        <v>0</v>
      </c>
      <c r="Z111" s="118">
        <f t="shared" si="5"/>
        <v>0</v>
      </c>
      <c r="AA111" s="118">
        <f t="shared" si="5"/>
        <v>0</v>
      </c>
      <c r="AB111" s="118">
        <f t="shared" si="5"/>
        <v>0</v>
      </c>
      <c r="AC111" s="118">
        <f t="shared" si="5"/>
        <v>0</v>
      </c>
      <c r="AD111" s="103"/>
      <c r="AE111" s="103"/>
      <c r="AF111" s="77"/>
      <c r="AG111" s="77"/>
      <c r="AH111" s="77"/>
      <c r="AI111" s="77"/>
      <c r="AJ111" s="77"/>
    </row>
    <row r="112" spans="1:36" ht="12.75" x14ac:dyDescent="0.2">
      <c r="A112" s="103" t="s">
        <v>733</v>
      </c>
      <c r="B112" s="118">
        <f>B111*(1-$B$101)</f>
        <v>21.848852583482621</v>
      </c>
      <c r="C112" s="118">
        <f t="shared" ref="C112:AC112" si="6">C111*(1-$B$101)</f>
        <v>21.848852583482621</v>
      </c>
      <c r="D112" s="118">
        <f t="shared" si="6"/>
        <v>21.848852583482621</v>
      </c>
      <c r="E112" s="118">
        <f t="shared" si="6"/>
        <v>21.848852583482621</v>
      </c>
      <c r="F112" s="118">
        <f t="shared" si="6"/>
        <v>21.848852583482621</v>
      </c>
      <c r="G112" s="118">
        <f t="shared" si="6"/>
        <v>21.848852583482621</v>
      </c>
      <c r="H112" s="118">
        <f t="shared" si="6"/>
        <v>21.848852583482621</v>
      </c>
      <c r="I112" s="118">
        <f t="shared" si="6"/>
        <v>21.848852583482621</v>
      </c>
      <c r="J112" s="118">
        <f t="shared" si="6"/>
        <v>21.848852583482621</v>
      </c>
      <c r="K112" s="118">
        <f t="shared" si="6"/>
        <v>21.848852583482621</v>
      </c>
      <c r="L112" s="118">
        <f t="shared" si="6"/>
        <v>21.848852583482621</v>
      </c>
      <c r="M112" s="118">
        <f t="shared" si="6"/>
        <v>21.848852583482621</v>
      </c>
      <c r="N112" s="118">
        <f t="shared" si="6"/>
        <v>21.848852583482621</v>
      </c>
      <c r="O112" s="118">
        <f t="shared" si="6"/>
        <v>21.848852583482621</v>
      </c>
      <c r="P112" s="118">
        <f t="shared" si="6"/>
        <v>21.848852583482621</v>
      </c>
      <c r="Q112" s="118">
        <f t="shared" si="6"/>
        <v>21.848852583482621</v>
      </c>
      <c r="R112" s="118">
        <f t="shared" si="6"/>
        <v>16.386639437611965</v>
      </c>
      <c r="S112" s="118">
        <f t="shared" si="6"/>
        <v>10.924426291741311</v>
      </c>
      <c r="T112" s="118">
        <f t="shared" si="6"/>
        <v>0</v>
      </c>
      <c r="U112" s="118">
        <f t="shared" si="6"/>
        <v>0</v>
      </c>
      <c r="V112" s="118">
        <f t="shared" si="6"/>
        <v>0</v>
      </c>
      <c r="W112" s="118">
        <f t="shared" si="6"/>
        <v>0</v>
      </c>
      <c r="X112" s="118">
        <f t="shared" si="6"/>
        <v>0</v>
      </c>
      <c r="Y112" s="118">
        <f t="shared" si="6"/>
        <v>0</v>
      </c>
      <c r="Z112" s="118">
        <f t="shared" si="6"/>
        <v>0</v>
      </c>
      <c r="AA112" s="118">
        <f t="shared" si="6"/>
        <v>0</v>
      </c>
      <c r="AB112" s="118">
        <f t="shared" si="6"/>
        <v>0</v>
      </c>
      <c r="AC112" s="118">
        <f t="shared" si="6"/>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734</v>
      </c>
      <c r="B114" s="118">
        <f t="shared" ref="B114:C114" si="7">C114</f>
        <v>22.802215534460078</v>
      </c>
      <c r="C114" s="118">
        <f t="shared" si="7"/>
        <v>22.802215534460078</v>
      </c>
      <c r="D114" s="118">
        <f t="shared" ref="D114:AC114" si="8">((($B$97*C47+$B$96*(1-C47))*(1+($B$99*C77+$B$98*(1-C77))))+(($B$97*C47+$B$96*(1-C47))*$B$102*$B$103))*D107*(1-$B$101)</f>
        <v>22.802215534460078</v>
      </c>
      <c r="E114" s="118">
        <f t="shared" si="8"/>
        <v>22.932610942961524</v>
      </c>
      <c r="F114" s="118">
        <f t="shared" si="8"/>
        <v>23.063006351462974</v>
      </c>
      <c r="G114" s="118">
        <f t="shared" si="8"/>
        <v>23.058270922222079</v>
      </c>
      <c r="H114" s="118">
        <f t="shared" si="8"/>
        <v>23.054482578829365</v>
      </c>
      <c r="I114" s="118">
        <f t="shared" si="8"/>
        <v>23.051383025144418</v>
      </c>
      <c r="J114" s="118">
        <f t="shared" si="8"/>
        <v>23.051383025144418</v>
      </c>
      <c r="K114" s="118">
        <f t="shared" si="8"/>
        <v>23.051383025144418</v>
      </c>
      <c r="L114" s="118">
        <f t="shared" si="8"/>
        <v>23.051383025144418</v>
      </c>
      <c r="M114" s="118">
        <f t="shared" si="8"/>
        <v>23.051383025144418</v>
      </c>
      <c r="N114" s="118">
        <f t="shared" si="8"/>
        <v>23.051383025144418</v>
      </c>
      <c r="O114" s="118">
        <f t="shared" si="8"/>
        <v>23.051383025144418</v>
      </c>
      <c r="P114" s="118">
        <f t="shared" si="8"/>
        <v>23.051383025144418</v>
      </c>
      <c r="Q114" s="118">
        <f t="shared" si="8"/>
        <v>23.051383025144418</v>
      </c>
      <c r="R114" s="118">
        <f t="shared" si="8"/>
        <v>17.288537268858313</v>
      </c>
      <c r="S114" s="118">
        <f t="shared" si="8"/>
        <v>11.525691512572209</v>
      </c>
      <c r="T114" s="118">
        <f t="shared" si="8"/>
        <v>0</v>
      </c>
      <c r="U114" s="118">
        <f t="shared" si="8"/>
        <v>0</v>
      </c>
      <c r="V114" s="118">
        <f t="shared" si="8"/>
        <v>0</v>
      </c>
      <c r="W114" s="118">
        <f t="shared" si="8"/>
        <v>0</v>
      </c>
      <c r="X114" s="118">
        <f t="shared" si="8"/>
        <v>0</v>
      </c>
      <c r="Y114" s="118">
        <f t="shared" si="8"/>
        <v>0</v>
      </c>
      <c r="Z114" s="118">
        <f t="shared" si="8"/>
        <v>0</v>
      </c>
      <c r="AA114" s="118">
        <f t="shared" si="8"/>
        <v>0</v>
      </c>
      <c r="AB114" s="118">
        <f t="shared" si="8"/>
        <v>0</v>
      </c>
      <c r="AC114" s="118">
        <f t="shared" si="8"/>
        <v>0</v>
      </c>
      <c r="AD114" s="103"/>
      <c r="AE114" s="103"/>
      <c r="AF114" s="77"/>
      <c r="AG114" s="77"/>
      <c r="AH114" s="77"/>
      <c r="AI114" s="77"/>
      <c r="AJ114" s="77"/>
    </row>
    <row r="115" spans="1:36" ht="12.75" x14ac:dyDescent="0.2">
      <c r="A115" s="103" t="s">
        <v>1058</v>
      </c>
      <c r="B115" s="118">
        <f>B114*(1-$B$101)</f>
        <v>21.092049369375573</v>
      </c>
      <c r="C115" s="118">
        <f t="shared" ref="C115:AC115" si="9">C114*(1-$B$101)</f>
        <v>21.092049369375573</v>
      </c>
      <c r="D115" s="118">
        <f t="shared" si="9"/>
        <v>21.092049369375573</v>
      </c>
      <c r="E115" s="118">
        <f t="shared" si="9"/>
        <v>21.212665122239411</v>
      </c>
      <c r="F115" s="118">
        <f t="shared" si="9"/>
        <v>21.333280875103252</v>
      </c>
      <c r="G115" s="118">
        <f t="shared" si="9"/>
        <v>21.328900603055423</v>
      </c>
      <c r="H115" s="118">
        <f t="shared" si="9"/>
        <v>21.325396385417164</v>
      </c>
      <c r="I115" s="118">
        <f t="shared" si="9"/>
        <v>21.322529298258587</v>
      </c>
      <c r="J115" s="118">
        <f t="shared" si="9"/>
        <v>21.322529298258587</v>
      </c>
      <c r="K115" s="118">
        <f t="shared" si="9"/>
        <v>21.322529298258587</v>
      </c>
      <c r="L115" s="118">
        <f t="shared" si="9"/>
        <v>21.322529298258587</v>
      </c>
      <c r="M115" s="118">
        <f t="shared" si="9"/>
        <v>21.322529298258587</v>
      </c>
      <c r="N115" s="118">
        <f t="shared" si="9"/>
        <v>21.322529298258587</v>
      </c>
      <c r="O115" s="118">
        <f t="shared" si="9"/>
        <v>21.322529298258587</v>
      </c>
      <c r="P115" s="118">
        <f t="shared" si="9"/>
        <v>21.322529298258587</v>
      </c>
      <c r="Q115" s="118">
        <f t="shared" si="9"/>
        <v>21.322529298258587</v>
      </c>
      <c r="R115" s="118">
        <f t="shared" si="9"/>
        <v>15.99189697369394</v>
      </c>
      <c r="S115" s="118">
        <f t="shared" si="9"/>
        <v>10.661264649129294</v>
      </c>
      <c r="T115" s="118">
        <f t="shared" si="9"/>
        <v>0</v>
      </c>
      <c r="U115" s="118">
        <f t="shared" si="9"/>
        <v>0</v>
      </c>
      <c r="V115" s="118">
        <f t="shared" si="9"/>
        <v>0</v>
      </c>
      <c r="W115" s="118">
        <f t="shared" si="9"/>
        <v>0</v>
      </c>
      <c r="X115" s="118">
        <f t="shared" si="9"/>
        <v>0</v>
      </c>
      <c r="Y115" s="118">
        <f t="shared" si="9"/>
        <v>0</v>
      </c>
      <c r="Z115" s="118">
        <f t="shared" si="9"/>
        <v>0</v>
      </c>
      <c r="AA115" s="118">
        <f t="shared" si="9"/>
        <v>0</v>
      </c>
      <c r="AB115" s="118">
        <f t="shared" si="9"/>
        <v>0</v>
      </c>
      <c r="AC115" s="118">
        <f t="shared" si="9"/>
        <v>0</v>
      </c>
      <c r="AD115" s="103"/>
      <c r="AE115" s="103"/>
      <c r="AF115" s="77"/>
      <c r="AG115" s="77"/>
      <c r="AH115" s="77"/>
      <c r="AI115" s="77"/>
      <c r="AJ115" s="77"/>
    </row>
    <row r="116" spans="1:36" ht="12.75" x14ac:dyDescent="0.2">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t="s">
        <v>735</v>
      </c>
      <c r="B118" s="118">
        <f t="shared" ref="B118:C118" si="10">C118</f>
        <v>23.620381171332561</v>
      </c>
      <c r="C118" s="118">
        <f t="shared" si="10"/>
        <v>23.620381171332561</v>
      </c>
      <c r="D118" s="118">
        <f t="shared" ref="D118:Q118" si="11">((($B$97*C47+$B$96*(1-C47))*(1+($B$99*C79+$B$98*(1-C79))))+(($B$97*C47+$B$96*(1-C47))*$B$102*$B$103))*D107*(1-$B$101)</f>
        <v>23.620381171332561</v>
      </c>
      <c r="E118" s="118">
        <f t="shared" si="11"/>
        <v>23.620381171332561</v>
      </c>
      <c r="F118" s="118">
        <f t="shared" si="11"/>
        <v>23.620381171332561</v>
      </c>
      <c r="G118" s="118">
        <f t="shared" si="11"/>
        <v>23.620381171332561</v>
      </c>
      <c r="H118" s="118">
        <f t="shared" si="11"/>
        <v>23.620381171332561</v>
      </c>
      <c r="I118" s="118">
        <f t="shared" si="11"/>
        <v>23.620381171332561</v>
      </c>
      <c r="J118" s="118">
        <f t="shared" si="11"/>
        <v>23.620381171332561</v>
      </c>
      <c r="K118" s="118">
        <f t="shared" si="11"/>
        <v>23.620381171332561</v>
      </c>
      <c r="L118" s="118">
        <f t="shared" si="11"/>
        <v>23.620381171332561</v>
      </c>
      <c r="M118" s="118">
        <f t="shared" si="11"/>
        <v>23.620381171332561</v>
      </c>
      <c r="N118" s="118">
        <f t="shared" si="11"/>
        <v>23.620381171332561</v>
      </c>
      <c r="O118" s="118">
        <f t="shared" si="11"/>
        <v>23.620381171332561</v>
      </c>
      <c r="P118" s="118">
        <f t="shared" si="11"/>
        <v>23.620381171332561</v>
      </c>
      <c r="Q118" s="118">
        <f t="shared" si="11"/>
        <v>23.620381171332561</v>
      </c>
      <c r="R118" s="118">
        <f t="shared" ref="R118:AC118" si="12">((($B$97*Q47+$B$96*(1-Q47))*(1+($B$99*Q79+$B$98*(1-Q79))))+(($B$97*Q47+$B$96*(1-Q47))*$B$102*$B$103))*R107*(1-P101)</f>
        <v>19.151660409188562</v>
      </c>
      <c r="S118" s="118">
        <f t="shared" si="12"/>
        <v>12.767773606125708</v>
      </c>
      <c r="T118" s="118">
        <f t="shared" si="12"/>
        <v>0</v>
      </c>
      <c r="U118" s="118">
        <f t="shared" si="12"/>
        <v>0</v>
      </c>
      <c r="V118" s="118">
        <f t="shared" si="12"/>
        <v>0</v>
      </c>
      <c r="W118" s="118">
        <f t="shared" si="12"/>
        <v>0</v>
      </c>
      <c r="X118" s="118">
        <f t="shared" si="12"/>
        <v>0</v>
      </c>
      <c r="Y118" s="118">
        <f t="shared" si="12"/>
        <v>0</v>
      </c>
      <c r="Z118" s="118">
        <f t="shared" si="12"/>
        <v>0</v>
      </c>
      <c r="AA118" s="118">
        <f t="shared" si="12"/>
        <v>0</v>
      </c>
      <c r="AB118" s="118">
        <f t="shared" si="12"/>
        <v>0</v>
      </c>
      <c r="AC118" s="118">
        <f t="shared" si="12"/>
        <v>0</v>
      </c>
      <c r="AD118" s="103"/>
      <c r="AE118" s="103"/>
      <c r="AF118" s="77"/>
      <c r="AG118" s="77"/>
      <c r="AH118" s="77"/>
      <c r="AI118" s="77"/>
      <c r="AJ118" s="77"/>
    </row>
    <row r="119" spans="1:36" ht="12.75" x14ac:dyDescent="0.2">
      <c r="A119" s="103" t="s">
        <v>736</v>
      </c>
      <c r="B119" s="118">
        <f>B118*(1-$B$101)</f>
        <v>21.848852583482621</v>
      </c>
      <c r="C119" s="118">
        <f t="shared" ref="C119:AC119" si="13">C118*(1-$B$101)</f>
        <v>21.848852583482621</v>
      </c>
      <c r="D119" s="118">
        <f t="shared" si="13"/>
        <v>21.848852583482621</v>
      </c>
      <c r="E119" s="118">
        <f t="shared" si="13"/>
        <v>21.848852583482621</v>
      </c>
      <c r="F119" s="118">
        <f t="shared" si="13"/>
        <v>21.848852583482621</v>
      </c>
      <c r="G119" s="118">
        <f t="shared" si="13"/>
        <v>21.848852583482621</v>
      </c>
      <c r="H119" s="118">
        <f t="shared" si="13"/>
        <v>21.848852583482621</v>
      </c>
      <c r="I119" s="118">
        <f t="shared" si="13"/>
        <v>21.848852583482621</v>
      </c>
      <c r="J119" s="118">
        <f t="shared" si="13"/>
        <v>21.848852583482621</v>
      </c>
      <c r="K119" s="118">
        <f t="shared" si="13"/>
        <v>21.848852583482621</v>
      </c>
      <c r="L119" s="118">
        <f t="shared" si="13"/>
        <v>21.848852583482621</v>
      </c>
      <c r="M119" s="118">
        <f t="shared" si="13"/>
        <v>21.848852583482621</v>
      </c>
      <c r="N119" s="118">
        <f t="shared" si="13"/>
        <v>21.848852583482621</v>
      </c>
      <c r="O119" s="118">
        <f t="shared" si="13"/>
        <v>21.848852583482621</v>
      </c>
      <c r="P119" s="118">
        <f t="shared" si="13"/>
        <v>21.848852583482621</v>
      </c>
      <c r="Q119" s="118">
        <f t="shared" si="13"/>
        <v>21.848852583482621</v>
      </c>
      <c r="R119" s="118">
        <f t="shared" si="13"/>
        <v>17.715285878499422</v>
      </c>
      <c r="S119" s="118">
        <f t="shared" si="13"/>
        <v>11.81019058566628</v>
      </c>
      <c r="T119" s="118">
        <f t="shared" si="13"/>
        <v>0</v>
      </c>
      <c r="U119" s="118">
        <f t="shared" si="13"/>
        <v>0</v>
      </c>
      <c r="V119" s="118">
        <f t="shared" si="13"/>
        <v>0</v>
      </c>
      <c r="W119" s="118">
        <f t="shared" si="13"/>
        <v>0</v>
      </c>
      <c r="X119" s="118">
        <f t="shared" si="13"/>
        <v>0</v>
      </c>
      <c r="Y119" s="118">
        <f t="shared" si="13"/>
        <v>0</v>
      </c>
      <c r="Z119" s="118">
        <f t="shared" si="13"/>
        <v>0</v>
      </c>
      <c r="AA119" s="118">
        <f t="shared" si="13"/>
        <v>0</v>
      </c>
      <c r="AB119" s="118">
        <f t="shared" si="13"/>
        <v>0</v>
      </c>
      <c r="AC119" s="118">
        <f t="shared" si="13"/>
        <v>0</v>
      </c>
      <c r="AD119" s="103"/>
      <c r="AE119" s="103"/>
      <c r="AF119" s="77"/>
      <c r="AG119" s="77"/>
      <c r="AH119" s="77"/>
      <c r="AI119" s="77"/>
      <c r="AJ119" s="77"/>
    </row>
    <row r="120" spans="1:36" ht="12.75" x14ac:dyDescent="0.2">
      <c r="A120" s="103" t="s">
        <v>1059</v>
      </c>
      <c r="B120" s="118">
        <f>B118*(1-$B$101)</f>
        <v>21.848852583482621</v>
      </c>
      <c r="C120" s="118">
        <f t="shared" ref="C120:AC120" si="14">C118*(1-$B$101)</f>
        <v>21.848852583482621</v>
      </c>
      <c r="D120" s="118">
        <f t="shared" si="14"/>
        <v>21.848852583482621</v>
      </c>
      <c r="E120" s="118">
        <f t="shared" si="14"/>
        <v>21.848852583482621</v>
      </c>
      <c r="F120" s="118">
        <f t="shared" si="14"/>
        <v>21.848852583482621</v>
      </c>
      <c r="G120" s="118">
        <f t="shared" si="14"/>
        <v>21.848852583482621</v>
      </c>
      <c r="H120" s="118">
        <f t="shared" si="14"/>
        <v>21.848852583482621</v>
      </c>
      <c r="I120" s="118">
        <f t="shared" si="14"/>
        <v>21.848852583482621</v>
      </c>
      <c r="J120" s="118">
        <f t="shared" si="14"/>
        <v>21.848852583482621</v>
      </c>
      <c r="K120" s="118">
        <f t="shared" si="14"/>
        <v>21.848852583482621</v>
      </c>
      <c r="L120" s="118">
        <f t="shared" si="14"/>
        <v>21.848852583482621</v>
      </c>
      <c r="M120" s="118">
        <f t="shared" si="14"/>
        <v>21.848852583482621</v>
      </c>
      <c r="N120" s="118">
        <f t="shared" si="14"/>
        <v>21.848852583482621</v>
      </c>
      <c r="O120" s="118">
        <f t="shared" si="14"/>
        <v>21.848852583482621</v>
      </c>
      <c r="P120" s="118">
        <f t="shared" si="14"/>
        <v>21.848852583482621</v>
      </c>
      <c r="Q120" s="118">
        <f t="shared" si="14"/>
        <v>21.848852583482621</v>
      </c>
      <c r="R120" s="118">
        <f t="shared" si="14"/>
        <v>17.715285878499422</v>
      </c>
      <c r="S120" s="118">
        <f t="shared" si="14"/>
        <v>11.81019058566628</v>
      </c>
      <c r="T120" s="118">
        <f t="shared" si="14"/>
        <v>0</v>
      </c>
      <c r="U120" s="118">
        <f t="shared" si="14"/>
        <v>0</v>
      </c>
      <c r="V120" s="118">
        <f t="shared" si="14"/>
        <v>0</v>
      </c>
      <c r="W120" s="118">
        <f t="shared" si="14"/>
        <v>0</v>
      </c>
      <c r="X120" s="118">
        <f t="shared" si="14"/>
        <v>0</v>
      </c>
      <c r="Y120" s="118">
        <f t="shared" si="14"/>
        <v>0</v>
      </c>
      <c r="Z120" s="118">
        <f t="shared" si="14"/>
        <v>0</v>
      </c>
      <c r="AA120" s="118">
        <f t="shared" si="14"/>
        <v>0</v>
      </c>
      <c r="AB120" s="118">
        <f t="shared" si="14"/>
        <v>0</v>
      </c>
      <c r="AC120" s="118">
        <f t="shared" si="14"/>
        <v>0</v>
      </c>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737</v>
      </c>
      <c r="B122" s="118">
        <f t="shared" ref="B122:C122" si="15">C122</f>
        <v>23.620381171332561</v>
      </c>
      <c r="C122" s="118">
        <f t="shared" si="15"/>
        <v>23.620381171332561</v>
      </c>
      <c r="D122" s="118">
        <f t="shared" ref="D122:Q122" si="16">((($B$97*C47+$B$96*(1-C47))*(1+($B$99*C79+$B$98*(1-C79))))+(($B$97*C47+$B$96*(1-C47))*$B$102*$B$103))*D107*(1-$B$101)</f>
        <v>23.620381171332561</v>
      </c>
      <c r="E122" s="118">
        <f t="shared" si="16"/>
        <v>23.620381171332561</v>
      </c>
      <c r="F122" s="118">
        <f t="shared" si="16"/>
        <v>23.620381171332561</v>
      </c>
      <c r="G122" s="118">
        <f t="shared" si="16"/>
        <v>23.620381171332561</v>
      </c>
      <c r="H122" s="118">
        <f t="shared" si="16"/>
        <v>23.620381171332561</v>
      </c>
      <c r="I122" s="118">
        <f t="shared" si="16"/>
        <v>23.620381171332561</v>
      </c>
      <c r="J122" s="118">
        <f t="shared" si="16"/>
        <v>23.620381171332561</v>
      </c>
      <c r="K122" s="118">
        <f t="shared" si="16"/>
        <v>23.620381171332561</v>
      </c>
      <c r="L122" s="118">
        <f t="shared" si="16"/>
        <v>23.620381171332561</v>
      </c>
      <c r="M122" s="118">
        <f t="shared" si="16"/>
        <v>23.620381171332561</v>
      </c>
      <c r="N122" s="118">
        <f t="shared" si="16"/>
        <v>23.620381171332561</v>
      </c>
      <c r="O122" s="118">
        <f t="shared" si="16"/>
        <v>23.620381171332561</v>
      </c>
      <c r="P122" s="118">
        <f t="shared" si="16"/>
        <v>23.620381171332561</v>
      </c>
      <c r="Q122" s="118">
        <f t="shared" si="16"/>
        <v>23.620381171332561</v>
      </c>
      <c r="R122" s="118">
        <f t="shared" ref="R122:AC122" si="17">((($B$97*Q47+$B$96*(1-Q47))*(1+($B$99*Q79+$B$98*(1-Q79))))+(($B$97*Q47+$B$96*(1-Q47))*$B$102*$B$103))*R107*(1-P101)</f>
        <v>19.151660409188562</v>
      </c>
      <c r="S122" s="118">
        <f t="shared" si="17"/>
        <v>12.767773606125708</v>
      </c>
      <c r="T122" s="118">
        <f t="shared" si="17"/>
        <v>0</v>
      </c>
      <c r="U122" s="118">
        <f t="shared" si="17"/>
        <v>0</v>
      </c>
      <c r="V122" s="118">
        <f t="shared" si="17"/>
        <v>0</v>
      </c>
      <c r="W122" s="118">
        <f t="shared" si="17"/>
        <v>0</v>
      </c>
      <c r="X122" s="118">
        <f t="shared" si="17"/>
        <v>0</v>
      </c>
      <c r="Y122" s="118">
        <f t="shared" si="17"/>
        <v>0</v>
      </c>
      <c r="Z122" s="118">
        <f t="shared" si="17"/>
        <v>0</v>
      </c>
      <c r="AA122" s="118">
        <f t="shared" si="17"/>
        <v>0</v>
      </c>
      <c r="AB122" s="118">
        <f t="shared" si="17"/>
        <v>0</v>
      </c>
      <c r="AC122" s="118">
        <f t="shared" si="17"/>
        <v>0</v>
      </c>
      <c r="AD122" s="103"/>
      <c r="AE122" s="103"/>
      <c r="AF122" s="77"/>
      <c r="AG122" s="77"/>
      <c r="AH122" s="77"/>
      <c r="AI122" s="77"/>
      <c r="AJ122" s="77"/>
    </row>
    <row r="123" spans="1:36" ht="12.75" x14ac:dyDescent="0.2">
      <c r="A123" s="103" t="s">
        <v>1060</v>
      </c>
      <c r="B123" s="118">
        <f t="shared" ref="B123:AC123" si="18">B122*(1-$B$101)</f>
        <v>21.848852583482621</v>
      </c>
      <c r="C123" s="118">
        <f t="shared" si="18"/>
        <v>21.848852583482621</v>
      </c>
      <c r="D123" s="118">
        <f t="shared" si="18"/>
        <v>21.848852583482621</v>
      </c>
      <c r="E123" s="118">
        <f t="shared" si="18"/>
        <v>21.848852583482621</v>
      </c>
      <c r="F123" s="118">
        <f t="shared" si="18"/>
        <v>21.848852583482621</v>
      </c>
      <c r="G123" s="118">
        <f t="shared" si="18"/>
        <v>21.848852583482621</v>
      </c>
      <c r="H123" s="118">
        <f t="shared" si="18"/>
        <v>21.848852583482621</v>
      </c>
      <c r="I123" s="118">
        <f t="shared" si="18"/>
        <v>21.848852583482621</v>
      </c>
      <c r="J123" s="118">
        <f t="shared" si="18"/>
        <v>21.848852583482621</v>
      </c>
      <c r="K123" s="118">
        <f t="shared" si="18"/>
        <v>21.848852583482621</v>
      </c>
      <c r="L123" s="118">
        <f t="shared" si="18"/>
        <v>21.848852583482621</v>
      </c>
      <c r="M123" s="118">
        <f t="shared" si="18"/>
        <v>21.848852583482621</v>
      </c>
      <c r="N123" s="118">
        <f t="shared" si="18"/>
        <v>21.848852583482621</v>
      </c>
      <c r="O123" s="118">
        <f t="shared" si="18"/>
        <v>21.848852583482621</v>
      </c>
      <c r="P123" s="118">
        <f t="shared" si="18"/>
        <v>21.848852583482621</v>
      </c>
      <c r="Q123" s="118">
        <f t="shared" si="18"/>
        <v>21.848852583482621</v>
      </c>
      <c r="R123" s="118">
        <f t="shared" si="18"/>
        <v>17.715285878499422</v>
      </c>
      <c r="S123" s="118">
        <f t="shared" si="18"/>
        <v>11.81019058566628</v>
      </c>
      <c r="T123" s="118">
        <f t="shared" si="18"/>
        <v>0</v>
      </c>
      <c r="U123" s="118">
        <f t="shared" si="18"/>
        <v>0</v>
      </c>
      <c r="V123" s="118">
        <f t="shared" si="18"/>
        <v>0</v>
      </c>
      <c r="W123" s="118">
        <f t="shared" si="18"/>
        <v>0</v>
      </c>
      <c r="X123" s="118">
        <f t="shared" si="18"/>
        <v>0</v>
      </c>
      <c r="Y123" s="118">
        <f t="shared" si="18"/>
        <v>0</v>
      </c>
      <c r="Z123" s="118">
        <f t="shared" si="18"/>
        <v>0</v>
      </c>
      <c r="AA123" s="118">
        <f t="shared" si="18"/>
        <v>0</v>
      </c>
      <c r="AB123" s="118">
        <f t="shared" si="18"/>
        <v>0</v>
      </c>
      <c r="AC123" s="118">
        <f t="shared" si="18"/>
        <v>0</v>
      </c>
      <c r="AD123" s="103"/>
      <c r="AE123" s="103"/>
      <c r="AF123" s="77"/>
      <c r="AG123" s="77"/>
      <c r="AH123" s="77"/>
      <c r="AI123" s="77"/>
      <c r="AJ123" s="77"/>
    </row>
    <row r="124" spans="1:36" ht="12.75" x14ac:dyDescent="0.2">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x14ac:dyDescent="0.2">
      <c r="A125" s="103" t="s">
        <v>738</v>
      </c>
      <c r="B125" s="118">
        <f t="shared" ref="B125:C125" si="19">C125</f>
        <v>23.620381171332561</v>
      </c>
      <c r="C125" s="118">
        <f t="shared" si="19"/>
        <v>23.620381171332561</v>
      </c>
      <c r="D125" s="118">
        <f t="shared" ref="D125:Q125" si="20">((($B$97*C47+$B$96*(1-C47))*(1+($B$99*C79+$B$98*(1-C79))))+(($B$97*C47+$B$96*(1-C47))*$B$102*$B$103))*D107*(1-$B$101)</f>
        <v>23.620381171332561</v>
      </c>
      <c r="E125" s="118">
        <f t="shared" si="20"/>
        <v>23.620381171332561</v>
      </c>
      <c r="F125" s="118">
        <f t="shared" si="20"/>
        <v>23.620381171332561</v>
      </c>
      <c r="G125" s="118">
        <f t="shared" si="20"/>
        <v>23.620381171332561</v>
      </c>
      <c r="H125" s="118">
        <f t="shared" si="20"/>
        <v>23.620381171332561</v>
      </c>
      <c r="I125" s="118">
        <f t="shared" si="20"/>
        <v>23.620381171332561</v>
      </c>
      <c r="J125" s="118">
        <f t="shared" si="20"/>
        <v>23.620381171332561</v>
      </c>
      <c r="K125" s="118">
        <f t="shared" si="20"/>
        <v>23.620381171332561</v>
      </c>
      <c r="L125" s="118">
        <f t="shared" si="20"/>
        <v>23.620381171332561</v>
      </c>
      <c r="M125" s="118">
        <f t="shared" si="20"/>
        <v>23.620381171332561</v>
      </c>
      <c r="N125" s="118">
        <f t="shared" si="20"/>
        <v>23.620381171332561</v>
      </c>
      <c r="O125" s="118">
        <f t="shared" si="20"/>
        <v>23.620381171332561</v>
      </c>
      <c r="P125" s="118">
        <f t="shared" si="20"/>
        <v>23.620381171332561</v>
      </c>
      <c r="Q125" s="118">
        <f t="shared" si="20"/>
        <v>23.620381171332561</v>
      </c>
      <c r="R125" s="118">
        <f t="shared" ref="R125:AC125" si="21">((($B$97*Q47+$B$96*(1-Q47))*(1+($B$99*Q79+$B$98*(1-Q79))))+(($B$97*Q47+$B$96*(1-Q47))*$B$102*$B$103))*R107*(1-P101)</f>
        <v>19.151660409188562</v>
      </c>
      <c r="S125" s="118">
        <f t="shared" si="21"/>
        <v>12.767773606125708</v>
      </c>
      <c r="T125" s="118">
        <f t="shared" si="21"/>
        <v>0</v>
      </c>
      <c r="U125" s="118">
        <f t="shared" si="21"/>
        <v>0</v>
      </c>
      <c r="V125" s="118">
        <f t="shared" si="21"/>
        <v>0</v>
      </c>
      <c r="W125" s="118">
        <f t="shared" si="21"/>
        <v>0</v>
      </c>
      <c r="X125" s="118">
        <f t="shared" si="21"/>
        <v>0</v>
      </c>
      <c r="Y125" s="118">
        <f t="shared" si="21"/>
        <v>0</v>
      </c>
      <c r="Z125" s="118">
        <f t="shared" si="21"/>
        <v>0</v>
      </c>
      <c r="AA125" s="118">
        <f t="shared" si="21"/>
        <v>0</v>
      </c>
      <c r="AB125" s="118">
        <f t="shared" si="21"/>
        <v>0</v>
      </c>
      <c r="AC125" s="118">
        <f t="shared" si="21"/>
        <v>0</v>
      </c>
      <c r="AD125" s="103"/>
      <c r="AE125" s="103"/>
      <c r="AF125" s="77"/>
      <c r="AG125" s="77"/>
      <c r="AH125" s="77"/>
      <c r="AI125" s="77"/>
      <c r="AJ125" s="77"/>
    </row>
    <row r="126" spans="1:36" ht="12.75" x14ac:dyDescent="0.2">
      <c r="A126" s="103" t="s">
        <v>1061</v>
      </c>
      <c r="B126" s="118">
        <f t="shared" ref="B126:AC126" si="22">B125*(1-$B$101)</f>
        <v>21.848852583482621</v>
      </c>
      <c r="C126" s="118">
        <f t="shared" si="22"/>
        <v>21.848852583482621</v>
      </c>
      <c r="D126" s="118">
        <f t="shared" si="22"/>
        <v>21.848852583482621</v>
      </c>
      <c r="E126" s="118">
        <f t="shared" si="22"/>
        <v>21.848852583482621</v>
      </c>
      <c r="F126" s="118">
        <f t="shared" si="22"/>
        <v>21.848852583482621</v>
      </c>
      <c r="G126" s="118">
        <f t="shared" si="22"/>
        <v>21.848852583482621</v>
      </c>
      <c r="H126" s="118">
        <f t="shared" si="22"/>
        <v>21.848852583482621</v>
      </c>
      <c r="I126" s="118">
        <f t="shared" si="22"/>
        <v>21.848852583482621</v>
      </c>
      <c r="J126" s="118">
        <f t="shared" si="22"/>
        <v>21.848852583482621</v>
      </c>
      <c r="K126" s="118">
        <f t="shared" si="22"/>
        <v>21.848852583482621</v>
      </c>
      <c r="L126" s="118">
        <f t="shared" si="22"/>
        <v>21.848852583482621</v>
      </c>
      <c r="M126" s="118">
        <f t="shared" si="22"/>
        <v>21.848852583482621</v>
      </c>
      <c r="N126" s="118">
        <f t="shared" si="22"/>
        <v>21.848852583482621</v>
      </c>
      <c r="O126" s="118">
        <f t="shared" si="22"/>
        <v>21.848852583482621</v>
      </c>
      <c r="P126" s="118">
        <f t="shared" si="22"/>
        <v>21.848852583482621</v>
      </c>
      <c r="Q126" s="118">
        <f t="shared" si="22"/>
        <v>21.848852583482621</v>
      </c>
      <c r="R126" s="118">
        <f t="shared" si="22"/>
        <v>17.715285878499422</v>
      </c>
      <c r="S126" s="118">
        <f t="shared" si="22"/>
        <v>11.81019058566628</v>
      </c>
      <c r="T126" s="118">
        <f t="shared" si="22"/>
        <v>0</v>
      </c>
      <c r="U126" s="118">
        <f t="shared" si="22"/>
        <v>0</v>
      </c>
      <c r="V126" s="118">
        <f t="shared" si="22"/>
        <v>0</v>
      </c>
      <c r="W126" s="118">
        <f t="shared" si="22"/>
        <v>0</v>
      </c>
      <c r="X126" s="118">
        <f t="shared" si="22"/>
        <v>0</v>
      </c>
      <c r="Y126" s="118">
        <f t="shared" si="22"/>
        <v>0</v>
      </c>
      <c r="Z126" s="118">
        <f t="shared" si="22"/>
        <v>0</v>
      </c>
      <c r="AA126" s="118">
        <f t="shared" si="22"/>
        <v>0</v>
      </c>
      <c r="AB126" s="118">
        <f t="shared" si="22"/>
        <v>0</v>
      </c>
      <c r="AC126" s="118">
        <f t="shared" si="22"/>
        <v>0</v>
      </c>
      <c r="AD126" s="103"/>
      <c r="AE126" s="103"/>
      <c r="AF126" s="77"/>
      <c r="AG126" s="77"/>
      <c r="AH126" s="77"/>
      <c r="AI126" s="77"/>
      <c r="AJ126" s="77"/>
    </row>
    <row r="127" spans="1:36" ht="12.75" x14ac:dyDescent="0.2">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x14ac:dyDescent="0.2">
      <c r="A129" s="103" t="s">
        <v>1062</v>
      </c>
      <c r="B129" s="118">
        <f>B128*(1-$B$101)</f>
        <v>13.875</v>
      </c>
      <c r="C129" s="118">
        <f t="shared" ref="C129:AC129" si="23">C128*(1-$B$101)</f>
        <v>13.875</v>
      </c>
      <c r="D129" s="118">
        <f t="shared" si="23"/>
        <v>13.875</v>
      </c>
      <c r="E129" s="118">
        <f t="shared" si="23"/>
        <v>13.875</v>
      </c>
      <c r="F129" s="118">
        <f t="shared" si="23"/>
        <v>13.875</v>
      </c>
      <c r="G129" s="118">
        <f t="shared" si="23"/>
        <v>13.875</v>
      </c>
      <c r="H129" s="118">
        <f t="shared" si="23"/>
        <v>13.875</v>
      </c>
      <c r="I129" s="118">
        <f t="shared" si="23"/>
        <v>13.875</v>
      </c>
      <c r="J129" s="118">
        <f t="shared" si="23"/>
        <v>13.875</v>
      </c>
      <c r="K129" s="118">
        <f t="shared" si="23"/>
        <v>13.875</v>
      </c>
      <c r="L129" s="118">
        <f t="shared" si="23"/>
        <v>0</v>
      </c>
      <c r="M129" s="118">
        <f t="shared" si="23"/>
        <v>0</v>
      </c>
      <c r="N129" s="118">
        <f t="shared" si="23"/>
        <v>0</v>
      </c>
      <c r="O129" s="118">
        <f t="shared" si="23"/>
        <v>0</v>
      </c>
      <c r="P129" s="118">
        <f t="shared" si="23"/>
        <v>0</v>
      </c>
      <c r="Q129" s="118">
        <f t="shared" si="23"/>
        <v>0</v>
      </c>
      <c r="R129" s="118">
        <f t="shared" si="23"/>
        <v>0</v>
      </c>
      <c r="S129" s="118">
        <f t="shared" si="23"/>
        <v>0</v>
      </c>
      <c r="T129" s="118">
        <f t="shared" si="23"/>
        <v>0</v>
      </c>
      <c r="U129" s="118">
        <f t="shared" si="23"/>
        <v>0</v>
      </c>
      <c r="V129" s="118">
        <f t="shared" si="23"/>
        <v>0</v>
      </c>
      <c r="W129" s="118">
        <f t="shared" si="23"/>
        <v>0</v>
      </c>
      <c r="X129" s="118">
        <f t="shared" si="23"/>
        <v>0</v>
      </c>
      <c r="Y129" s="118">
        <f t="shared" si="23"/>
        <v>0</v>
      </c>
      <c r="Z129" s="118">
        <f t="shared" si="23"/>
        <v>0</v>
      </c>
      <c r="AA129" s="118">
        <f t="shared" si="23"/>
        <v>0</v>
      </c>
      <c r="AB129" s="118">
        <f t="shared" si="23"/>
        <v>0</v>
      </c>
      <c r="AC129" s="118">
        <f t="shared" si="23"/>
        <v>0</v>
      </c>
      <c r="AD129" s="103"/>
      <c r="AE129" s="103"/>
      <c r="AF129" s="77"/>
      <c r="AG129" s="77"/>
      <c r="AH129" s="77"/>
      <c r="AI129" s="77"/>
      <c r="AJ129" s="77"/>
    </row>
    <row r="130" spans="1:36" ht="12.75" x14ac:dyDescent="0.2">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x14ac:dyDescent="0.2">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x14ac:dyDescent="0.2">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x14ac:dyDescent="0.2">
      <c r="A133" s="103" t="s">
        <v>741</v>
      </c>
      <c r="B133" s="117">
        <v>0</v>
      </c>
      <c r="C133" s="117">
        <f t="shared" ref="C133:AD133" si="24">B107</f>
        <v>1</v>
      </c>
      <c r="D133" s="117">
        <f t="shared" si="24"/>
        <v>1</v>
      </c>
      <c r="E133" s="117">
        <f t="shared" si="24"/>
        <v>1</v>
      </c>
      <c r="F133" s="117">
        <f t="shared" si="24"/>
        <v>1</v>
      </c>
      <c r="G133" s="117">
        <f t="shared" si="24"/>
        <v>1</v>
      </c>
      <c r="H133" s="117">
        <f t="shared" si="24"/>
        <v>1</v>
      </c>
      <c r="I133" s="117">
        <f t="shared" si="24"/>
        <v>1</v>
      </c>
      <c r="J133" s="117">
        <f t="shared" si="24"/>
        <v>1</v>
      </c>
      <c r="K133" s="117">
        <f t="shared" si="24"/>
        <v>1</v>
      </c>
      <c r="L133" s="117">
        <f t="shared" si="24"/>
        <v>1</v>
      </c>
      <c r="M133" s="117">
        <f t="shared" si="24"/>
        <v>1</v>
      </c>
      <c r="N133" s="117">
        <f t="shared" si="24"/>
        <v>1</v>
      </c>
      <c r="O133" s="117">
        <f t="shared" si="24"/>
        <v>1</v>
      </c>
      <c r="P133" s="117">
        <f t="shared" si="24"/>
        <v>1</v>
      </c>
      <c r="Q133" s="117">
        <f t="shared" si="24"/>
        <v>1</v>
      </c>
      <c r="R133" s="117">
        <f t="shared" si="24"/>
        <v>1</v>
      </c>
      <c r="S133" s="117">
        <f t="shared" si="24"/>
        <v>0.75</v>
      </c>
      <c r="T133" s="117">
        <f t="shared" si="24"/>
        <v>0.5</v>
      </c>
      <c r="U133" s="117">
        <f t="shared" si="24"/>
        <v>0</v>
      </c>
      <c r="V133" s="117">
        <f t="shared" si="24"/>
        <v>0</v>
      </c>
      <c r="W133" s="117">
        <f t="shared" si="24"/>
        <v>0</v>
      </c>
      <c r="X133" s="117">
        <f t="shared" si="24"/>
        <v>0</v>
      </c>
      <c r="Y133" s="117">
        <f t="shared" si="24"/>
        <v>0</v>
      </c>
      <c r="Z133" s="117">
        <f t="shared" si="24"/>
        <v>0</v>
      </c>
      <c r="AA133" s="117">
        <f t="shared" si="24"/>
        <v>0</v>
      </c>
      <c r="AB133" s="117">
        <f t="shared" si="24"/>
        <v>0</v>
      </c>
      <c r="AC133" s="117">
        <f t="shared" si="24"/>
        <v>0</v>
      </c>
      <c r="AD133" s="117">
        <f t="shared" si="24"/>
        <v>0</v>
      </c>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x14ac:dyDescent="0.2">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x14ac:dyDescent="0.2">
      <c r="A146" s="77" t="s">
        <v>745</v>
      </c>
      <c r="B146" s="118">
        <f t="shared" ref="B146:C146" si="25">C146</f>
        <v>0.37940369807497465</v>
      </c>
      <c r="C146" s="118">
        <f t="shared" si="25"/>
        <v>0.37940369807497465</v>
      </c>
      <c r="D146" s="118">
        <f t="shared" ref="D146:AC146" si="26">(($B$136*C47+$B$135*(1-C47))+($B$138*C77+$B$137*(1-C77))+($B$140*$B$141))*(1-$B$139)*E133</f>
        <v>0.37940369807497465</v>
      </c>
      <c r="E146" s="118">
        <f t="shared" si="26"/>
        <v>0.38527608915906791</v>
      </c>
      <c r="F146" s="118">
        <f t="shared" si="26"/>
        <v>0.39114848024316112</v>
      </c>
      <c r="G146" s="118">
        <f t="shared" si="26"/>
        <v>0.39093521895755939</v>
      </c>
      <c r="H146" s="118">
        <f t="shared" si="26"/>
        <v>0.39076460992907802</v>
      </c>
      <c r="I146" s="118">
        <f t="shared" si="26"/>
        <v>0.39062502072395688</v>
      </c>
      <c r="J146" s="118">
        <f t="shared" si="26"/>
        <v>0.39062502072395688</v>
      </c>
      <c r="K146" s="118">
        <f t="shared" si="26"/>
        <v>0.39062502072395688</v>
      </c>
      <c r="L146" s="118">
        <f t="shared" si="26"/>
        <v>0.39062502072395688</v>
      </c>
      <c r="M146" s="118">
        <f t="shared" si="26"/>
        <v>0.39062502072395688</v>
      </c>
      <c r="N146" s="118">
        <f t="shared" si="26"/>
        <v>0.39062502072395688</v>
      </c>
      <c r="O146" s="118">
        <f t="shared" si="26"/>
        <v>0.39062502072395688</v>
      </c>
      <c r="P146" s="118">
        <f t="shared" si="26"/>
        <v>0.39062502072395688</v>
      </c>
      <c r="Q146" s="118">
        <f t="shared" si="26"/>
        <v>0.39062502072395688</v>
      </c>
      <c r="R146" s="118">
        <f t="shared" si="26"/>
        <v>0.29296876554296769</v>
      </c>
      <c r="S146" s="118">
        <f t="shared" si="26"/>
        <v>0.19531251036197844</v>
      </c>
      <c r="T146" s="118">
        <f t="shared" si="26"/>
        <v>0</v>
      </c>
      <c r="U146" s="118">
        <f t="shared" si="26"/>
        <v>0</v>
      </c>
      <c r="V146" s="118">
        <f t="shared" si="26"/>
        <v>0</v>
      </c>
      <c r="W146" s="103">
        <f t="shared" si="26"/>
        <v>0</v>
      </c>
      <c r="X146" s="103">
        <f t="shared" si="26"/>
        <v>0</v>
      </c>
      <c r="Y146" s="103">
        <f t="shared" si="26"/>
        <v>0</v>
      </c>
      <c r="Z146" s="103">
        <f t="shared" si="26"/>
        <v>0</v>
      </c>
      <c r="AA146" s="103">
        <f t="shared" si="26"/>
        <v>0</v>
      </c>
      <c r="AB146" s="103">
        <f t="shared" si="26"/>
        <v>0</v>
      </c>
      <c r="AC146" s="103">
        <f t="shared" si="26"/>
        <v>0</v>
      </c>
      <c r="AD146" s="103"/>
      <c r="AE146" s="103"/>
      <c r="AF146" s="77"/>
      <c r="AG146" s="77"/>
      <c r="AH146" s="77"/>
      <c r="AI146" s="77"/>
      <c r="AJ146" s="77"/>
    </row>
    <row r="147" spans="1:36" ht="12.75" x14ac:dyDescent="0.2">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x14ac:dyDescent="0.2">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x14ac:dyDescent="0.2">
      <c r="A149" s="77" t="s">
        <v>746</v>
      </c>
      <c r="B149" s="118">
        <f t="shared" ref="B149:C149" si="27">C149</f>
        <v>0.41625000000000001</v>
      </c>
      <c r="C149" s="118">
        <f t="shared" si="27"/>
        <v>0.41625000000000001</v>
      </c>
      <c r="D149" s="118">
        <f t="shared" ref="D149:AC149" si="28">(($B$136*C47+$B$135*(1-C47))+($B$138*C79+$B$137*(1-C79))+($B$140*$B$141))*(1-$B$139)*E133</f>
        <v>0.41625000000000001</v>
      </c>
      <c r="E149" s="118">
        <f t="shared" si="28"/>
        <v>0.41625000000000001</v>
      </c>
      <c r="F149" s="118">
        <f t="shared" si="28"/>
        <v>0.41625000000000001</v>
      </c>
      <c r="G149" s="118">
        <f t="shared" si="28"/>
        <v>0.41625000000000001</v>
      </c>
      <c r="H149" s="118">
        <f t="shared" si="28"/>
        <v>0.41625000000000001</v>
      </c>
      <c r="I149" s="118">
        <f t="shared" si="28"/>
        <v>0.41625000000000001</v>
      </c>
      <c r="J149" s="118">
        <f t="shared" si="28"/>
        <v>0.41625000000000001</v>
      </c>
      <c r="K149" s="118">
        <f t="shared" si="28"/>
        <v>0.41625000000000001</v>
      </c>
      <c r="L149" s="118">
        <f t="shared" si="28"/>
        <v>0.41625000000000001</v>
      </c>
      <c r="M149" s="118">
        <f t="shared" si="28"/>
        <v>0.41625000000000001</v>
      </c>
      <c r="N149" s="118">
        <f t="shared" si="28"/>
        <v>0.41625000000000001</v>
      </c>
      <c r="O149" s="118">
        <f t="shared" si="28"/>
        <v>0.41625000000000001</v>
      </c>
      <c r="P149" s="118">
        <f t="shared" si="28"/>
        <v>0.41625000000000001</v>
      </c>
      <c r="Q149" s="118">
        <f t="shared" si="28"/>
        <v>0.41625000000000001</v>
      </c>
      <c r="R149" s="118">
        <f t="shared" si="28"/>
        <v>0.31218750000000001</v>
      </c>
      <c r="S149" s="118">
        <f t="shared" si="28"/>
        <v>0.208125</v>
      </c>
      <c r="T149" s="118">
        <f t="shared" si="28"/>
        <v>0</v>
      </c>
      <c r="U149" s="118">
        <f t="shared" si="28"/>
        <v>0</v>
      </c>
      <c r="V149" s="118">
        <f t="shared" si="28"/>
        <v>0</v>
      </c>
      <c r="W149" s="103">
        <f t="shared" si="28"/>
        <v>0</v>
      </c>
      <c r="X149" s="103">
        <f t="shared" si="28"/>
        <v>0</v>
      </c>
      <c r="Y149" s="103">
        <f t="shared" si="28"/>
        <v>0</v>
      </c>
      <c r="Z149" s="103">
        <f t="shared" si="28"/>
        <v>0</v>
      </c>
      <c r="AA149" s="103">
        <f t="shared" si="28"/>
        <v>0</v>
      </c>
      <c r="AB149" s="103">
        <f t="shared" si="28"/>
        <v>0</v>
      </c>
      <c r="AC149" s="103">
        <f t="shared" si="28"/>
        <v>0</v>
      </c>
      <c r="AD149" s="103"/>
      <c r="AE149" s="103"/>
      <c r="AF149" s="77"/>
      <c r="AG149" s="77"/>
      <c r="AH149" s="77"/>
      <c r="AI149" s="77"/>
      <c r="AJ149" s="77"/>
    </row>
    <row r="150" spans="1:36" ht="12.75" x14ac:dyDescent="0.2">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x14ac:dyDescent="0.2">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x14ac:dyDescent="0.2">
      <c r="A152" s="77" t="s">
        <v>747</v>
      </c>
      <c r="B152" s="118">
        <f t="shared" ref="B152:C152" si="29">C152</f>
        <v>0.41625000000000001</v>
      </c>
      <c r="C152" s="118">
        <f t="shared" si="29"/>
        <v>0.41625000000000001</v>
      </c>
      <c r="D152" s="118">
        <f t="shared" ref="D152:AC152" si="30">(($B$136*C47+$B$135*(1-C47))+($B$138*C79+$B$137*(1-C79))+($B$140*$B$141))*(1-$B$139)*E133</f>
        <v>0.41625000000000001</v>
      </c>
      <c r="E152" s="118">
        <f t="shared" si="30"/>
        <v>0.41625000000000001</v>
      </c>
      <c r="F152" s="118">
        <f t="shared" si="30"/>
        <v>0.41625000000000001</v>
      </c>
      <c r="G152" s="118">
        <f t="shared" si="30"/>
        <v>0.41625000000000001</v>
      </c>
      <c r="H152" s="118">
        <f t="shared" si="30"/>
        <v>0.41625000000000001</v>
      </c>
      <c r="I152" s="118">
        <f t="shared" si="30"/>
        <v>0.41625000000000001</v>
      </c>
      <c r="J152" s="118">
        <f t="shared" si="30"/>
        <v>0.41625000000000001</v>
      </c>
      <c r="K152" s="118">
        <f t="shared" si="30"/>
        <v>0.41625000000000001</v>
      </c>
      <c r="L152" s="118">
        <f t="shared" si="30"/>
        <v>0.41625000000000001</v>
      </c>
      <c r="M152" s="118">
        <f t="shared" si="30"/>
        <v>0.41625000000000001</v>
      </c>
      <c r="N152" s="118">
        <f t="shared" si="30"/>
        <v>0.41625000000000001</v>
      </c>
      <c r="O152" s="118">
        <f t="shared" si="30"/>
        <v>0.41625000000000001</v>
      </c>
      <c r="P152" s="118">
        <f t="shared" si="30"/>
        <v>0.41625000000000001</v>
      </c>
      <c r="Q152" s="118">
        <f t="shared" si="30"/>
        <v>0.41625000000000001</v>
      </c>
      <c r="R152" s="118">
        <f t="shared" si="30"/>
        <v>0.31218750000000001</v>
      </c>
      <c r="S152" s="118">
        <f t="shared" si="30"/>
        <v>0.208125</v>
      </c>
      <c r="T152" s="118">
        <f t="shared" si="30"/>
        <v>0</v>
      </c>
      <c r="U152" s="118">
        <f t="shared" si="30"/>
        <v>0</v>
      </c>
      <c r="V152" s="118">
        <f t="shared" si="30"/>
        <v>0</v>
      </c>
      <c r="W152" s="103">
        <f t="shared" si="30"/>
        <v>0</v>
      </c>
      <c r="X152" s="103">
        <f t="shared" si="30"/>
        <v>0</v>
      </c>
      <c r="Y152" s="103">
        <f t="shared" si="30"/>
        <v>0</v>
      </c>
      <c r="Z152" s="103">
        <f t="shared" si="30"/>
        <v>0</v>
      </c>
      <c r="AA152" s="103">
        <f t="shared" si="30"/>
        <v>0</v>
      </c>
      <c r="AB152" s="103">
        <f t="shared" si="30"/>
        <v>0</v>
      </c>
      <c r="AC152" s="103">
        <f t="shared" si="30"/>
        <v>0</v>
      </c>
      <c r="AD152" s="103"/>
      <c r="AE152" s="103"/>
      <c r="AF152" s="77"/>
      <c r="AG152" s="77"/>
      <c r="AH152" s="77"/>
      <c r="AI152" s="77"/>
      <c r="AJ152" s="77"/>
    </row>
    <row r="153" spans="1:36" ht="12.75" x14ac:dyDescent="0.2">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x14ac:dyDescent="0.2">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x14ac:dyDescent="0.2">
      <c r="A155" s="77" t="s">
        <v>748</v>
      </c>
      <c r="B155" s="118">
        <f t="shared" ref="B155:C155" si="31">C155</f>
        <v>0.41625000000000001</v>
      </c>
      <c r="C155" s="118">
        <f t="shared" si="31"/>
        <v>0.41625000000000001</v>
      </c>
      <c r="D155" s="118">
        <f t="shared" ref="D155:AC155" si="32">(($B$136*C47+$B$135*(1-C47))+($B$138*C79+$B$137*(1-C79))+($B$140*$B$141))*(1-$B$139)*E133</f>
        <v>0.41625000000000001</v>
      </c>
      <c r="E155" s="118">
        <f t="shared" si="32"/>
        <v>0.41625000000000001</v>
      </c>
      <c r="F155" s="118">
        <f t="shared" si="32"/>
        <v>0.41625000000000001</v>
      </c>
      <c r="G155" s="118">
        <f t="shared" si="32"/>
        <v>0.41625000000000001</v>
      </c>
      <c r="H155" s="118">
        <f t="shared" si="32"/>
        <v>0.41625000000000001</v>
      </c>
      <c r="I155" s="118">
        <f t="shared" si="32"/>
        <v>0.41625000000000001</v>
      </c>
      <c r="J155" s="118">
        <f t="shared" si="32"/>
        <v>0.41625000000000001</v>
      </c>
      <c r="K155" s="118">
        <f t="shared" si="32"/>
        <v>0.41625000000000001</v>
      </c>
      <c r="L155" s="118">
        <f t="shared" si="32"/>
        <v>0.41625000000000001</v>
      </c>
      <c r="M155" s="118">
        <f t="shared" si="32"/>
        <v>0.41625000000000001</v>
      </c>
      <c r="N155" s="118">
        <f t="shared" si="32"/>
        <v>0.41625000000000001</v>
      </c>
      <c r="O155" s="118">
        <f t="shared" si="32"/>
        <v>0.41625000000000001</v>
      </c>
      <c r="P155" s="118">
        <f t="shared" si="32"/>
        <v>0.41625000000000001</v>
      </c>
      <c r="Q155" s="118">
        <f t="shared" si="32"/>
        <v>0.41625000000000001</v>
      </c>
      <c r="R155" s="118">
        <f t="shared" si="32"/>
        <v>0.31218750000000001</v>
      </c>
      <c r="S155" s="118">
        <f t="shared" si="32"/>
        <v>0.208125</v>
      </c>
      <c r="T155" s="118">
        <f t="shared" si="32"/>
        <v>0</v>
      </c>
      <c r="U155" s="118">
        <f t="shared" si="32"/>
        <v>0</v>
      </c>
      <c r="V155" s="118">
        <f t="shared" si="32"/>
        <v>0</v>
      </c>
      <c r="W155" s="103">
        <f t="shared" si="32"/>
        <v>0</v>
      </c>
      <c r="X155" s="103">
        <f t="shared" si="32"/>
        <v>0</v>
      </c>
      <c r="Y155" s="103">
        <f t="shared" si="32"/>
        <v>0</v>
      </c>
      <c r="Z155" s="103">
        <f t="shared" si="32"/>
        <v>0</v>
      </c>
      <c r="AA155" s="103">
        <f t="shared" si="32"/>
        <v>0</v>
      </c>
      <c r="AB155" s="103">
        <f t="shared" si="32"/>
        <v>0</v>
      </c>
      <c r="AC155" s="103">
        <f t="shared" si="32"/>
        <v>0</v>
      </c>
      <c r="AD155" s="103"/>
      <c r="AE155" s="103"/>
      <c r="AF155" s="77"/>
      <c r="AG155" s="77"/>
      <c r="AH155" s="77"/>
      <c r="AI155" s="77"/>
      <c r="AJ155" s="77"/>
    </row>
    <row r="156" spans="1:36" ht="12.75"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x14ac:dyDescent="0.2">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x14ac:dyDescent="0.2">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x14ac:dyDescent="0.2">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x14ac:dyDescent="0.2">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x14ac:dyDescent="0.2">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x14ac:dyDescent="0.2">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x14ac:dyDescent="0.2">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x14ac:dyDescent="0.2">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x14ac:dyDescent="0.2">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x14ac:dyDescent="0.2">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x14ac:dyDescent="0.2">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x14ac:dyDescent="0.2">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x14ac:dyDescent="0.2">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x14ac:dyDescent="0.2">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x14ac:dyDescent="0.2">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x14ac:dyDescent="0.2">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x14ac:dyDescent="0.2">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x14ac:dyDescent="0.2">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x14ac:dyDescent="0.2">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x14ac:dyDescent="0.2">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x14ac:dyDescent="0.2">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x14ac:dyDescent="0.2">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x14ac:dyDescent="0.2">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x14ac:dyDescent="0.2">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x14ac:dyDescent="0.2">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x14ac:dyDescent="0.2">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x14ac:dyDescent="0.2">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x14ac:dyDescent="0.2">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x14ac:dyDescent="0.2">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x14ac:dyDescent="0.2">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x14ac:dyDescent="0.2">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x14ac:dyDescent="0.2">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x14ac:dyDescent="0.2">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x14ac:dyDescent="0.2">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x14ac:dyDescent="0.2">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x14ac:dyDescent="0.2">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x14ac:dyDescent="0.2">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x14ac:dyDescent="0.2">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x14ac:dyDescent="0.2">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x14ac:dyDescent="0.2">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x14ac:dyDescent="0.2">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x14ac:dyDescent="0.2">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x14ac:dyDescent="0.2">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x14ac:dyDescent="0.2">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x14ac:dyDescent="0.2">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x14ac:dyDescent="0.2">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x14ac:dyDescent="0.2">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x14ac:dyDescent="0.2">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x14ac:dyDescent="0.2">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x14ac:dyDescent="0.2">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x14ac:dyDescent="0.2">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x14ac:dyDescent="0.2">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x14ac:dyDescent="0.2">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x14ac:dyDescent="0.2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x14ac:dyDescent="0.2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x14ac:dyDescent="0.2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x14ac:dyDescent="0.2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x14ac:dyDescent="0.2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x14ac:dyDescent="0.2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x14ac:dyDescent="0.2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x14ac:dyDescent="0.2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x14ac:dyDescent="0.2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x14ac:dyDescent="0.2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x14ac:dyDescent="0.2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x14ac:dyDescent="0.2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x14ac:dyDescent="0.2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x14ac:dyDescent="0.2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x14ac:dyDescent="0.2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x14ac:dyDescent="0.2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x14ac:dyDescent="0.2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x14ac:dyDescent="0.2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x14ac:dyDescent="0.2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x14ac:dyDescent="0.2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x14ac:dyDescent="0.2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x14ac:dyDescent="0.25">
      <c r="A236" s="1" t="s">
        <v>1055</v>
      </c>
      <c r="B236" s="19">
        <v>0</v>
      </c>
      <c r="C236" s="19">
        <v>0</v>
      </c>
      <c r="D236" s="5">
        <f>SUM(D228,D233)/SUM(D228:D234)*$B$218+D229/SUM(D228:D234)*$B$224</f>
        <v>1.0678204653364778E-5</v>
      </c>
      <c r="E236" s="5">
        <f t="shared" ref="E236:M236" si="33">SUM(E228,E233)/SUM(E228:E234)*$B$218+E229/SUM(E228:E234)*$B$224</f>
        <v>1.1421773277864689E-5</v>
      </c>
      <c r="F236" s="5">
        <f t="shared" si="33"/>
        <v>1.2160099350370479E-5</v>
      </c>
      <c r="G236" s="5">
        <f t="shared" si="33"/>
        <v>1.2896677905544892E-5</v>
      </c>
      <c r="H236" s="5">
        <f t="shared" si="33"/>
        <v>1.3634130219384993E-5</v>
      </c>
      <c r="I236" s="5">
        <f t="shared" si="33"/>
        <v>1.436284494656822E-5</v>
      </c>
      <c r="J236" s="5">
        <f t="shared" si="33"/>
        <v>1.5092433432417136E-5</v>
      </c>
      <c r="K236" s="5">
        <f t="shared" si="33"/>
        <v>1.5815031848940552E-5</v>
      </c>
      <c r="L236" s="5">
        <f t="shared" si="33"/>
        <v>1.5789692847635622E-5</v>
      </c>
      <c r="M236" s="5">
        <f t="shared" si="33"/>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x14ac:dyDescent="0.2">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t="s">
        <v>841</v>
      </c>
      <c r="B250" s="77"/>
      <c r="C250" s="77"/>
      <c r="D250" s="77"/>
      <c r="E250" s="77" t="str">
        <f t="shared" ref="E250:AF250" si="34">IF(E242&lt;E246,"PTC","ITC")</f>
        <v>PTC</v>
      </c>
      <c r="F250" s="77" t="str">
        <f t="shared" si="34"/>
        <v>PTC</v>
      </c>
      <c r="G250" s="77" t="str">
        <f t="shared" si="34"/>
        <v>PTC</v>
      </c>
      <c r="H250" s="77" t="str">
        <f t="shared" si="34"/>
        <v>PTC</v>
      </c>
      <c r="I250" s="77" t="str">
        <f t="shared" si="34"/>
        <v>PTC</v>
      </c>
      <c r="J250" s="77" t="str">
        <f t="shared" si="34"/>
        <v>PTC</v>
      </c>
      <c r="K250" s="77" t="str">
        <f t="shared" si="34"/>
        <v>PTC</v>
      </c>
      <c r="L250" s="77" t="str">
        <f t="shared" si="34"/>
        <v>PTC</v>
      </c>
      <c r="M250" s="77" t="str">
        <f t="shared" si="34"/>
        <v>PTC</v>
      </c>
      <c r="N250" s="77" t="str">
        <f t="shared" si="34"/>
        <v>PTC</v>
      </c>
      <c r="O250" s="77" t="str">
        <f t="shared" si="34"/>
        <v>PTC</v>
      </c>
      <c r="P250" s="77" t="str">
        <f t="shared" si="34"/>
        <v>PTC</v>
      </c>
      <c r="Q250" s="77" t="str">
        <f t="shared" si="34"/>
        <v>PTC</v>
      </c>
      <c r="R250" s="77" t="str">
        <f t="shared" si="34"/>
        <v>PTC</v>
      </c>
      <c r="S250" s="77" t="str">
        <f t="shared" si="34"/>
        <v>PTC</v>
      </c>
      <c r="T250" s="77" t="str">
        <f t="shared" si="34"/>
        <v>PTC</v>
      </c>
      <c r="U250" s="77" t="str">
        <f t="shared" si="34"/>
        <v>PTC</v>
      </c>
      <c r="V250" s="77" t="str">
        <f t="shared" si="34"/>
        <v>PTC</v>
      </c>
      <c r="W250" s="77" t="str">
        <f t="shared" si="34"/>
        <v>PTC</v>
      </c>
      <c r="X250" s="77" t="str">
        <f t="shared" si="34"/>
        <v>PTC</v>
      </c>
      <c r="Y250" s="77" t="str">
        <f t="shared" si="34"/>
        <v>PTC</v>
      </c>
      <c r="Z250" s="77" t="str">
        <f t="shared" si="34"/>
        <v>PTC</v>
      </c>
      <c r="AA250" s="77" t="str">
        <f t="shared" si="34"/>
        <v>PTC</v>
      </c>
      <c r="AB250" s="77" t="str">
        <f t="shared" si="34"/>
        <v>PTC</v>
      </c>
      <c r="AC250" s="77" t="str">
        <f t="shared" si="34"/>
        <v>PTC</v>
      </c>
      <c r="AD250" s="77" t="str">
        <f t="shared" si="34"/>
        <v>PTC</v>
      </c>
      <c r="AE250" s="77" t="str">
        <f t="shared" si="34"/>
        <v>PTC</v>
      </c>
      <c r="AF250" s="77" t="str">
        <f t="shared" si="34"/>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25">
      <c r="A3" t="s">
        <v>843</v>
      </c>
      <c r="B3" s="347"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25">
      <c r="A4" t="s">
        <v>845</v>
      </c>
      <c r="B4" s="348"/>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2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25">
      <c r="B6" s="347"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25">
      <c r="B7" s="348"/>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25">
      <c r="B8" s="348"/>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2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2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2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2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2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2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2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2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2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2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2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2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2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2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2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2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2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2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2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2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2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2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2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2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2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2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2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2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2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2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2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2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2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2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25">
      <c r="A43" s="1" t="s">
        <v>869</v>
      </c>
      <c r="B43" s="132" t="s">
        <v>870</v>
      </c>
    </row>
    <row r="44" spans="1:34" x14ac:dyDescent="0.25">
      <c r="B44" s="132" t="s">
        <v>871</v>
      </c>
    </row>
    <row r="45" spans="1:34" x14ac:dyDescent="0.25">
      <c r="B45" s="132" t="s">
        <v>872</v>
      </c>
    </row>
    <row r="46" spans="1:34" x14ac:dyDescent="0.25">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x14ac:dyDescent="0.25">
      <c r="A1" s="401" t="s">
        <v>1014</v>
      </c>
      <c r="B1" s="401"/>
      <c r="C1" s="401"/>
      <c r="D1" s="401"/>
      <c r="E1" s="401"/>
      <c r="F1" s="401"/>
      <c r="G1" s="401"/>
      <c r="H1" s="401"/>
      <c r="I1" s="401"/>
      <c r="J1" s="401"/>
      <c r="M1" s="136" t="s">
        <v>1015</v>
      </c>
    </row>
    <row r="2" spans="1:108"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25">
      <c r="A3"/>
      <c r="B3"/>
      <c r="C3"/>
      <c r="D3"/>
      <c r="E3"/>
      <c r="U3" s="139" t="s">
        <v>876</v>
      </c>
    </row>
    <row r="4" spans="1:108" ht="14.25" customHeight="1" x14ac:dyDescent="0.2">
      <c r="J4" s="140"/>
      <c r="U4" s="402" t="s">
        <v>877</v>
      </c>
    </row>
    <row r="5" spans="1:108" ht="14.25" customHeight="1" x14ac:dyDescent="0.2">
      <c r="U5" s="403"/>
    </row>
    <row r="7" spans="1:108" ht="14.25" customHeight="1" x14ac:dyDescent="0.25">
      <c r="B7" s="141" t="s">
        <v>878</v>
      </c>
      <c r="G7" s="377" t="s">
        <v>944</v>
      </c>
      <c r="H7" s="404"/>
      <c r="I7" s="404"/>
      <c r="J7" s="404"/>
      <c r="K7" s="404"/>
      <c r="L7" s="404"/>
      <c r="M7" s="404"/>
      <c r="N7" s="404"/>
      <c r="O7" s="404"/>
      <c r="P7" s="404"/>
      <c r="Q7" s="404"/>
      <c r="R7" s="404"/>
      <c r="S7" s="404"/>
      <c r="T7" s="404"/>
      <c r="U7" s="404"/>
      <c r="V7" s="404"/>
      <c r="W7" s="404"/>
      <c r="X7" s="404"/>
      <c r="Y7" s="404"/>
    </row>
    <row r="8" spans="1:108" ht="14.25" customHeight="1" thickBot="1" x14ac:dyDescent="0.25">
      <c r="G8" s="143"/>
      <c r="U8" s="144"/>
    </row>
    <row r="9" spans="1:108" ht="14.25" customHeight="1" thickBot="1" x14ac:dyDescent="0.3">
      <c r="A9"/>
      <c r="G9" s="143"/>
      <c r="H9" s="405" t="s">
        <v>880</v>
      </c>
      <c r="J9" s="407" t="s">
        <v>881</v>
      </c>
      <c r="K9" s="408"/>
      <c r="L9" s="409"/>
      <c r="M9" s="410">
        <v>2021</v>
      </c>
      <c r="N9" s="411"/>
      <c r="O9" s="411"/>
      <c r="P9" s="411"/>
      <c r="Q9" s="412"/>
      <c r="R9" s="413"/>
    </row>
    <row r="10" spans="1:108" ht="14.25" customHeight="1" thickBot="1" x14ac:dyDescent="0.25">
      <c r="G10" s="143"/>
      <c r="H10" s="406"/>
      <c r="J10" s="146" t="s">
        <v>882</v>
      </c>
      <c r="K10" s="271"/>
      <c r="L10" s="271"/>
      <c r="M10" s="271"/>
      <c r="N10" s="271"/>
      <c r="O10" s="271"/>
      <c r="P10" s="272"/>
      <c r="Q10" s="271"/>
      <c r="R10" s="273"/>
    </row>
    <row r="11" spans="1:108" ht="13.5" customHeight="1" thickBot="1" x14ac:dyDescent="0.3">
      <c r="G11" s="143"/>
      <c r="H11" s="406"/>
      <c r="J11" s="414" t="s">
        <v>1016</v>
      </c>
      <c r="K11" s="415"/>
      <c r="L11" s="415"/>
      <c r="M11" s="415"/>
      <c r="N11" s="415"/>
      <c r="O11" s="415"/>
      <c r="P11" s="415"/>
      <c r="Q11" s="415"/>
      <c r="R11" s="416"/>
      <c r="W11" s="274"/>
      <c r="X11" s="275"/>
      <c r="Y11" s="275"/>
      <c r="Z11" s="275"/>
      <c r="AA11" s="275"/>
    </row>
    <row r="12" spans="1:108" ht="13.5" customHeight="1" thickBot="1" x14ac:dyDescent="0.3">
      <c r="G12" s="143"/>
      <c r="H12" s="406"/>
      <c r="J12" s="417" t="s">
        <v>1017</v>
      </c>
      <c r="K12" s="418"/>
      <c r="L12" s="418"/>
      <c r="M12" s="418"/>
      <c r="N12" s="418"/>
      <c r="O12" s="418"/>
      <c r="P12" s="418"/>
      <c r="Q12" s="418"/>
      <c r="R12" s="419"/>
      <c r="W12" s="274"/>
      <c r="X12" s="275"/>
      <c r="Y12" s="275"/>
      <c r="Z12" s="275"/>
      <c r="AA12" s="275"/>
    </row>
    <row r="13" spans="1:108" ht="13.5" customHeight="1" thickBot="1" x14ac:dyDescent="0.3">
      <c r="G13" s="143"/>
      <c r="H13" s="406"/>
      <c r="J13" s="417" t="s">
        <v>1018</v>
      </c>
      <c r="K13" s="418"/>
      <c r="L13" s="418"/>
      <c r="M13" s="418"/>
      <c r="N13" s="418"/>
      <c r="O13" s="418"/>
      <c r="P13" s="418"/>
      <c r="Q13" s="418"/>
      <c r="R13" s="419"/>
      <c r="W13" s="274"/>
      <c r="X13" s="275"/>
      <c r="Y13" s="275"/>
      <c r="Z13" s="275"/>
      <c r="AA13" s="275"/>
    </row>
    <row r="14" spans="1:108" ht="13.5" customHeight="1" thickBot="1" x14ac:dyDescent="0.3">
      <c r="G14" s="143"/>
      <c r="H14" s="406"/>
      <c r="J14" s="417" t="s">
        <v>1019</v>
      </c>
      <c r="K14" s="418"/>
      <c r="L14" s="418"/>
      <c r="M14" s="418"/>
      <c r="N14" s="418"/>
      <c r="O14" s="418"/>
      <c r="P14" s="418"/>
      <c r="Q14" s="418"/>
      <c r="R14" s="419"/>
      <c r="W14" s="275"/>
      <c r="X14" s="275"/>
      <c r="Y14" s="275"/>
      <c r="Z14" s="275"/>
      <c r="AA14" s="275"/>
    </row>
    <row r="15" spans="1:108" ht="14.25" customHeight="1" thickBot="1" x14ac:dyDescent="0.3">
      <c r="G15" s="143"/>
      <c r="H15" s="406"/>
      <c r="J15" s="420" t="s">
        <v>1020</v>
      </c>
      <c r="K15" s="421"/>
      <c r="L15" s="421"/>
      <c r="M15" s="421"/>
      <c r="N15" s="421"/>
      <c r="O15" s="421"/>
      <c r="P15" s="421"/>
      <c r="Q15" s="421"/>
      <c r="R15" s="422"/>
      <c r="W15" s="275"/>
      <c r="X15" s="275"/>
      <c r="Y15" s="275"/>
      <c r="Z15" s="275"/>
      <c r="AA15" s="275"/>
    </row>
    <row r="16" spans="1:108" ht="14.25" customHeight="1" thickTop="1" x14ac:dyDescent="0.25">
      <c r="G16" s="143"/>
      <c r="H16" s="406"/>
      <c r="J16" s="423" t="s">
        <v>1021</v>
      </c>
      <c r="K16" s="424"/>
      <c r="L16" s="424"/>
      <c r="M16" s="424"/>
      <c r="N16" s="424"/>
      <c r="O16" s="424"/>
      <c r="P16" s="424"/>
      <c r="Q16" s="424"/>
      <c r="R16" s="425"/>
      <c r="W16" s="275"/>
      <c r="X16" s="275"/>
      <c r="Y16" s="275"/>
      <c r="Z16" s="275"/>
      <c r="AA16" s="275"/>
    </row>
    <row r="17" spans="7:27" ht="14.25" customHeight="1" x14ac:dyDescent="0.25">
      <c r="G17" s="143"/>
      <c r="H17" s="406"/>
      <c r="J17" s="426"/>
      <c r="K17" s="427"/>
      <c r="L17" s="427"/>
      <c r="M17" s="427"/>
      <c r="N17" s="427"/>
      <c r="O17" s="427"/>
      <c r="P17" s="427"/>
      <c r="Q17" s="427"/>
      <c r="R17" s="428"/>
      <c r="W17" s="275"/>
      <c r="X17" s="275"/>
      <c r="Y17" s="275"/>
      <c r="Z17" s="275"/>
      <c r="AA17" s="275"/>
    </row>
    <row r="18" spans="7:27" ht="14.25" customHeight="1" thickBot="1" x14ac:dyDescent="0.3">
      <c r="G18" s="143"/>
      <c r="H18" s="406"/>
      <c r="J18" s="429"/>
      <c r="K18" s="430"/>
      <c r="L18" s="430"/>
      <c r="M18" s="430"/>
      <c r="N18" s="430"/>
      <c r="O18" s="430"/>
      <c r="P18" s="430"/>
      <c r="Q18" s="430"/>
      <c r="R18" s="431"/>
      <c r="W18" s="275"/>
      <c r="X18" s="275"/>
      <c r="Y18" s="275"/>
      <c r="Z18" s="275"/>
      <c r="AA18" s="275"/>
    </row>
    <row r="19" spans="7:27" ht="24" customHeight="1" thickTop="1" thickBot="1" x14ac:dyDescent="0.3">
      <c r="G19" s="143"/>
      <c r="H19" s="406"/>
      <c r="J19" s="432">
        <v>118918</v>
      </c>
      <c r="K19" s="433"/>
      <c r="L19" s="433"/>
      <c r="M19" s="433"/>
      <c r="N19" s="433"/>
      <c r="O19" s="433"/>
      <c r="P19" s="433"/>
      <c r="Q19" s="433"/>
      <c r="R19" s="434"/>
      <c r="W19" s="275"/>
      <c r="X19" s="275"/>
      <c r="Y19" s="275"/>
      <c r="Z19" s="275"/>
      <c r="AA19" s="275"/>
    </row>
    <row r="20" spans="7:27" ht="14.25" customHeight="1" thickTop="1" x14ac:dyDescent="0.25">
      <c r="G20" s="143"/>
      <c r="H20" s="406"/>
      <c r="J20" s="276"/>
      <c r="K20" s="277"/>
      <c r="L20" s="278"/>
      <c r="M20" s="435" t="s">
        <v>1022</v>
      </c>
      <c r="N20" s="436"/>
      <c r="O20" s="436"/>
      <c r="P20" s="436"/>
      <c r="Q20" s="436"/>
      <c r="R20" s="437"/>
      <c r="V20" s="279"/>
      <c r="W20" s="275"/>
      <c r="X20" s="275"/>
      <c r="Y20" s="275"/>
      <c r="Z20" s="275"/>
      <c r="AA20" s="275"/>
    </row>
    <row r="21" spans="7:27" ht="14.25" customHeight="1" x14ac:dyDescent="0.25">
      <c r="G21" s="143"/>
      <c r="H21" s="406"/>
      <c r="J21" s="280"/>
      <c r="M21" s="438"/>
      <c r="N21" s="439"/>
      <c r="O21" s="439"/>
      <c r="P21" s="439"/>
      <c r="Q21" s="439"/>
      <c r="R21" s="440"/>
      <c r="S21"/>
      <c r="V21" s="279"/>
      <c r="W21" s="275"/>
      <c r="X21" s="275"/>
      <c r="Y21" s="275"/>
      <c r="Z21" s="275"/>
      <c r="AA21" s="275"/>
    </row>
    <row r="22" spans="7:27" ht="14.25" customHeight="1" x14ac:dyDescent="0.25">
      <c r="G22" s="143"/>
      <c r="H22" s="406"/>
      <c r="J22" s="280"/>
      <c r="M22" s="438"/>
      <c r="N22" s="439"/>
      <c r="O22" s="439"/>
      <c r="P22" s="439"/>
      <c r="Q22" s="439"/>
      <c r="R22" s="440"/>
      <c r="S22"/>
      <c r="V22" s="279"/>
      <c r="W22" s="275"/>
      <c r="X22" s="275"/>
      <c r="Y22" s="275"/>
      <c r="Z22" s="275"/>
      <c r="AA22" s="275"/>
    </row>
    <row r="23" spans="7:27" ht="14.25" customHeight="1" x14ac:dyDescent="0.25">
      <c r="G23" s="143"/>
      <c r="H23" s="406"/>
      <c r="J23" s="280"/>
      <c r="M23" s="438"/>
      <c r="N23" s="439"/>
      <c r="O23" s="439"/>
      <c r="P23" s="439"/>
      <c r="Q23" s="439"/>
      <c r="R23" s="440"/>
      <c r="S23"/>
      <c r="V23" s="279"/>
      <c r="W23" s="275"/>
      <c r="X23" s="275"/>
      <c r="Y23" s="275"/>
      <c r="Z23" s="275"/>
      <c r="AA23" s="275"/>
    </row>
    <row r="24" spans="7:27" ht="14.25" customHeight="1" thickBot="1" x14ac:dyDescent="0.3">
      <c r="G24" s="143"/>
      <c r="H24" s="406"/>
      <c r="J24" s="282"/>
      <c r="K24" s="283"/>
      <c r="M24" s="441"/>
      <c r="N24" s="442"/>
      <c r="O24" s="442"/>
      <c r="P24" s="442"/>
      <c r="Q24" s="442"/>
      <c r="R24" s="443"/>
      <c r="S24"/>
      <c r="U24" s="275"/>
      <c r="V24" s="279"/>
      <c r="W24" s="275"/>
      <c r="X24" s="275"/>
      <c r="Y24" s="275"/>
      <c r="Z24" s="275"/>
      <c r="AA24" s="275"/>
    </row>
    <row r="25" spans="7:27" ht="14.25" customHeight="1" thickBot="1" x14ac:dyDescent="0.3">
      <c r="G25" s="143"/>
      <c r="H25" s="270"/>
      <c r="M25" s="281"/>
      <c r="N25" s="281"/>
      <c r="O25" s="281"/>
      <c r="P25" s="281"/>
      <c r="Q25" s="281"/>
      <c r="R25" s="281"/>
      <c r="S25"/>
      <c r="U25" s="275"/>
      <c r="V25" s="279"/>
      <c r="W25" s="275"/>
      <c r="X25" s="275"/>
      <c r="Y25" s="275"/>
      <c r="Z25" s="275"/>
      <c r="AA25" s="275"/>
    </row>
    <row r="26" spans="7:27" ht="14.25" customHeight="1" thickBot="1" x14ac:dyDescent="0.3">
      <c r="G26" s="143"/>
      <c r="H26" s="270"/>
      <c r="J26" s="384"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25">
      <c r="G27" s="143"/>
      <c r="H27" s="270"/>
      <c r="J27" s="384"/>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25">
      <c r="G28" s="143"/>
      <c r="H28" s="270"/>
      <c r="J28" s="384"/>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25">
      <c r="G29" s="143"/>
      <c r="H29" s="270"/>
      <c r="J29" s="384"/>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25">
      <c r="G30" s="143"/>
      <c r="H30" s="270"/>
      <c r="J30" s="384"/>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25">
      <c r="G31" s="143"/>
      <c r="H31" s="270"/>
      <c r="J31" s="384"/>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25">
      <c r="G32" s="143"/>
      <c r="H32" s="270"/>
      <c r="J32" s="384"/>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25">
      <c r="G33" s="143"/>
      <c r="H33" s="270"/>
      <c r="J33" s="384"/>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25">
      <c r="G34" s="143"/>
      <c r="H34" s="270"/>
      <c r="J34" s="384"/>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25">
      <c r="G35" s="143"/>
      <c r="H35" s="270"/>
      <c r="J35" s="384"/>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3">
      <c r="G36" s="143"/>
      <c r="H36" s="270"/>
      <c r="J36" s="384"/>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3">
      <c r="G37" s="143"/>
      <c r="H37"/>
      <c r="J37"/>
      <c r="K37"/>
      <c r="L37" s="289"/>
      <c r="M37"/>
      <c r="R37" s="279"/>
      <c r="S37" s="279"/>
      <c r="T37" s="279"/>
      <c r="U37" s="275"/>
      <c r="V37" s="279"/>
      <c r="W37" s="275"/>
      <c r="X37" s="275"/>
      <c r="Y37" s="275"/>
      <c r="Z37" s="275"/>
      <c r="AA37" s="275"/>
    </row>
    <row r="38" spans="6:27" ht="14.25" customHeight="1" x14ac:dyDescent="0.25">
      <c r="G38" s="143"/>
      <c r="H38" s="388" t="s">
        <v>932</v>
      </c>
      <c r="J38" s="390" t="s">
        <v>933</v>
      </c>
      <c r="K38" s="391"/>
      <c r="L38" s="391"/>
      <c r="M38" s="391"/>
      <c r="N38" s="391"/>
      <c r="O38" s="392"/>
      <c r="U38" s="275"/>
      <c r="W38" s="275"/>
      <c r="X38" s="275"/>
      <c r="Y38" s="275"/>
      <c r="Z38" s="275"/>
      <c r="AA38" s="275"/>
    </row>
    <row r="39" spans="6:27" ht="14.25" customHeight="1" thickBot="1" x14ac:dyDescent="0.3">
      <c r="G39" s="143"/>
      <c r="H39" s="389"/>
      <c r="J39" s="393" t="s">
        <v>935</v>
      </c>
      <c r="K39" s="394"/>
      <c r="L39" s="394"/>
      <c r="M39" s="394"/>
      <c r="N39" s="394"/>
      <c r="O39" s="290">
        <v>20</v>
      </c>
      <c r="P39" s="291"/>
      <c r="Q39" s="135" t="s">
        <v>931</v>
      </c>
      <c r="S39" s="162" t="s">
        <v>1043</v>
      </c>
      <c r="U39" s="275"/>
    </row>
    <row r="40" spans="6:27" ht="14.25" customHeight="1" x14ac:dyDescent="0.25">
      <c r="G40" s="143"/>
      <c r="H40" s="389"/>
      <c r="J40" s="168" t="s">
        <v>936</v>
      </c>
      <c r="K40" s="169"/>
      <c r="L40" s="169"/>
      <c r="M40" s="169"/>
      <c r="N40" s="169"/>
      <c r="O40" s="170">
        <v>5</v>
      </c>
      <c r="Q40" s="135" t="s">
        <v>934</v>
      </c>
      <c r="S40" s="163">
        <v>20</v>
      </c>
      <c r="U40" s="275"/>
    </row>
    <row r="41" spans="6:27" ht="14.65" customHeight="1" thickBot="1" x14ac:dyDescent="0.25">
      <c r="F41" s="143"/>
      <c r="G41" s="143"/>
      <c r="H41" s="389"/>
      <c r="J41" s="292" t="s">
        <v>937</v>
      </c>
      <c r="K41" s="293"/>
      <c r="L41" s="293"/>
      <c r="M41" s="293"/>
      <c r="N41" s="293"/>
      <c r="O41" s="171">
        <v>0.02</v>
      </c>
      <c r="Z41" s="294"/>
      <c r="AA41" s="294"/>
    </row>
    <row r="42" spans="6:27" ht="15" customHeight="1" x14ac:dyDescent="0.2">
      <c r="F42" s="143"/>
      <c r="G42" s="143"/>
      <c r="H42" s="389"/>
      <c r="J42" s="295" t="s">
        <v>938</v>
      </c>
      <c r="K42" s="296"/>
      <c r="L42" s="296"/>
      <c r="M42" s="296"/>
      <c r="N42" s="296"/>
      <c r="O42" s="175">
        <v>1</v>
      </c>
    </row>
    <row r="43" spans="6:27" ht="15" customHeight="1" x14ac:dyDescent="0.25">
      <c r="G43" s="143"/>
      <c r="H43" s="389"/>
      <c r="J43" s="297" t="s">
        <v>172</v>
      </c>
      <c r="K43" s="298" t="s">
        <v>939</v>
      </c>
      <c r="L43" s="395" t="s">
        <v>940</v>
      </c>
      <c r="M43" s="398" t="s">
        <v>941</v>
      </c>
      <c r="O43"/>
    </row>
    <row r="44" spans="6:27" ht="15" customHeight="1" x14ac:dyDescent="0.25">
      <c r="G44" s="143"/>
      <c r="H44" s="389"/>
      <c r="J44" s="299" t="s">
        <v>942</v>
      </c>
      <c r="K44" s="145" t="s">
        <v>943</v>
      </c>
      <c r="L44" s="396"/>
      <c r="M44" s="399"/>
      <c r="O44"/>
    </row>
    <row r="45" spans="6:27" ht="15" customHeight="1" x14ac:dyDescent="0.25">
      <c r="G45" s="143"/>
      <c r="H45" s="389"/>
      <c r="J45" s="299"/>
      <c r="K45" s="145"/>
      <c r="L45" s="396"/>
      <c r="M45" s="399"/>
      <c r="O45"/>
    </row>
    <row r="46" spans="6:27" ht="15" customHeight="1" x14ac:dyDescent="0.25">
      <c r="G46" s="143"/>
      <c r="H46" s="389"/>
      <c r="J46" s="299"/>
      <c r="K46" s="145"/>
      <c r="L46" s="397"/>
      <c r="M46" s="400"/>
      <c r="O46"/>
    </row>
    <row r="47" spans="6:27" ht="14.25" customHeight="1" x14ac:dyDescent="0.2">
      <c r="G47" s="143"/>
      <c r="H47" s="389"/>
      <c r="J47" s="180">
        <v>0</v>
      </c>
      <c r="K47" s="181">
        <v>1</v>
      </c>
      <c r="L47" s="181">
        <v>0.8</v>
      </c>
      <c r="M47" s="300">
        <v>0.19999999999999996</v>
      </c>
      <c r="O47" s="185"/>
    </row>
    <row r="48" spans="6:27" ht="14.25" customHeight="1" x14ac:dyDescent="0.2">
      <c r="G48" s="143"/>
      <c r="H48" s="389"/>
      <c r="J48" s="183">
        <v>1</v>
      </c>
      <c r="K48" s="184">
        <v>0</v>
      </c>
      <c r="L48" s="184">
        <v>0.8</v>
      </c>
      <c r="M48" s="301">
        <v>0.19999999999999996</v>
      </c>
      <c r="O48" s="185"/>
    </row>
    <row r="49" spans="7:42" ht="14.25" customHeight="1" thickBot="1" x14ac:dyDescent="0.25">
      <c r="G49" s="143"/>
      <c r="H49" s="389"/>
      <c r="J49" s="186">
        <v>2</v>
      </c>
      <c r="K49" s="187">
        <v>0</v>
      </c>
      <c r="L49" s="187">
        <v>0.8</v>
      </c>
      <c r="M49" s="302">
        <v>0.19999999999999996</v>
      </c>
    </row>
    <row r="50" spans="7:42" ht="14.25" customHeight="1" x14ac:dyDescent="0.2">
      <c r="G50" s="143"/>
      <c r="H50" s="389"/>
      <c r="J50" s="303"/>
      <c r="K50" s="303"/>
      <c r="L50" s="303"/>
      <c r="M50" s="303"/>
      <c r="N50" s="185"/>
      <c r="O50" s="294"/>
    </row>
    <row r="51" spans="7:42" ht="14.25" customHeight="1" x14ac:dyDescent="0.2">
      <c r="G51" s="143"/>
      <c r="H51" s="389"/>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2">
      <c r="G52" s="143"/>
      <c r="H52" s="389"/>
      <c r="J52" s="384"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2">
      <c r="G53" s="143"/>
      <c r="H53" s="389"/>
      <c r="J53" s="384"/>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2">
      <c r="G54" s="143"/>
      <c r="H54" s="389"/>
      <c r="J54" s="384"/>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2">
      <c r="G55" s="143"/>
      <c r="H55" s="389"/>
      <c r="J55" s="384"/>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25">
      <c r="G56" s="143"/>
      <c r="H56" s="389"/>
      <c r="J56" s="384"/>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25">
      <c r="G57" s="143"/>
      <c r="H57" s="389"/>
      <c r="J57" s="384"/>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25">
      <c r="G58" s="143"/>
      <c r="H58" s="389"/>
      <c r="J58" s="384"/>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2">
      <c r="G59" s="143"/>
      <c r="H59" s="389"/>
      <c r="J59" s="384"/>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2">
      <c r="G60" s="143"/>
      <c r="H60" s="389"/>
      <c r="J60" s="384"/>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2">
      <c r="G61" s="143"/>
      <c r="H61" s="389"/>
      <c r="J61" s="384"/>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2">
      <c r="G62" s="143"/>
      <c r="H62" s="389"/>
      <c r="J62" s="384"/>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25">
      <c r="G63" s="143"/>
      <c r="H63" s="389"/>
      <c r="J63" s="384"/>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25">
      <c r="G64" s="143"/>
      <c r="H64" s="389"/>
      <c r="J64" s="384"/>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25">
      <c r="G65" s="143"/>
      <c r="H65" s="389"/>
      <c r="J65" s="384"/>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2">
      <c r="G66" s="143"/>
      <c r="H66" s="389"/>
      <c r="J66" s="384"/>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2">
      <c r="G67" s="143"/>
      <c r="H67" s="389"/>
      <c r="J67" s="384"/>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2">
      <c r="G68" s="143"/>
      <c r="H68" s="389"/>
      <c r="J68" s="384"/>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2">
      <c r="G69" s="143"/>
      <c r="H69" s="389"/>
      <c r="J69" s="384"/>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2">
      <c r="G70" s="143"/>
      <c r="H70" s="389"/>
      <c r="J70" s="384"/>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2">
      <c r="G71" s="143"/>
      <c r="H71" s="389"/>
      <c r="J71" s="384"/>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2">
      <c r="G72" s="143"/>
      <c r="H72" s="389"/>
      <c r="J72" s="384"/>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25">
      <c r="G73" s="143"/>
      <c r="H73" s="389"/>
      <c r="J73" s="384"/>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25">
      <c r="G74" s="143"/>
      <c r="H74" s="389"/>
      <c r="J74" s="384"/>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25">
      <c r="G75" s="143"/>
      <c r="H75" s="389"/>
      <c r="J75" s="384"/>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2">
      <c r="G76" s="143"/>
      <c r="H76" s="389"/>
      <c r="J76" s="384"/>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2">
      <c r="G77" s="143"/>
      <c r="H77" s="389"/>
      <c r="J77" s="384"/>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2">
      <c r="G78" s="143"/>
      <c r="H78" s="389"/>
      <c r="J78" s="384"/>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2">
      <c r="G79" s="143"/>
      <c r="H79" s="389"/>
      <c r="J79" s="384"/>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2">
      <c r="G80" s="143"/>
      <c r="H80" s="389"/>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2">
      <c r="G81" s="143"/>
      <c r="H81" s="389"/>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2">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2">
      <c r="D84" s="141" t="s">
        <v>878</v>
      </c>
      <c r="G84" s="377" t="s">
        <v>961</v>
      </c>
      <c r="H84" s="377"/>
      <c r="I84" s="377"/>
      <c r="J84" s="377"/>
      <c r="K84" s="377"/>
      <c r="L84" s="377"/>
      <c r="M84" s="377"/>
      <c r="N84" s="377"/>
      <c r="O84" s="377"/>
      <c r="P84" s="377"/>
      <c r="Q84" s="377"/>
      <c r="R84" s="377"/>
      <c r="S84" s="377"/>
      <c r="T84" s="377"/>
      <c r="U84" s="377"/>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2">
      <c r="G85" s="143"/>
      <c r="M85" s="135" t="s">
        <v>962</v>
      </c>
      <c r="AA85" s="304"/>
      <c r="AB85" s="304"/>
      <c r="AC85" s="304"/>
      <c r="AD85" s="304"/>
      <c r="AP85" s="304"/>
      <c r="AQ85" s="304"/>
    </row>
    <row r="86" spans="4:44" ht="14.25" customHeight="1" x14ac:dyDescent="0.2">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2">
      <c r="G87" s="143"/>
      <c r="H87" s="387" t="s">
        <v>963</v>
      </c>
      <c r="J87" s="347"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2">
      <c r="G88" s="143"/>
      <c r="H88" s="387"/>
      <c r="J88" s="348"/>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25">
      <c r="G89" s="143"/>
      <c r="H89" s="387"/>
      <c r="J89" s="348"/>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2">
      <c r="G90" s="143"/>
      <c r="H90" s="387"/>
      <c r="J90" s="348"/>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2">
      <c r="G91" s="143"/>
      <c r="H91" s="387"/>
      <c r="J91" s="348"/>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25">
      <c r="G92" s="143"/>
      <c r="H92" s="387"/>
      <c r="J92" s="348"/>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2">
      <c r="G93" s="143"/>
      <c r="H93" s="387"/>
      <c r="J93" s="348"/>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2">
      <c r="G94" s="143"/>
      <c r="H94" s="387"/>
      <c r="J94" s="348"/>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25">
      <c r="G95" s="143"/>
      <c r="H95" s="387"/>
      <c r="J95" s="348"/>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2">
      <c r="G96" s="143"/>
      <c r="H96" s="387"/>
      <c r="J96" s="348"/>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2">
      <c r="G97" s="143"/>
      <c r="H97" s="387"/>
      <c r="J97" s="348"/>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25">
      <c r="G98" s="143"/>
      <c r="H98" s="387"/>
      <c r="J98" s="348"/>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2">
      <c r="G99" s="143"/>
      <c r="H99" s="387"/>
      <c r="J99" s="348"/>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2">
      <c r="G100" s="143"/>
      <c r="H100" s="387"/>
      <c r="J100" s="348"/>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25">
      <c r="G101" s="143"/>
      <c r="H101" s="387"/>
      <c r="J101" s="348"/>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2">
      <c r="G102" s="143"/>
      <c r="H102" s="387"/>
      <c r="J102" s="348"/>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2">
      <c r="G103" s="143"/>
      <c r="H103" s="387"/>
      <c r="J103" s="348"/>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25">
      <c r="G104" s="143"/>
      <c r="H104" s="387"/>
      <c r="J104" s="348"/>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2">
      <c r="G105" s="143"/>
      <c r="H105" s="387"/>
      <c r="J105" s="348"/>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2">
      <c r="G106" s="143"/>
      <c r="H106" s="387"/>
      <c r="J106" s="348"/>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25">
      <c r="G107" s="143"/>
      <c r="H107" s="387"/>
      <c r="J107" s="348"/>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2">
      <c r="G108" s="143"/>
      <c r="H108" s="387"/>
      <c r="J108" s="348"/>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2">
      <c r="G109" s="143"/>
      <c r="H109" s="387"/>
      <c r="J109" s="348"/>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25">
      <c r="G110" s="143"/>
      <c r="H110" s="387"/>
      <c r="J110" s="348"/>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2">
      <c r="G111" s="143"/>
      <c r="H111" s="387"/>
      <c r="J111" s="348"/>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2">
      <c r="G112" s="143"/>
      <c r="H112" s="387"/>
      <c r="J112" s="348"/>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25">
      <c r="G113" s="143"/>
      <c r="H113" s="387"/>
      <c r="J113" s="348"/>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2">
      <c r="G114" s="143"/>
      <c r="H114" s="387"/>
      <c r="J114" s="348"/>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2">
      <c r="G115" s="143"/>
      <c r="H115" s="387"/>
      <c r="J115" s="348"/>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25">
      <c r="G116" s="143"/>
      <c r="H116" s="387"/>
      <c r="J116" s="381"/>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2">
      <c r="G117" s="143"/>
      <c r="H117" s="387"/>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2">
      <c r="G118" s="143"/>
      <c r="H118" s="387"/>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2">
      <c r="G119" s="143"/>
      <c r="H119" s="387"/>
      <c r="J119" s="347"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2">
      <c r="G120" s="143"/>
      <c r="H120" s="387"/>
      <c r="J120" s="348"/>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25">
      <c r="G121" s="143"/>
      <c r="H121" s="387"/>
      <c r="J121" s="348"/>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2">
      <c r="G122" s="143"/>
      <c r="H122" s="387"/>
      <c r="J122" s="348"/>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2">
      <c r="G123" s="143"/>
      <c r="H123" s="387"/>
      <c r="J123" s="348"/>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25">
      <c r="G124" s="143"/>
      <c r="H124" s="387"/>
      <c r="J124" s="348"/>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2">
      <c r="G125" s="143"/>
      <c r="H125" s="387"/>
      <c r="J125" s="348"/>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2">
      <c r="G126" s="143"/>
      <c r="H126" s="387"/>
      <c r="J126" s="348"/>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25">
      <c r="G127" s="143"/>
      <c r="H127" s="387"/>
      <c r="J127" s="348"/>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2">
      <c r="G128" s="143"/>
      <c r="H128" s="387"/>
      <c r="J128" s="348"/>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2">
      <c r="G129" s="143"/>
      <c r="H129" s="387"/>
      <c r="J129" s="348"/>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25">
      <c r="G130" s="143"/>
      <c r="H130" s="387"/>
      <c r="J130" s="348"/>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2">
      <c r="G131" s="143"/>
      <c r="H131" s="387"/>
      <c r="J131" s="348"/>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2">
      <c r="G132" s="143"/>
      <c r="H132" s="387"/>
      <c r="J132" s="348"/>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25">
      <c r="G133" s="143"/>
      <c r="H133" s="387"/>
      <c r="J133" s="348"/>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2">
      <c r="G134" s="143"/>
      <c r="H134" s="387"/>
      <c r="J134" s="348"/>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2">
      <c r="G135" s="143"/>
      <c r="H135" s="387"/>
      <c r="J135" s="348"/>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25">
      <c r="G136" s="143"/>
      <c r="H136" s="387"/>
      <c r="J136" s="348"/>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2">
      <c r="G137" s="143"/>
      <c r="H137" s="387"/>
      <c r="J137" s="348"/>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2">
      <c r="G138" s="143"/>
      <c r="H138" s="387"/>
      <c r="J138" s="348"/>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25">
      <c r="G139" s="143"/>
      <c r="H139" s="387"/>
      <c r="J139" s="348"/>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2">
      <c r="G140" s="143"/>
      <c r="H140" s="387"/>
      <c r="J140" s="348"/>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2">
      <c r="G141" s="143"/>
      <c r="H141" s="387"/>
      <c r="J141" s="348"/>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25">
      <c r="G142" s="143"/>
      <c r="H142" s="387"/>
      <c r="J142" s="348"/>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2">
      <c r="G143" s="143"/>
      <c r="H143" s="387"/>
      <c r="J143" s="348"/>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2">
      <c r="G144" s="143"/>
      <c r="H144" s="387"/>
      <c r="J144" s="348"/>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25">
      <c r="G145" s="143"/>
      <c r="H145" s="387"/>
      <c r="J145" s="348"/>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2">
      <c r="G146" s="143"/>
      <c r="H146" s="387"/>
      <c r="J146" s="348"/>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2">
      <c r="G147" s="143"/>
      <c r="H147" s="387"/>
      <c r="J147" s="348"/>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25">
      <c r="G148" s="143"/>
      <c r="H148" s="387"/>
      <c r="J148" s="381"/>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2">
      <c r="G149" s="143"/>
      <c r="H149" s="387"/>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2">
      <c r="G150" s="143"/>
      <c r="H150" s="387"/>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2">
      <c r="G151" s="143"/>
      <c r="H151" s="387"/>
      <c r="J151" s="347"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2">
      <c r="G152" s="143"/>
      <c r="H152" s="387"/>
      <c r="J152" s="348"/>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25">
      <c r="G153" s="143"/>
      <c r="H153" s="387"/>
      <c r="J153" s="348"/>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2">
      <c r="G154" s="143"/>
      <c r="H154" s="387"/>
      <c r="J154" s="348"/>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2">
      <c r="G155" s="143"/>
      <c r="H155" s="387"/>
      <c r="J155" s="348"/>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25">
      <c r="G156" s="143"/>
      <c r="H156" s="387"/>
      <c r="J156" s="348"/>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25">
      <c r="G157" s="143"/>
      <c r="H157" s="387"/>
      <c r="J157" s="348"/>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25">
      <c r="A158" s="135"/>
      <c r="B158" s="135"/>
      <c r="C158" s="135"/>
      <c r="D158" s="135"/>
      <c r="E158" s="135"/>
      <c r="F158" s="135"/>
      <c r="G158" s="143"/>
      <c r="H158" s="387"/>
      <c r="I158" s="135"/>
      <c r="J158" s="348"/>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25">
      <c r="A159" s="135"/>
      <c r="B159" s="135"/>
      <c r="C159" s="135"/>
      <c r="D159" s="135"/>
      <c r="E159" s="135"/>
      <c r="F159" s="135"/>
      <c r="G159" s="143"/>
      <c r="H159" s="387"/>
      <c r="I159" s="135"/>
      <c r="J159" s="348"/>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25">
      <c r="G160" s="143"/>
      <c r="H160" s="387"/>
      <c r="J160" s="348"/>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25">
      <c r="A161" s="135"/>
      <c r="B161" s="135"/>
      <c r="C161" s="135"/>
      <c r="D161" s="135"/>
      <c r="E161" s="135"/>
      <c r="F161" s="135"/>
      <c r="G161" s="143"/>
      <c r="H161" s="387"/>
      <c r="I161" s="135"/>
      <c r="J161" s="348"/>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25">
      <c r="A162" s="135"/>
      <c r="B162" s="135"/>
      <c r="C162" s="135"/>
      <c r="D162" s="135"/>
      <c r="E162" s="135"/>
      <c r="F162" s="135"/>
      <c r="G162" s="143"/>
      <c r="H162" s="387"/>
      <c r="I162" s="135"/>
      <c r="J162" s="348"/>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25">
      <c r="G163" s="143"/>
      <c r="H163" s="387"/>
      <c r="J163" s="348"/>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25">
      <c r="A164" s="135"/>
      <c r="B164" s="135"/>
      <c r="C164" s="135"/>
      <c r="D164" s="135"/>
      <c r="E164" s="135"/>
      <c r="F164" s="135"/>
      <c r="G164" s="143"/>
      <c r="H164" s="387"/>
      <c r="I164" s="135"/>
      <c r="J164" s="348"/>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25">
      <c r="A165" s="135"/>
      <c r="B165" s="135"/>
      <c r="C165" s="135"/>
      <c r="D165" s="135"/>
      <c r="E165" s="135"/>
      <c r="F165" s="135"/>
      <c r="G165" s="143"/>
      <c r="H165" s="387"/>
      <c r="I165" s="135"/>
      <c r="J165" s="348"/>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2">
      <c r="G166" s="143"/>
      <c r="H166" s="387"/>
      <c r="J166" s="348"/>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2">
      <c r="G167" s="143"/>
      <c r="H167" s="387"/>
      <c r="J167" s="348"/>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25">
      <c r="G168" s="143"/>
      <c r="H168" s="387"/>
      <c r="J168" s="348"/>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2">
      <c r="G169" s="143"/>
      <c r="H169" s="387"/>
      <c r="J169" s="348"/>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2">
      <c r="G170" s="143"/>
      <c r="H170" s="387"/>
      <c r="J170" s="348"/>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25">
      <c r="G171" s="143"/>
      <c r="H171" s="387"/>
      <c r="J171" s="348"/>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25">
      <c r="G172" s="143"/>
      <c r="H172" s="387"/>
      <c r="J172" s="348"/>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25">
      <c r="A173" s="135"/>
      <c r="B173" s="135"/>
      <c r="C173" s="135"/>
      <c r="D173" s="135"/>
      <c r="E173" s="135"/>
      <c r="F173" s="135"/>
      <c r="G173" s="143"/>
      <c r="H173" s="387"/>
      <c r="I173" s="135"/>
      <c r="J173" s="348"/>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25">
      <c r="A174" s="135"/>
      <c r="B174" s="135"/>
      <c r="C174" s="135"/>
      <c r="D174" s="135"/>
      <c r="E174" s="135"/>
      <c r="F174" s="135"/>
      <c r="G174" s="143"/>
      <c r="H174" s="387"/>
      <c r="I174" s="135"/>
      <c r="J174" s="348"/>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25">
      <c r="G175" s="143"/>
      <c r="H175" s="387"/>
      <c r="J175" s="348"/>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25">
      <c r="A176" s="135"/>
      <c r="B176" s="135"/>
      <c r="C176" s="135"/>
      <c r="D176" s="135"/>
      <c r="E176" s="135"/>
      <c r="F176" s="135"/>
      <c r="G176" s="143"/>
      <c r="H176" s="387"/>
      <c r="I176" s="135"/>
      <c r="J176" s="348"/>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25">
      <c r="A177" s="135"/>
      <c r="B177" s="135"/>
      <c r="C177" s="135"/>
      <c r="D177" s="135"/>
      <c r="E177" s="135"/>
      <c r="F177" s="135"/>
      <c r="G177" s="143"/>
      <c r="H177" s="387"/>
      <c r="I177" s="135"/>
      <c r="J177" s="348"/>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25">
      <c r="G178" s="143"/>
      <c r="H178" s="387"/>
      <c r="J178" s="348"/>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25">
      <c r="A179" s="135"/>
      <c r="B179" s="135"/>
      <c r="C179" s="135"/>
      <c r="D179" s="135"/>
      <c r="E179" s="135"/>
      <c r="F179" s="135"/>
      <c r="G179" s="143"/>
      <c r="H179" s="387"/>
      <c r="I179" s="135"/>
      <c r="J179" s="348"/>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25">
      <c r="A180" s="135"/>
      <c r="B180" s="135"/>
      <c r="C180" s="135"/>
      <c r="D180" s="135"/>
      <c r="E180" s="135"/>
      <c r="F180" s="135"/>
      <c r="G180" s="143"/>
      <c r="H180" s="387"/>
      <c r="I180" s="135"/>
      <c r="J180" s="381"/>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25">
      <c r="G181" s="143"/>
      <c r="H181" s="387"/>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25">
      <c r="G182" s="143"/>
      <c r="H182" s="387"/>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2">
      <c r="G183" s="143"/>
      <c r="H183" s="387"/>
      <c r="J183" s="347"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2">
      <c r="G184" s="143"/>
      <c r="H184" s="387"/>
      <c r="J184" s="348"/>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25">
      <c r="G185" s="143"/>
      <c r="H185" s="387"/>
      <c r="J185" s="348"/>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25">
      <c r="G186" s="143"/>
      <c r="H186" s="387"/>
      <c r="J186" s="348"/>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2">
      <c r="G187" s="143"/>
      <c r="H187" s="387"/>
      <c r="J187" s="348"/>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25">
      <c r="G188" s="143"/>
      <c r="H188" s="387"/>
      <c r="J188" s="348"/>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25">
      <c r="G189" s="143"/>
      <c r="H189" s="387"/>
      <c r="J189" s="348"/>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25">
      <c r="A190" s="135"/>
      <c r="B190" s="135"/>
      <c r="C190" s="135"/>
      <c r="D190" s="135"/>
      <c r="E190" s="135"/>
      <c r="F190" s="135"/>
      <c r="G190" s="143"/>
      <c r="H190" s="387"/>
      <c r="I190" s="135"/>
      <c r="J190" s="348"/>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25">
      <c r="A191" s="135"/>
      <c r="B191" s="135"/>
      <c r="C191" s="135"/>
      <c r="D191" s="135"/>
      <c r="E191" s="135"/>
      <c r="F191" s="135"/>
      <c r="G191" s="143"/>
      <c r="H191" s="387"/>
      <c r="I191" s="135"/>
      <c r="J191" s="348"/>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25">
      <c r="G192" s="143"/>
      <c r="H192" s="387"/>
      <c r="J192" s="348"/>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25">
      <c r="A193" s="135"/>
      <c r="B193" s="135"/>
      <c r="C193" s="135"/>
      <c r="D193" s="135"/>
      <c r="E193" s="135"/>
      <c r="F193" s="135"/>
      <c r="G193" s="143"/>
      <c r="H193" s="387"/>
      <c r="I193" s="135"/>
      <c r="J193" s="348"/>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25">
      <c r="A194" s="135"/>
      <c r="B194" s="135"/>
      <c r="C194" s="135"/>
      <c r="D194" s="135"/>
      <c r="E194" s="135"/>
      <c r="F194" s="135"/>
      <c r="G194" s="143"/>
      <c r="H194" s="387"/>
      <c r="I194" s="135"/>
      <c r="J194" s="348"/>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2">
      <c r="G195" s="143"/>
      <c r="H195" s="387"/>
      <c r="J195" s="348"/>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2">
      <c r="G196" s="143"/>
      <c r="H196" s="387"/>
      <c r="J196" s="348"/>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25">
      <c r="G197" s="143"/>
      <c r="H197" s="387"/>
      <c r="J197" s="348"/>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2">
      <c r="G198" s="143"/>
      <c r="H198" s="387"/>
      <c r="J198" s="348"/>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2">
      <c r="G199" s="143"/>
      <c r="H199" s="387"/>
      <c r="J199" s="348"/>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25">
      <c r="G200" s="143"/>
      <c r="H200" s="387"/>
      <c r="J200" s="348"/>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25">
      <c r="G201" s="143"/>
      <c r="H201" s="387"/>
      <c r="J201" s="348"/>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2">
      <c r="G202" s="143"/>
      <c r="H202" s="387"/>
      <c r="J202" s="348"/>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25">
      <c r="G203" s="143"/>
      <c r="H203" s="387"/>
      <c r="J203" s="348"/>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25">
      <c r="G204" s="143"/>
      <c r="H204" s="387"/>
      <c r="J204" s="348"/>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25">
      <c r="A205" s="135"/>
      <c r="B205" s="135"/>
      <c r="C205" s="135"/>
      <c r="D205" s="135"/>
      <c r="E205" s="135"/>
      <c r="F205" s="135"/>
      <c r="G205" s="143"/>
      <c r="H205" s="387"/>
      <c r="I205" s="135"/>
      <c r="J205" s="348"/>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25">
      <c r="A206" s="135"/>
      <c r="B206" s="135"/>
      <c r="C206" s="135"/>
      <c r="D206" s="135"/>
      <c r="E206" s="135"/>
      <c r="F206" s="135"/>
      <c r="G206" s="143"/>
      <c r="H206" s="387"/>
      <c r="I206" s="135"/>
      <c r="J206" s="348"/>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25">
      <c r="G207" s="143"/>
      <c r="H207" s="387"/>
      <c r="J207" s="348"/>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25">
      <c r="A208" s="135"/>
      <c r="B208" s="135"/>
      <c r="C208" s="135"/>
      <c r="D208" s="135"/>
      <c r="E208" s="135"/>
      <c r="F208" s="135"/>
      <c r="G208" s="143"/>
      <c r="H208" s="387"/>
      <c r="I208" s="135"/>
      <c r="J208" s="348"/>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25">
      <c r="A209" s="135"/>
      <c r="B209" s="135"/>
      <c r="C209" s="135"/>
      <c r="D209" s="135"/>
      <c r="E209" s="135"/>
      <c r="F209" s="135"/>
      <c r="G209" s="143"/>
      <c r="H209" s="387"/>
      <c r="I209" s="135"/>
      <c r="J209" s="348"/>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2">
      <c r="G210" s="143"/>
      <c r="H210" s="387"/>
      <c r="J210" s="348"/>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2">
      <c r="G211" s="143"/>
      <c r="H211" s="387"/>
      <c r="J211" s="348"/>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25">
      <c r="G212" s="143"/>
      <c r="H212" s="387"/>
      <c r="J212" s="381"/>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2">
      <c r="G213" s="143"/>
      <c r="H213" s="387"/>
      <c r="J213" s="206"/>
      <c r="K213" s="140"/>
      <c r="L213" s="140"/>
    </row>
    <row r="214" spans="1:89" ht="14.25" customHeight="1" x14ac:dyDescent="0.2">
      <c r="G214" s="143"/>
      <c r="H214" s="387"/>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2">
      <c r="G215" s="143"/>
      <c r="H215" s="387"/>
      <c r="J215" s="347"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2">
      <c r="G216" s="143"/>
      <c r="H216" s="387"/>
      <c r="J216" s="348"/>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25">
      <c r="G217" s="143"/>
      <c r="H217" s="387"/>
      <c r="J217" s="348"/>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2">
      <c r="G218" s="143"/>
      <c r="H218" s="387"/>
      <c r="J218" s="348"/>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25">
      <c r="G219" s="143"/>
      <c r="H219" s="387"/>
      <c r="J219" s="348"/>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25">
      <c r="G220" s="143"/>
      <c r="H220" s="387"/>
      <c r="J220" s="348"/>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25">
      <c r="G221" s="143"/>
      <c r="H221" s="387"/>
      <c r="J221" s="348"/>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25">
      <c r="A222" s="135"/>
      <c r="B222" s="135"/>
      <c r="C222" s="135"/>
      <c r="D222" s="135"/>
      <c r="E222" s="135"/>
      <c r="F222" s="135"/>
      <c r="G222" s="143"/>
      <c r="H222" s="387"/>
      <c r="I222" s="135"/>
      <c r="J222" s="348"/>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25">
      <c r="A223" s="135"/>
      <c r="B223" s="135"/>
      <c r="C223" s="135"/>
      <c r="D223" s="135"/>
      <c r="E223" s="135"/>
      <c r="F223" s="135"/>
      <c r="G223" s="143"/>
      <c r="H223" s="387"/>
      <c r="I223" s="135"/>
      <c r="J223" s="348"/>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25">
      <c r="G224" s="143"/>
      <c r="H224" s="387"/>
      <c r="J224" s="348"/>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25">
      <c r="A225" s="135"/>
      <c r="B225" s="135"/>
      <c r="C225" s="135"/>
      <c r="D225" s="135"/>
      <c r="E225" s="135"/>
      <c r="F225" s="135"/>
      <c r="G225" s="143"/>
      <c r="H225" s="387"/>
      <c r="I225" s="135"/>
      <c r="J225" s="348"/>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25">
      <c r="A226" s="135"/>
      <c r="B226" s="135"/>
      <c r="C226" s="135"/>
      <c r="D226" s="135"/>
      <c r="E226" s="135"/>
      <c r="F226" s="135"/>
      <c r="G226" s="143"/>
      <c r="H226" s="387"/>
      <c r="I226" s="135"/>
      <c r="J226" s="348"/>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25">
      <c r="G227" s="143"/>
      <c r="H227" s="387"/>
      <c r="J227" s="348"/>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25">
      <c r="G228" s="143"/>
      <c r="H228" s="387"/>
      <c r="J228" s="348"/>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3">
      <c r="G229" s="143"/>
      <c r="H229" s="387"/>
      <c r="J229" s="348"/>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2">
      <c r="G230" s="143"/>
      <c r="H230" s="387"/>
      <c r="J230" s="348"/>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2">
      <c r="G231" s="143"/>
      <c r="H231" s="387"/>
      <c r="J231" s="348"/>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25">
      <c r="G232" s="143"/>
      <c r="H232" s="387"/>
      <c r="J232" s="348"/>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2">
      <c r="G233" s="143"/>
      <c r="H233" s="387"/>
      <c r="J233" s="348"/>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25">
      <c r="G234" s="143"/>
      <c r="H234" s="387"/>
      <c r="J234" s="348"/>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25">
      <c r="G235" s="143"/>
      <c r="H235" s="387"/>
      <c r="J235" s="348"/>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25">
      <c r="G236" s="143"/>
      <c r="H236" s="387"/>
      <c r="J236" s="348"/>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25">
      <c r="A237" s="135"/>
      <c r="B237" s="135"/>
      <c r="C237" s="135"/>
      <c r="D237" s="135"/>
      <c r="E237" s="135"/>
      <c r="F237" s="135"/>
      <c r="G237" s="143"/>
      <c r="H237" s="387"/>
      <c r="I237" s="135"/>
      <c r="J237" s="348"/>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25">
      <c r="A238" s="135"/>
      <c r="B238" s="135"/>
      <c r="C238" s="135"/>
      <c r="D238" s="135"/>
      <c r="E238" s="135"/>
      <c r="F238" s="135"/>
      <c r="G238" s="143"/>
      <c r="H238" s="387"/>
      <c r="I238" s="135"/>
      <c r="J238" s="348"/>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25">
      <c r="G239" s="143"/>
      <c r="H239" s="387"/>
      <c r="J239" s="348"/>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25">
      <c r="A240" s="135"/>
      <c r="B240" s="135"/>
      <c r="C240" s="135"/>
      <c r="D240" s="135"/>
      <c r="E240" s="135"/>
      <c r="F240" s="135"/>
      <c r="G240" s="143"/>
      <c r="H240" s="387"/>
      <c r="I240" s="135"/>
      <c r="J240" s="348"/>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25">
      <c r="A241" s="135"/>
      <c r="B241" s="135"/>
      <c r="C241" s="135"/>
      <c r="D241" s="135"/>
      <c r="E241" s="135"/>
      <c r="F241" s="135"/>
      <c r="G241" s="143"/>
      <c r="H241" s="387"/>
      <c r="I241" s="135"/>
      <c r="J241" s="348"/>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25">
      <c r="G242" s="143"/>
      <c r="H242" s="387"/>
      <c r="J242" s="348"/>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25">
      <c r="G243" s="143"/>
      <c r="H243" s="387"/>
      <c r="J243" s="348"/>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25">
      <c r="G244" s="143"/>
      <c r="H244" s="387"/>
      <c r="J244" s="381"/>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25">
      <c r="G245" s="143"/>
      <c r="H245" s="387"/>
      <c r="J245" s="206"/>
      <c r="K245" s="140"/>
      <c r="L245" s="140"/>
      <c r="AX245"/>
      <c r="AY245"/>
    </row>
    <row r="246" spans="1:97" ht="14.25" customHeight="1" x14ac:dyDescent="0.2">
      <c r="G246" s="143"/>
      <c r="H246" s="387"/>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2">
      <c r="G247" s="143"/>
      <c r="H247" s="387"/>
      <c r="J247" s="347"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25">
      <c r="G248" s="143"/>
      <c r="H248" s="387"/>
      <c r="J248" s="348"/>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25">
      <c r="G249" s="143"/>
      <c r="H249" s="387"/>
      <c r="J249" s="348"/>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2">
      <c r="G250" s="143"/>
      <c r="H250" s="387"/>
      <c r="J250" s="348"/>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25">
      <c r="G251" s="143"/>
      <c r="H251" s="387"/>
      <c r="J251" s="348"/>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3">
      <c r="G252" s="143"/>
      <c r="H252" s="387"/>
      <c r="J252" s="348"/>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25">
      <c r="G253" s="143"/>
      <c r="H253" s="387"/>
      <c r="J253" s="348"/>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25">
      <c r="G254" s="143"/>
      <c r="H254" s="387"/>
      <c r="J254" s="348"/>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3"/>
      <c r="H255" s="387"/>
      <c r="J255" s="348"/>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25">
      <c r="G256" s="143"/>
      <c r="H256" s="387"/>
      <c r="J256" s="348"/>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25">
      <c r="G257" s="143"/>
      <c r="H257" s="387"/>
      <c r="J257" s="348"/>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3"/>
      <c r="H258" s="387"/>
      <c r="J258" s="348"/>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25">
      <c r="G259" s="143"/>
      <c r="H259" s="387"/>
      <c r="J259" s="348"/>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25">
      <c r="G260" s="143"/>
      <c r="H260" s="387"/>
      <c r="J260" s="348"/>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3"/>
      <c r="H261" s="387"/>
      <c r="J261" s="348"/>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2">
      <c r="G262" s="143"/>
      <c r="H262" s="387"/>
      <c r="J262" s="348"/>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25">
      <c r="G263" s="143"/>
      <c r="H263" s="387"/>
      <c r="J263" s="348"/>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25">
      <c r="G264" s="143"/>
      <c r="H264" s="387"/>
      <c r="J264" s="348"/>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2">
      <c r="G265" s="143"/>
      <c r="H265" s="387"/>
      <c r="J265" s="348"/>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25">
      <c r="G266" s="143"/>
      <c r="H266" s="387"/>
      <c r="J266" s="348"/>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3">
      <c r="G267" s="143"/>
      <c r="H267" s="387"/>
      <c r="J267" s="348"/>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25">
      <c r="G268" s="143"/>
      <c r="H268" s="387"/>
      <c r="J268" s="348"/>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25">
      <c r="G269" s="143"/>
      <c r="H269" s="387"/>
      <c r="J269" s="348"/>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3"/>
      <c r="H270" s="387"/>
      <c r="J270" s="348"/>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25">
      <c r="G271" s="143"/>
      <c r="H271" s="387"/>
      <c r="J271" s="348"/>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25">
      <c r="G272" s="143"/>
      <c r="H272" s="387"/>
      <c r="J272" s="348"/>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3"/>
      <c r="H273" s="387"/>
      <c r="J273" s="348"/>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25">
      <c r="G274" s="143"/>
      <c r="H274" s="387"/>
      <c r="J274" s="348"/>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25">
      <c r="G275" s="143"/>
      <c r="H275" s="387"/>
      <c r="J275" s="348"/>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3"/>
      <c r="H276" s="387"/>
      <c r="J276" s="381"/>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25">
      <c r="G277" s="143"/>
      <c r="H277" s="387"/>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2">
      <c r="A278" s="135" t="s">
        <v>902</v>
      </c>
      <c r="G278" s="143"/>
      <c r="H278" s="387"/>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2">
      <c r="G279" s="143"/>
      <c r="H279" s="387"/>
      <c r="J279" s="347"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25">
      <c r="G280" s="143"/>
      <c r="H280" s="387"/>
      <c r="J280" s="348"/>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25">
      <c r="G281" s="143"/>
      <c r="H281" s="387"/>
      <c r="J281" s="348"/>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2">
      <c r="G282" s="143"/>
      <c r="H282" s="387"/>
      <c r="J282" s="348"/>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25">
      <c r="G283" s="143"/>
      <c r="H283" s="387"/>
      <c r="J283" s="348"/>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25">
      <c r="G284" s="143"/>
      <c r="H284" s="387"/>
      <c r="J284" s="348"/>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2">
      <c r="G285" s="143"/>
      <c r="H285" s="387"/>
      <c r="J285" s="348"/>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2">
      <c r="G286" s="143"/>
      <c r="H286" s="387"/>
      <c r="J286" s="348"/>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25">
      <c r="G287" s="143"/>
      <c r="H287" s="387"/>
      <c r="J287" s="348"/>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2">
      <c r="G288" s="143"/>
      <c r="H288" s="387"/>
      <c r="J288" s="348"/>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2">
      <c r="G289" s="143"/>
      <c r="H289" s="387"/>
      <c r="J289" s="348"/>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25">
      <c r="G290" s="143"/>
      <c r="H290" s="387"/>
      <c r="J290" s="348"/>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2">
      <c r="G291" s="143"/>
      <c r="H291" s="387"/>
      <c r="J291" s="348"/>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2">
      <c r="G292" s="143"/>
      <c r="H292" s="387"/>
      <c r="J292" s="348"/>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2">
      <c r="G293" s="143"/>
      <c r="H293" s="387"/>
      <c r="J293" s="348"/>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2">
      <c r="G294" s="143"/>
      <c r="H294" s="387"/>
      <c r="J294" s="348"/>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25">
      <c r="G295" s="143"/>
      <c r="H295" s="387"/>
      <c r="J295" s="348"/>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25">
      <c r="G296" s="143"/>
      <c r="H296" s="387"/>
      <c r="J296" s="348"/>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2">
      <c r="G297" s="143"/>
      <c r="H297" s="387"/>
      <c r="J297" s="348"/>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25">
      <c r="G298" s="143"/>
      <c r="H298" s="387"/>
      <c r="J298" s="348"/>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25">
      <c r="G299" s="143"/>
      <c r="H299" s="387"/>
      <c r="J299" s="348"/>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2">
      <c r="G300" s="143"/>
      <c r="H300" s="387"/>
      <c r="J300" s="348"/>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2">
      <c r="G301" s="143"/>
      <c r="H301" s="387"/>
      <c r="J301" s="348"/>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25">
      <c r="G302" s="143"/>
      <c r="H302" s="387"/>
      <c r="J302" s="348"/>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2">
      <c r="G303" s="143"/>
      <c r="H303" s="387"/>
      <c r="J303" s="348"/>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2">
      <c r="G304" s="143"/>
      <c r="H304" s="387"/>
      <c r="J304" s="348"/>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25">
      <c r="G305" s="143"/>
      <c r="H305" s="387"/>
      <c r="J305" s="348"/>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2">
      <c r="G306" s="143"/>
      <c r="H306" s="387"/>
      <c r="J306" s="348"/>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2">
      <c r="G307" s="143"/>
      <c r="H307" s="387"/>
      <c r="J307" s="348"/>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2">
      <c r="G308" s="143"/>
      <c r="H308" s="387"/>
      <c r="J308" s="381"/>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2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2">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2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2">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2">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2">
      <c r="G314" s="143"/>
      <c r="H314" s="380" t="s">
        <v>971</v>
      </c>
      <c r="J314" s="347"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2">
      <c r="G315" s="143"/>
      <c r="H315" s="380"/>
      <c r="J315" s="348"/>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25">
      <c r="G316" s="143"/>
      <c r="H316" s="380"/>
      <c r="J316" s="348"/>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2">
      <c r="G317" s="143"/>
      <c r="H317" s="380"/>
      <c r="J317" s="348"/>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2">
      <c r="G318" s="143"/>
      <c r="H318" s="380"/>
      <c r="J318" s="348"/>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25">
      <c r="G319" s="143"/>
      <c r="H319" s="380"/>
      <c r="J319" s="348"/>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2">
      <c r="G320" s="143"/>
      <c r="H320" s="380"/>
      <c r="J320" s="348"/>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2">
      <c r="G321" s="143"/>
      <c r="H321" s="380"/>
      <c r="J321" s="348"/>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25">
      <c r="G322" s="143"/>
      <c r="H322" s="380"/>
      <c r="J322" s="348"/>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2">
      <c r="G323" s="143"/>
      <c r="H323" s="380"/>
      <c r="J323" s="348"/>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2">
      <c r="G324" s="143"/>
      <c r="H324" s="380"/>
      <c r="J324" s="348"/>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25">
      <c r="G325" s="143"/>
      <c r="H325" s="380"/>
      <c r="J325" s="348"/>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2">
      <c r="G326" s="143"/>
      <c r="H326" s="380"/>
      <c r="J326" s="348"/>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2">
      <c r="G327" s="143"/>
      <c r="H327" s="380"/>
      <c r="J327" s="348"/>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2">
      <c r="G328" s="143"/>
      <c r="H328" s="380"/>
      <c r="J328" s="348"/>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2">
      <c r="G329" s="143"/>
      <c r="H329" s="380"/>
      <c r="J329" s="348"/>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2">
      <c r="G330" s="143"/>
      <c r="H330" s="380"/>
      <c r="J330" s="348"/>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25">
      <c r="G331" s="143"/>
      <c r="H331" s="380"/>
      <c r="J331" s="348"/>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2">
      <c r="G332" s="143"/>
      <c r="H332" s="380"/>
      <c r="J332" s="348"/>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2">
      <c r="G333" s="143"/>
      <c r="H333" s="380"/>
      <c r="J333" s="348"/>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25">
      <c r="G334" s="143"/>
      <c r="H334" s="380"/>
      <c r="J334" s="348"/>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2">
      <c r="G335" s="143"/>
      <c r="H335" s="380"/>
      <c r="J335" s="348"/>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2">
      <c r="G336" s="143"/>
      <c r="H336" s="380"/>
      <c r="J336" s="348"/>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25">
      <c r="G337" s="143"/>
      <c r="H337" s="380"/>
      <c r="J337" s="348"/>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2">
      <c r="G338" s="143"/>
      <c r="H338" s="380"/>
      <c r="J338" s="348"/>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2">
      <c r="G339" s="143"/>
      <c r="H339" s="380"/>
      <c r="J339" s="348"/>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25">
      <c r="G340" s="143"/>
      <c r="H340" s="380"/>
      <c r="J340" s="348"/>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2">
      <c r="G341" s="143"/>
      <c r="H341" s="380"/>
      <c r="J341" s="348"/>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2">
      <c r="G342" s="143"/>
      <c r="H342" s="380"/>
      <c r="J342" s="348"/>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2">
      <c r="G343" s="143"/>
      <c r="H343" s="380"/>
      <c r="J343" s="381"/>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2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2">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2">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2">
      <c r="G347" s="143"/>
      <c r="H347" s="382" t="s">
        <v>973</v>
      </c>
      <c r="J347" s="384"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2">
      <c r="G348" s="143"/>
      <c r="H348" s="382"/>
      <c r="J348" s="384"/>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25">
      <c r="G349" s="143"/>
      <c r="H349" s="382"/>
      <c r="J349" s="384"/>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2">
      <c r="G350" s="143"/>
      <c r="H350" s="382"/>
      <c r="J350" s="384"/>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2">
      <c r="G351" s="143"/>
      <c r="H351" s="382"/>
      <c r="J351" s="384"/>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25">
      <c r="G352" s="143"/>
      <c r="H352" s="382"/>
      <c r="J352" s="384"/>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2">
      <c r="G353" s="143"/>
      <c r="H353" s="382"/>
      <c r="J353" s="384"/>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2">
      <c r="G354" s="143"/>
      <c r="H354" s="382"/>
      <c r="J354" s="384"/>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25">
      <c r="G355" s="143"/>
      <c r="H355" s="382"/>
      <c r="J355" s="384"/>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2">
      <c r="G356" s="143"/>
      <c r="H356" s="382"/>
      <c r="J356" s="384"/>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2">
      <c r="G357" s="143"/>
      <c r="H357" s="382"/>
      <c r="J357" s="384"/>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25">
      <c r="G358" s="143"/>
      <c r="H358" s="382"/>
      <c r="J358" s="384"/>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2">
      <c r="G359" s="143"/>
      <c r="H359" s="382"/>
      <c r="J359" s="384"/>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2">
      <c r="G360" s="143"/>
      <c r="H360" s="382"/>
      <c r="J360" s="384"/>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25">
      <c r="G361" s="143"/>
      <c r="H361" s="382"/>
      <c r="J361" s="384"/>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2">
      <c r="G362" s="143"/>
      <c r="H362" s="382"/>
      <c r="J362" s="384"/>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2">
      <c r="G363" s="143"/>
      <c r="H363" s="382"/>
      <c r="J363" s="384"/>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25">
      <c r="G364" s="143"/>
      <c r="H364" s="382"/>
      <c r="J364" s="384"/>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2">
      <c r="G365" s="143"/>
      <c r="H365" s="382"/>
      <c r="J365" s="384"/>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2">
      <c r="G366" s="143"/>
      <c r="H366" s="382"/>
      <c r="J366" s="384"/>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25">
      <c r="G367" s="143"/>
      <c r="H367" s="382"/>
      <c r="J367" s="384"/>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2">
      <c r="G368" s="143"/>
      <c r="H368" s="382"/>
      <c r="J368" s="384"/>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2">
      <c r="G369" s="143"/>
      <c r="H369" s="382"/>
      <c r="J369" s="384"/>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25">
      <c r="G370" s="143"/>
      <c r="H370" s="382"/>
      <c r="J370" s="384"/>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2">
      <c r="G371" s="143"/>
      <c r="H371" s="382"/>
      <c r="J371" s="384"/>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2">
      <c r="G372" s="143"/>
      <c r="H372" s="382"/>
      <c r="J372" s="384"/>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25">
      <c r="G373" s="143"/>
      <c r="H373" s="382"/>
      <c r="J373" s="384"/>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2">
      <c r="G374" s="143"/>
      <c r="H374" s="382"/>
      <c r="J374" s="384"/>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2">
      <c r="G375" s="143"/>
      <c r="H375" s="382"/>
      <c r="J375" s="384"/>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25">
      <c r="G376" s="143"/>
      <c r="H376" s="383"/>
      <c r="J376" s="385"/>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2">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2">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2">
      <c r="G379" s="143"/>
      <c r="H379" s="386" t="s">
        <v>975</v>
      </c>
      <c r="J379" s="347"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2">
      <c r="G380" s="143"/>
      <c r="H380" s="386"/>
      <c r="J380" s="348"/>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2">
      <c r="G381" s="143"/>
      <c r="H381" s="386"/>
      <c r="J381" s="348"/>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2">
      <c r="G382" s="143"/>
      <c r="H382" s="386"/>
      <c r="J382" s="348"/>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2">
      <c r="G383" s="143"/>
      <c r="H383" s="386"/>
      <c r="J383" s="348"/>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2">
      <c r="G384" s="143"/>
      <c r="H384" s="386"/>
      <c r="J384" s="348"/>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2">
      <c r="G385" s="143"/>
      <c r="H385" s="386"/>
      <c r="J385" s="348"/>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2">
      <c r="G386" s="143"/>
      <c r="H386" s="386"/>
      <c r="J386" s="348"/>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2">
      <c r="G387" s="143"/>
      <c r="H387" s="386"/>
      <c r="J387" s="348"/>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2">
      <c r="G388" s="143"/>
      <c r="H388" s="386"/>
      <c r="J388" s="348"/>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2">
      <c r="G389" s="143"/>
      <c r="H389" s="386"/>
      <c r="J389" s="348"/>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2">
      <c r="G390" s="143"/>
      <c r="H390" s="386"/>
      <c r="J390" s="348"/>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2">
      <c r="G391" s="143"/>
      <c r="H391" s="386"/>
      <c r="J391" s="348"/>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2">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2">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2">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2">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2">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2">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2">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2">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2">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2">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2">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2">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2">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2">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2">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2">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2">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2">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2">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2">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2">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2">
      <c r="G413" s="313"/>
      <c r="J413" s="314"/>
      <c r="K413" s="314"/>
      <c r="L413" s="314"/>
      <c r="M413" s="314"/>
      <c r="N413" s="314"/>
    </row>
    <row r="414" spans="6:42" ht="15.75" customHeight="1" thickBot="1" x14ac:dyDescent="0.2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25">
      <c r="F415" s="255"/>
      <c r="H415" s="238"/>
      <c r="J415" s="347"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25">
      <c r="F416" s="255"/>
      <c r="H416" s="238"/>
      <c r="J416" s="348"/>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2">
      <c r="F417" s="255"/>
      <c r="H417" s="238"/>
      <c r="J417" s="348"/>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25">
      <c r="F418" s="255"/>
      <c r="H418" s="238"/>
      <c r="J418" s="130"/>
    </row>
    <row r="419" spans="6:42" ht="14.25" customHeight="1" thickTop="1" thickBot="1" x14ac:dyDescent="0.2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2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2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2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2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2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2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2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2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2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2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2">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2">
      <c r="C433" s="141" t="s">
        <v>878</v>
      </c>
      <c r="G433" s="376" t="s">
        <v>994</v>
      </c>
      <c r="H433" s="377"/>
      <c r="I433" s="377"/>
      <c r="J433" s="377"/>
      <c r="K433" s="377"/>
      <c r="L433" s="377"/>
      <c r="M433" s="377"/>
      <c r="N433" s="377"/>
      <c r="O433" s="377"/>
      <c r="P433" s="377"/>
      <c r="Q433" s="377"/>
      <c r="R433" s="377"/>
      <c r="S433" s="377"/>
      <c r="T433" s="377"/>
      <c r="U433" s="377"/>
      <c r="V433" s="142"/>
      <c r="W433" s="142"/>
      <c r="X433" s="142"/>
      <c r="Y433" s="142"/>
      <c r="Z433" s="142"/>
      <c r="AA433" s="142"/>
      <c r="AB433" s="142"/>
    </row>
    <row r="434" spans="3:29" ht="14.25" customHeight="1" thickBot="1" x14ac:dyDescent="0.25">
      <c r="N434" s="315"/>
      <c r="O434" s="315"/>
      <c r="P434" s="315"/>
      <c r="Q434" s="315"/>
      <c r="R434" s="315"/>
      <c r="S434" s="315"/>
      <c r="T434" s="315"/>
      <c r="U434" s="315"/>
    </row>
    <row r="435" spans="3:29" ht="14.25" customHeight="1" x14ac:dyDescent="0.2">
      <c r="H435" s="367" t="s">
        <v>995</v>
      </c>
      <c r="I435" s="368"/>
      <c r="J435" s="368"/>
      <c r="K435" s="368"/>
      <c r="L435" s="368"/>
      <c r="M435" s="368"/>
      <c r="N435" s="370" t="s">
        <v>996</v>
      </c>
      <c r="O435" s="371"/>
      <c r="P435" s="371"/>
      <c r="Q435" s="371"/>
      <c r="R435" s="372"/>
      <c r="S435" s="316" t="s">
        <v>997</v>
      </c>
      <c r="T435" s="316" t="s">
        <v>998</v>
      </c>
      <c r="U435" s="317"/>
      <c r="V435" s="318"/>
      <c r="W435" s="318"/>
      <c r="X435" s="318"/>
      <c r="Y435" s="318"/>
      <c r="Z435" s="318"/>
      <c r="AA435" s="318"/>
      <c r="AB435" s="319"/>
    </row>
    <row r="436" spans="3:29" ht="14.25" customHeight="1" x14ac:dyDescent="0.25">
      <c r="H436" s="349" t="s">
        <v>1021</v>
      </c>
      <c r="I436" s="350"/>
      <c r="J436" s="350"/>
      <c r="K436" s="350"/>
      <c r="L436" s="350"/>
      <c r="M436" s="351"/>
      <c r="N436" s="378" t="s">
        <v>1034</v>
      </c>
      <c r="O436" s="379"/>
      <c r="P436" s="379"/>
      <c r="Q436" s="379"/>
      <c r="R436" s="379"/>
      <c r="S436" s="320"/>
      <c r="T436" s="320"/>
      <c r="U436" s="321"/>
      <c r="V436" s="321"/>
      <c r="W436" s="321"/>
      <c r="X436" s="321"/>
      <c r="Y436" s="321"/>
      <c r="Z436" s="321"/>
      <c r="AA436" s="321"/>
      <c r="AB436" s="322"/>
      <c r="AC436" s="135" t="s">
        <v>1035</v>
      </c>
    </row>
    <row r="437" spans="3:29" ht="14.25" customHeight="1" x14ac:dyDescent="0.2">
      <c r="H437" s="349" t="s">
        <v>964</v>
      </c>
      <c r="I437" s="350"/>
      <c r="J437" s="350"/>
      <c r="K437" s="350"/>
      <c r="L437" s="350"/>
      <c r="M437" s="351"/>
      <c r="N437" s="373" t="s">
        <v>1036</v>
      </c>
      <c r="O437" s="374"/>
      <c r="P437" s="374"/>
      <c r="Q437" s="374"/>
      <c r="R437" s="374"/>
      <c r="S437" s="323"/>
      <c r="T437" s="323"/>
      <c r="U437" s="324"/>
      <c r="V437" s="324"/>
      <c r="W437" s="324"/>
      <c r="X437" s="324"/>
      <c r="Y437" s="324"/>
      <c r="Z437" s="324"/>
      <c r="AA437" s="324"/>
      <c r="AB437" s="325"/>
    </row>
    <row r="438" spans="3:29" ht="30.4" customHeight="1" x14ac:dyDescent="0.25">
      <c r="H438" s="349" t="s">
        <v>968</v>
      </c>
      <c r="I438" s="350"/>
      <c r="J438" s="350"/>
      <c r="K438" s="350"/>
      <c r="L438" s="350"/>
      <c r="M438" s="351"/>
      <c r="N438" s="364" t="s">
        <v>1037</v>
      </c>
      <c r="O438" s="365"/>
      <c r="P438" s="365"/>
      <c r="Q438" s="365"/>
      <c r="R438" s="366"/>
      <c r="S438" s="326"/>
      <c r="T438" s="326"/>
      <c r="U438" s="327"/>
      <c r="V438" s="327"/>
      <c r="W438" s="327"/>
      <c r="X438" s="327"/>
      <c r="Y438" s="327"/>
      <c r="Z438" s="327"/>
      <c r="AA438" s="327"/>
      <c r="AB438" s="328"/>
      <c r="AC438" s="135" t="s">
        <v>1038</v>
      </c>
    </row>
    <row r="439" spans="3:29" ht="32.65" customHeight="1" x14ac:dyDescent="0.25">
      <c r="H439" s="349" t="s">
        <v>1003</v>
      </c>
      <c r="I439" s="350"/>
      <c r="J439" s="350"/>
      <c r="K439" s="350"/>
      <c r="L439" s="350"/>
      <c r="M439" s="351"/>
      <c r="N439" s="364" t="s">
        <v>1037</v>
      </c>
      <c r="O439" s="365"/>
      <c r="P439" s="365"/>
      <c r="Q439" s="365"/>
      <c r="R439" s="366"/>
      <c r="S439" s="329"/>
      <c r="T439" s="329"/>
      <c r="U439" s="330"/>
      <c r="V439" s="330"/>
      <c r="W439" s="330"/>
      <c r="X439" s="330"/>
      <c r="Y439" s="330"/>
      <c r="Z439" s="330"/>
      <c r="AA439" s="330"/>
      <c r="AB439" s="331"/>
      <c r="AC439" s="135" t="s">
        <v>1038</v>
      </c>
    </row>
    <row r="440" spans="3:29" ht="14.25" customHeight="1" x14ac:dyDescent="0.2">
      <c r="H440" s="349" t="s">
        <v>1004</v>
      </c>
      <c r="I440" s="350"/>
      <c r="J440" s="350"/>
      <c r="K440" s="350"/>
      <c r="L440" s="350"/>
      <c r="M440" s="351"/>
      <c r="N440" s="354" t="s">
        <v>1005</v>
      </c>
      <c r="O440" s="355"/>
      <c r="P440" s="355"/>
      <c r="Q440" s="355"/>
      <c r="R440" s="355"/>
      <c r="S440" s="332"/>
      <c r="T440" s="332"/>
      <c r="U440" s="333"/>
      <c r="V440" s="333"/>
      <c r="W440" s="333"/>
      <c r="X440" s="333"/>
      <c r="Y440" s="333"/>
      <c r="Z440" s="333"/>
      <c r="AA440" s="333"/>
      <c r="AB440" s="334"/>
    </row>
    <row r="441" spans="3:29" ht="14.25" customHeight="1" thickBot="1" x14ac:dyDescent="0.25">
      <c r="H441" s="356" t="s">
        <v>1006</v>
      </c>
      <c r="I441" s="357"/>
      <c r="J441" s="357"/>
      <c r="K441" s="357"/>
      <c r="L441" s="357"/>
      <c r="M441" s="358"/>
      <c r="N441" s="359" t="s">
        <v>1005</v>
      </c>
      <c r="O441" s="360"/>
      <c r="P441" s="360"/>
      <c r="Q441" s="360"/>
      <c r="R441" s="360"/>
      <c r="S441" s="335"/>
      <c r="T441" s="336"/>
      <c r="U441" s="336"/>
      <c r="V441" s="337"/>
      <c r="W441" s="337"/>
      <c r="X441" s="337"/>
      <c r="Y441" s="337"/>
      <c r="Z441" s="337"/>
      <c r="AA441" s="337"/>
      <c r="AB441" s="338"/>
    </row>
    <row r="442" spans="3:29" ht="14.25" customHeight="1" thickBot="1" x14ac:dyDescent="0.25">
      <c r="H442" s="375"/>
      <c r="I442" s="375"/>
      <c r="J442" s="375"/>
      <c r="K442" s="375"/>
      <c r="L442" s="375"/>
      <c r="M442" s="375"/>
      <c r="N442" s="339"/>
      <c r="O442" s="339"/>
      <c r="P442" s="339"/>
      <c r="Q442" s="339"/>
      <c r="R442" s="339"/>
      <c r="S442" s="339"/>
      <c r="T442" s="339"/>
      <c r="U442" s="340"/>
      <c r="V442" s="340"/>
      <c r="W442" s="340"/>
      <c r="X442" s="340"/>
      <c r="Y442" s="340"/>
      <c r="Z442" s="340"/>
      <c r="AA442" s="340"/>
      <c r="AB442" s="340"/>
    </row>
    <row r="443" spans="3:29" ht="14.25" customHeight="1" x14ac:dyDescent="0.2">
      <c r="H443" s="367" t="s">
        <v>1007</v>
      </c>
      <c r="I443" s="368"/>
      <c r="J443" s="368"/>
      <c r="K443" s="368"/>
      <c r="L443" s="368"/>
      <c r="M443" s="369"/>
      <c r="N443" s="370" t="s">
        <v>996</v>
      </c>
      <c r="O443" s="371"/>
      <c r="P443" s="371"/>
      <c r="Q443" s="371"/>
      <c r="R443" s="372"/>
      <c r="S443" s="316" t="s">
        <v>997</v>
      </c>
      <c r="T443" s="316" t="s">
        <v>998</v>
      </c>
      <c r="U443" s="341"/>
      <c r="V443" s="341"/>
      <c r="W443" s="341"/>
      <c r="X443" s="341"/>
      <c r="Y443" s="341"/>
      <c r="Z443" s="341"/>
      <c r="AA443" s="341"/>
      <c r="AB443" s="342"/>
    </row>
    <row r="444" spans="3:29" ht="14.25" customHeight="1" x14ac:dyDescent="0.2">
      <c r="H444" s="349" t="s">
        <v>964</v>
      </c>
      <c r="I444" s="350"/>
      <c r="J444" s="350"/>
      <c r="K444" s="350"/>
      <c r="L444" s="350"/>
      <c r="M444" s="351"/>
      <c r="N444" s="352" t="s">
        <v>1039</v>
      </c>
      <c r="O444" s="353"/>
      <c r="P444" s="353"/>
      <c r="Q444" s="353"/>
      <c r="R444" s="353"/>
      <c r="S444" s="332"/>
      <c r="T444" s="332"/>
      <c r="U444" s="333"/>
      <c r="V444" s="333"/>
      <c r="W444" s="333"/>
      <c r="X444" s="333"/>
      <c r="Y444" s="333"/>
      <c r="Z444" s="333"/>
      <c r="AA444" s="333"/>
      <c r="AB444" s="343"/>
    </row>
    <row r="445" spans="3:29" ht="14.25" customHeight="1" x14ac:dyDescent="0.2">
      <c r="H445" s="349" t="s">
        <v>968</v>
      </c>
      <c r="I445" s="350"/>
      <c r="J445" s="350"/>
      <c r="K445" s="350"/>
      <c r="L445" s="350"/>
      <c r="M445" s="351"/>
      <c r="N445" s="352" t="s">
        <v>1040</v>
      </c>
      <c r="O445" s="353"/>
      <c r="P445" s="353"/>
      <c r="Q445" s="353"/>
      <c r="R445" s="353"/>
      <c r="S445" s="332"/>
      <c r="T445" s="332"/>
      <c r="U445" s="333"/>
      <c r="V445" s="333"/>
      <c r="W445" s="333"/>
      <c r="X445" s="333"/>
      <c r="Y445" s="333"/>
      <c r="Z445" s="333"/>
      <c r="AA445" s="333"/>
      <c r="AB445" s="343"/>
    </row>
    <row r="446" spans="3:29" ht="30.4" customHeight="1" x14ac:dyDescent="0.25">
      <c r="H446" s="361" t="s">
        <v>1010</v>
      </c>
      <c r="I446" s="362"/>
      <c r="J446" s="362"/>
      <c r="K446" s="362"/>
      <c r="L446" s="362"/>
      <c r="M446" s="363"/>
      <c r="N446" s="364" t="s">
        <v>1037</v>
      </c>
      <c r="O446" s="365"/>
      <c r="P446" s="365"/>
      <c r="Q446" s="365"/>
      <c r="R446" s="366"/>
      <c r="S446" s="259"/>
      <c r="T446" s="266"/>
      <c r="U446" s="259"/>
      <c r="V446" s="259"/>
      <c r="W446" s="259"/>
      <c r="X446" s="259"/>
      <c r="Y446" s="259"/>
      <c r="Z446" s="259"/>
      <c r="AA446" s="259"/>
      <c r="AB446" s="260"/>
    </row>
    <row r="447" spans="3:29" ht="30.75" customHeight="1" x14ac:dyDescent="0.2">
      <c r="H447" s="349" t="s">
        <v>1003</v>
      </c>
      <c r="I447" s="350"/>
      <c r="J447" s="350"/>
      <c r="K447" s="350"/>
      <c r="L447" s="350"/>
      <c r="M447" s="351"/>
      <c r="N447" s="352" t="s">
        <v>1040</v>
      </c>
      <c r="O447" s="353"/>
      <c r="P447" s="353"/>
      <c r="Q447" s="353"/>
      <c r="R447" s="353"/>
      <c r="S447" s="332"/>
      <c r="T447" s="332"/>
      <c r="U447" s="333"/>
      <c r="V447" s="333"/>
      <c r="W447" s="333"/>
      <c r="X447" s="333"/>
      <c r="Y447" s="333"/>
      <c r="Z447" s="333"/>
      <c r="AA447" s="333"/>
      <c r="AB447" s="343"/>
    </row>
    <row r="448" spans="3:29" ht="13.5" customHeight="1" x14ac:dyDescent="0.2">
      <c r="H448" s="349" t="s">
        <v>1004</v>
      </c>
      <c r="I448" s="350"/>
      <c r="J448" s="350"/>
      <c r="K448" s="350"/>
      <c r="L448" s="350"/>
      <c r="M448" s="351"/>
      <c r="N448" s="354" t="s">
        <v>1005</v>
      </c>
      <c r="O448" s="355"/>
      <c r="P448" s="355"/>
      <c r="Q448" s="355"/>
      <c r="R448" s="355"/>
      <c r="S448" s="332"/>
      <c r="T448" s="332"/>
      <c r="U448" s="333"/>
      <c r="V448" s="333"/>
      <c r="W448" s="333"/>
      <c r="X448" s="333"/>
      <c r="Y448" s="333"/>
      <c r="Z448" s="333"/>
      <c r="AA448" s="333"/>
      <c r="AB448" s="343"/>
    </row>
    <row r="449" spans="8:28" ht="14.25" customHeight="1" thickBot="1" x14ac:dyDescent="0.25">
      <c r="H449" s="356" t="s">
        <v>1012</v>
      </c>
      <c r="I449" s="357"/>
      <c r="J449" s="357"/>
      <c r="K449" s="357"/>
      <c r="L449" s="357"/>
      <c r="M449" s="358"/>
      <c r="N449" s="359" t="s">
        <v>1005</v>
      </c>
      <c r="O449" s="360"/>
      <c r="P449" s="360"/>
      <c r="Q449" s="360"/>
      <c r="R449" s="360"/>
      <c r="S449" s="336"/>
      <c r="T449" s="336"/>
      <c r="U449" s="336"/>
      <c r="V449" s="337"/>
      <c r="W449" s="337"/>
      <c r="X449" s="337"/>
      <c r="Y449" s="337"/>
      <c r="Z449" s="337"/>
      <c r="AA449" s="337"/>
      <c r="AB449" s="338"/>
    </row>
    <row r="453" spans="8:28" ht="14.25" customHeight="1" x14ac:dyDescent="0.2">
      <c r="S453" s="135" t="s">
        <v>902</v>
      </c>
    </row>
    <row r="455" spans="8:28" ht="14.25" customHeight="1" x14ac:dyDescent="0.2">
      <c r="N455" s="344"/>
    </row>
    <row r="457" spans="8:28" ht="14.25" customHeight="1" x14ac:dyDescent="0.2">
      <c r="M457" s="344"/>
    </row>
    <row r="702" spans="13:44" ht="14.25" customHeight="1" x14ac:dyDescent="0.2">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x14ac:dyDescent="0.25">
      <c r="A1" s="133" t="s">
        <v>851</v>
      </c>
      <c r="B1" s="133"/>
      <c r="C1" s="133"/>
      <c r="D1" s="133"/>
      <c r="E1" s="133"/>
      <c r="F1" s="133"/>
      <c r="G1" s="133"/>
      <c r="H1" s="133"/>
      <c r="I1" s="134"/>
      <c r="M1" s="136" t="s">
        <v>874</v>
      </c>
    </row>
    <row r="2" spans="1:110"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25">
      <c r="A3"/>
      <c r="B3"/>
      <c r="C3"/>
      <c r="D3"/>
      <c r="E3"/>
      <c r="U3" s="139" t="s">
        <v>876</v>
      </c>
    </row>
    <row r="4" spans="1:110" ht="14.25" customHeight="1" x14ac:dyDescent="0.2">
      <c r="J4" s="140"/>
      <c r="U4" s="402" t="s">
        <v>877</v>
      </c>
    </row>
    <row r="5" spans="1:110" ht="14.25" customHeight="1" x14ac:dyDescent="0.2">
      <c r="U5" s="403"/>
    </row>
    <row r="7" spans="1:110" ht="14.25" customHeight="1" x14ac:dyDescent="0.25">
      <c r="B7" s="141" t="s">
        <v>878</v>
      </c>
      <c r="G7" s="377" t="s">
        <v>879</v>
      </c>
      <c r="H7" s="464"/>
      <c r="I7" s="464"/>
      <c r="J7" s="464"/>
      <c r="K7" s="464"/>
      <c r="L7" s="464"/>
      <c r="M7" s="464"/>
      <c r="N7" s="464"/>
      <c r="O7" s="464"/>
      <c r="P7" s="464"/>
      <c r="Q7" s="464"/>
      <c r="R7" s="464"/>
      <c r="S7" s="464"/>
      <c r="T7" s="464"/>
      <c r="U7" s="464"/>
      <c r="V7" s="464"/>
      <c r="W7" s="464"/>
      <c r="X7" s="465"/>
    </row>
    <row r="8" spans="1:110" ht="14.25" customHeight="1" thickBot="1" x14ac:dyDescent="0.25">
      <c r="G8" s="143"/>
      <c r="X8" s="144"/>
    </row>
    <row r="9" spans="1:110" ht="14.25" customHeight="1" thickBot="1" x14ac:dyDescent="0.25">
      <c r="G9" s="143"/>
      <c r="H9" s="466" t="s">
        <v>880</v>
      </c>
      <c r="J9" s="407" t="s">
        <v>881</v>
      </c>
      <c r="K9" s="408"/>
      <c r="L9" s="409"/>
      <c r="M9" s="468">
        <v>2021</v>
      </c>
      <c r="N9" s="469"/>
      <c r="O9" s="469"/>
      <c r="P9" s="470"/>
      <c r="R9" s="145"/>
      <c r="X9" s="144"/>
    </row>
    <row r="10" spans="1:110" ht="14.25" customHeight="1" thickBot="1" x14ac:dyDescent="0.3">
      <c r="G10" s="143"/>
      <c r="H10" s="467"/>
      <c r="J10" s="146" t="s">
        <v>882</v>
      </c>
      <c r="P10" s="144"/>
      <c r="R10"/>
      <c r="S10"/>
      <c r="T10"/>
      <c r="U10"/>
      <c r="V10"/>
      <c r="X10" s="144"/>
      <c r="AB10"/>
      <c r="AC10"/>
    </row>
    <row r="11" spans="1:110" ht="14.25" customHeight="1" x14ac:dyDescent="0.25">
      <c r="G11" s="143"/>
      <c r="H11" s="467"/>
      <c r="J11" s="147" t="s">
        <v>883</v>
      </c>
      <c r="K11" s="148"/>
      <c r="L11" s="148"/>
      <c r="M11" s="148"/>
      <c r="N11" s="148"/>
      <c r="P11"/>
      <c r="Q11"/>
      <c r="R11"/>
      <c r="S11"/>
      <c r="T11"/>
      <c r="X11" s="144"/>
    </row>
    <row r="12" spans="1:110" ht="13.5" customHeight="1" thickBot="1" x14ac:dyDescent="0.25">
      <c r="G12" s="143"/>
      <c r="H12" s="467"/>
      <c r="X12" s="144"/>
    </row>
    <row r="13" spans="1:110" ht="45.75" customHeight="1" thickBot="1" x14ac:dyDescent="0.25">
      <c r="G13" s="143"/>
      <c r="H13" s="467"/>
      <c r="J13" s="384" t="s">
        <v>884</v>
      </c>
      <c r="K13" s="150" t="s">
        <v>885</v>
      </c>
      <c r="L13" s="150" t="s">
        <v>886</v>
      </c>
      <c r="M13" s="150" t="s">
        <v>887</v>
      </c>
      <c r="N13" s="150" t="s">
        <v>888</v>
      </c>
      <c r="O13" s="150" t="s">
        <v>889</v>
      </c>
      <c r="P13" s="150" t="s">
        <v>890</v>
      </c>
      <c r="Q13" s="150" t="s">
        <v>891</v>
      </c>
      <c r="R13" s="150" t="s">
        <v>892</v>
      </c>
      <c r="X13" s="144"/>
    </row>
    <row r="14" spans="1:110" ht="14.25" customHeight="1" x14ac:dyDescent="0.2">
      <c r="G14" s="143"/>
      <c r="H14" s="467"/>
      <c r="J14" s="384"/>
      <c r="K14" s="151" t="s">
        <v>893</v>
      </c>
      <c r="L14" s="151" t="s">
        <v>894</v>
      </c>
      <c r="M14" s="151" t="s">
        <v>895</v>
      </c>
      <c r="N14" s="151" t="s">
        <v>896</v>
      </c>
      <c r="O14" s="151" t="s">
        <v>897</v>
      </c>
      <c r="P14" s="151" t="s">
        <v>895</v>
      </c>
      <c r="Q14" s="151" t="s">
        <v>898</v>
      </c>
      <c r="R14" s="152">
        <v>9.5</v>
      </c>
      <c r="S14" s="153"/>
      <c r="X14" s="144"/>
    </row>
    <row r="15" spans="1:110" ht="14.25" customHeight="1" x14ac:dyDescent="0.2">
      <c r="G15" s="143"/>
      <c r="H15" s="467"/>
      <c r="J15" s="384"/>
      <c r="K15" s="154" t="s">
        <v>899</v>
      </c>
      <c r="L15" s="154" t="s">
        <v>894</v>
      </c>
      <c r="M15" s="154" t="s">
        <v>900</v>
      </c>
      <c r="N15" s="154" t="s">
        <v>896</v>
      </c>
      <c r="O15" s="154" t="s">
        <v>897</v>
      </c>
      <c r="P15" s="154" t="s">
        <v>900</v>
      </c>
      <c r="Q15" s="154" t="s">
        <v>901</v>
      </c>
      <c r="R15" s="155">
        <v>8.9</v>
      </c>
      <c r="X15" s="144"/>
      <c r="AA15" s="135" t="s">
        <v>902</v>
      </c>
    </row>
    <row r="16" spans="1:110" ht="14.25" customHeight="1" x14ac:dyDescent="0.2">
      <c r="G16" s="143"/>
      <c r="H16" s="467"/>
      <c r="J16" s="384"/>
      <c r="K16" s="156" t="s">
        <v>903</v>
      </c>
      <c r="L16" s="156" t="s">
        <v>894</v>
      </c>
      <c r="M16" s="156" t="s">
        <v>904</v>
      </c>
      <c r="N16" s="156" t="s">
        <v>896</v>
      </c>
      <c r="O16" s="156" t="s">
        <v>897</v>
      </c>
      <c r="P16" s="156" t="s">
        <v>904</v>
      </c>
      <c r="Q16" s="156" t="s">
        <v>905</v>
      </c>
      <c r="R16" s="157">
        <v>8.6999999999999993</v>
      </c>
      <c r="X16" s="144"/>
    </row>
    <row r="17" spans="7:29" ht="14.25" customHeight="1" x14ac:dyDescent="0.2">
      <c r="G17" s="143"/>
      <c r="H17" s="467"/>
      <c r="J17" s="384"/>
      <c r="K17" s="154" t="s">
        <v>906</v>
      </c>
      <c r="L17" s="154" t="s">
        <v>894</v>
      </c>
      <c r="M17" s="154" t="s">
        <v>907</v>
      </c>
      <c r="N17" s="154" t="s">
        <v>896</v>
      </c>
      <c r="O17" s="154" t="s">
        <v>897</v>
      </c>
      <c r="P17" s="154" t="s">
        <v>907</v>
      </c>
      <c r="Q17" s="154" t="s">
        <v>908</v>
      </c>
      <c r="R17" s="155">
        <v>8.5</v>
      </c>
      <c r="X17" s="144"/>
    </row>
    <row r="18" spans="7:29" ht="14.25" customHeight="1" x14ac:dyDescent="0.2">
      <c r="G18" s="143"/>
      <c r="H18" s="467"/>
      <c r="J18" s="384"/>
      <c r="K18" s="156" t="s">
        <v>909</v>
      </c>
      <c r="L18" s="156" t="s">
        <v>894</v>
      </c>
      <c r="M18" s="156" t="s">
        <v>910</v>
      </c>
      <c r="N18" s="156" t="s">
        <v>896</v>
      </c>
      <c r="O18" s="156" t="s">
        <v>897</v>
      </c>
      <c r="P18" s="156" t="s">
        <v>910</v>
      </c>
      <c r="Q18" s="156" t="s">
        <v>911</v>
      </c>
      <c r="R18" s="157">
        <v>8.1999999999999993</v>
      </c>
    </row>
    <row r="19" spans="7:29" ht="14.25" customHeight="1" x14ac:dyDescent="0.2">
      <c r="G19" s="143"/>
      <c r="H19" s="467"/>
      <c r="J19" s="384"/>
      <c r="K19" s="158" t="s">
        <v>912</v>
      </c>
      <c r="L19" s="158" t="s">
        <v>894</v>
      </c>
      <c r="M19" s="158" t="s">
        <v>913</v>
      </c>
      <c r="N19" s="158" t="s">
        <v>896</v>
      </c>
      <c r="O19" s="158" t="s">
        <v>897</v>
      </c>
      <c r="P19" s="158" t="s">
        <v>913</v>
      </c>
      <c r="Q19" s="158" t="s">
        <v>914</v>
      </c>
      <c r="R19" s="159">
        <v>7.8</v>
      </c>
    </row>
    <row r="20" spans="7:29" ht="14.25" customHeight="1" x14ac:dyDescent="0.2">
      <c r="G20" s="143"/>
      <c r="H20" s="467"/>
      <c r="J20" s="384"/>
      <c r="K20" s="156" t="s">
        <v>915</v>
      </c>
      <c r="L20" s="156" t="s">
        <v>894</v>
      </c>
      <c r="M20" s="156" t="s">
        <v>916</v>
      </c>
      <c r="N20" s="156" t="s">
        <v>896</v>
      </c>
      <c r="O20" s="156" t="s">
        <v>897</v>
      </c>
      <c r="P20" s="156" t="s">
        <v>916</v>
      </c>
      <c r="Q20" s="156" t="s">
        <v>917</v>
      </c>
      <c r="R20" s="157">
        <v>7.4</v>
      </c>
    </row>
    <row r="21" spans="7:29" ht="14.25" customHeight="1" x14ac:dyDescent="0.2">
      <c r="G21" s="143"/>
      <c r="H21" s="467"/>
      <c r="J21" s="384"/>
      <c r="K21" s="154" t="s">
        <v>918</v>
      </c>
      <c r="L21" s="154" t="s">
        <v>919</v>
      </c>
      <c r="M21" s="154" t="s">
        <v>920</v>
      </c>
      <c r="N21" s="154" t="s">
        <v>896</v>
      </c>
      <c r="O21" s="154" t="s">
        <v>897</v>
      </c>
      <c r="P21" s="154" t="s">
        <v>920</v>
      </c>
      <c r="Q21" s="154" t="s">
        <v>921</v>
      </c>
      <c r="R21" s="155">
        <v>6.8</v>
      </c>
    </row>
    <row r="22" spans="7:29" ht="14.25" customHeight="1" x14ac:dyDescent="0.2">
      <c r="G22" s="143"/>
      <c r="H22" s="467"/>
      <c r="J22" s="384"/>
      <c r="K22" s="156" t="s">
        <v>922</v>
      </c>
      <c r="L22" s="156" t="s">
        <v>923</v>
      </c>
      <c r="M22" s="156" t="s">
        <v>924</v>
      </c>
      <c r="N22" s="156" t="s">
        <v>896</v>
      </c>
      <c r="O22" s="156" t="s">
        <v>897</v>
      </c>
      <c r="P22" s="156" t="s">
        <v>924</v>
      </c>
      <c r="Q22" s="156" t="s">
        <v>925</v>
      </c>
      <c r="R22" s="157">
        <v>6.2</v>
      </c>
    </row>
    <row r="23" spans="7:29" ht="14.25" customHeight="1" thickBot="1" x14ac:dyDescent="0.25">
      <c r="G23" s="143"/>
      <c r="H23" s="467"/>
      <c r="J23" s="384"/>
      <c r="K23" s="160" t="s">
        <v>926</v>
      </c>
      <c r="L23" s="160" t="s">
        <v>927</v>
      </c>
      <c r="M23" s="160" t="s">
        <v>928</v>
      </c>
      <c r="N23" s="160" t="s">
        <v>896</v>
      </c>
      <c r="O23" s="160" t="s">
        <v>897</v>
      </c>
      <c r="P23" s="160" t="s">
        <v>928</v>
      </c>
      <c r="Q23" s="160" t="s">
        <v>929</v>
      </c>
      <c r="R23" s="161">
        <v>5.2</v>
      </c>
    </row>
    <row r="24" spans="7:29" ht="14.25" customHeight="1" x14ac:dyDescent="0.2">
      <c r="G24" s="143"/>
      <c r="H24" s="467"/>
      <c r="J24" s="384"/>
    </row>
    <row r="25" spans="7:29" ht="14.25" customHeight="1" x14ac:dyDescent="0.2">
      <c r="G25" s="143"/>
      <c r="H25" s="467"/>
      <c r="J25" s="384"/>
      <c r="P25" s="135" t="s">
        <v>930</v>
      </c>
      <c r="U25" s="144"/>
    </row>
    <row r="26" spans="7:29" ht="14.25" customHeight="1" x14ac:dyDescent="0.2">
      <c r="G26" s="143"/>
    </row>
    <row r="27" spans="7:29" ht="14.25" customHeight="1" thickBot="1" x14ac:dyDescent="0.25">
      <c r="G27" s="143"/>
      <c r="Q27" s="135" t="s">
        <v>931</v>
      </c>
      <c r="S27" s="162" t="s">
        <v>1043</v>
      </c>
    </row>
    <row r="28" spans="7:29" ht="14.25" customHeight="1" x14ac:dyDescent="0.2">
      <c r="G28" s="143"/>
      <c r="H28" s="456" t="s">
        <v>932</v>
      </c>
      <c r="J28" s="390" t="s">
        <v>933</v>
      </c>
      <c r="K28" s="391"/>
      <c r="L28" s="391"/>
      <c r="M28" s="391"/>
      <c r="N28" s="391"/>
      <c r="O28" s="392"/>
      <c r="Q28" s="135" t="s">
        <v>934</v>
      </c>
      <c r="S28" s="163">
        <v>20</v>
      </c>
    </row>
    <row r="29" spans="7:29" ht="14.25" customHeight="1" thickBot="1" x14ac:dyDescent="0.25">
      <c r="G29" s="143"/>
      <c r="H29" s="457"/>
      <c r="J29" s="164" t="s">
        <v>935</v>
      </c>
      <c r="K29" s="165"/>
      <c r="L29" s="165"/>
      <c r="M29" s="165"/>
      <c r="N29" s="165"/>
      <c r="O29" s="166">
        <v>20</v>
      </c>
      <c r="Z29" s="167"/>
      <c r="AA29" s="167"/>
      <c r="AB29" s="167"/>
      <c r="AC29" s="167"/>
    </row>
    <row r="30" spans="7:29" ht="14.25" customHeight="1" x14ac:dyDescent="0.2">
      <c r="G30" s="143"/>
      <c r="H30" s="457"/>
      <c r="J30" s="168" t="s">
        <v>936</v>
      </c>
      <c r="K30" s="169"/>
      <c r="L30" s="169"/>
      <c r="M30" s="169"/>
      <c r="N30" s="169"/>
      <c r="O30" s="170">
        <v>5</v>
      </c>
    </row>
    <row r="31" spans="7:29" ht="14.25" customHeight="1" thickBot="1" x14ac:dyDescent="0.25">
      <c r="G31" s="143"/>
      <c r="H31" s="457"/>
      <c r="J31" s="458" t="s">
        <v>937</v>
      </c>
      <c r="K31" s="459"/>
      <c r="L31" s="459"/>
      <c r="M31" s="459"/>
      <c r="N31" s="459"/>
      <c r="O31" s="171">
        <v>0.02</v>
      </c>
    </row>
    <row r="32" spans="7:29" ht="14.25" customHeight="1" x14ac:dyDescent="0.2">
      <c r="G32" s="143"/>
      <c r="H32" s="457"/>
      <c r="J32" s="172" t="s">
        <v>938</v>
      </c>
      <c r="K32" s="173"/>
      <c r="L32" s="173"/>
      <c r="N32" s="174"/>
      <c r="O32" s="175">
        <v>3</v>
      </c>
    </row>
    <row r="33" spans="7:42" ht="26.25" customHeight="1" x14ac:dyDescent="0.2">
      <c r="G33" s="143"/>
      <c r="H33" s="457"/>
      <c r="J33" s="176" t="s">
        <v>172</v>
      </c>
      <c r="K33" s="177" t="s">
        <v>939</v>
      </c>
      <c r="L33" s="460" t="s">
        <v>940</v>
      </c>
      <c r="M33" s="462" t="s">
        <v>941</v>
      </c>
    </row>
    <row r="34" spans="7:42" ht="26.25" customHeight="1" x14ac:dyDescent="0.2">
      <c r="G34" s="143"/>
      <c r="H34" s="457"/>
      <c r="J34" s="178" t="s">
        <v>942</v>
      </c>
      <c r="K34" s="179" t="s">
        <v>943</v>
      </c>
      <c r="L34" s="461"/>
      <c r="M34" s="463"/>
    </row>
    <row r="35" spans="7:42" ht="14.25" customHeight="1" x14ac:dyDescent="0.2">
      <c r="G35" s="143"/>
      <c r="H35" s="457"/>
      <c r="J35" s="180">
        <v>0</v>
      </c>
      <c r="K35" s="181">
        <v>0.8</v>
      </c>
      <c r="L35" s="181">
        <v>0.8</v>
      </c>
      <c r="M35" s="182">
        <v>0.19999999999999996</v>
      </c>
    </row>
    <row r="36" spans="7:42" ht="14.25" customHeight="1" x14ac:dyDescent="0.2">
      <c r="G36" s="143"/>
      <c r="H36" s="457"/>
      <c r="J36" s="183">
        <v>1</v>
      </c>
      <c r="K36" s="184">
        <v>0.1</v>
      </c>
      <c r="L36" s="184">
        <v>0.8</v>
      </c>
      <c r="M36" s="182">
        <v>0.19999999999999996</v>
      </c>
      <c r="O36" s="185"/>
    </row>
    <row r="37" spans="7:42" ht="14.25" customHeight="1" thickBot="1" x14ac:dyDescent="0.25">
      <c r="G37" s="143"/>
      <c r="H37" s="457"/>
      <c r="J37" s="186">
        <v>2</v>
      </c>
      <c r="K37" s="187">
        <v>0.1</v>
      </c>
      <c r="L37" s="187">
        <v>0.8</v>
      </c>
      <c r="M37" s="188">
        <v>0.19999999999999996</v>
      </c>
    </row>
    <row r="38" spans="7:42" ht="14.25" customHeight="1" x14ac:dyDescent="0.2">
      <c r="G38" s="143"/>
      <c r="H38" s="457"/>
      <c r="M38" s="189"/>
    </row>
    <row r="39" spans="7:42" ht="14.25" customHeight="1" x14ac:dyDescent="0.25">
      <c r="H39" s="457"/>
      <c r="P39"/>
      <c r="Q39"/>
      <c r="R39"/>
      <c r="S39"/>
      <c r="T39"/>
    </row>
    <row r="40" spans="7:42" ht="14.25" customHeight="1" x14ac:dyDescent="0.2">
      <c r="H40" s="457"/>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2">
      <c r="H41" s="457"/>
      <c r="J41" s="384"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2">
      <c r="H42" s="457"/>
      <c r="J42" s="384"/>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2">
      <c r="H43" s="457"/>
      <c r="J43" s="384"/>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2">
      <c r="H44" s="457"/>
      <c r="J44" s="384"/>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25">
      <c r="H45" s="457"/>
      <c r="J45" s="384"/>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25">
      <c r="H46" s="457"/>
      <c r="J46" s="384"/>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25">
      <c r="H47" s="457"/>
      <c r="J47" s="384"/>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2">
      <c r="H48" s="457"/>
      <c r="J48" s="384"/>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2">
      <c r="H49" s="457"/>
      <c r="J49" s="384"/>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2">
      <c r="H50" s="457"/>
      <c r="J50" s="384"/>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2">
      <c r="H51" s="457"/>
      <c r="J51" s="384"/>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25">
      <c r="H52" s="457"/>
      <c r="J52" s="384"/>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25">
      <c r="H53" s="457"/>
      <c r="J53" s="384"/>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25">
      <c r="H54" s="457"/>
      <c r="J54" s="384"/>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2">
      <c r="H55" s="457"/>
      <c r="J55" s="384"/>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2">
      <c r="H56" s="457"/>
      <c r="J56" s="384"/>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2">
      <c r="H57" s="457"/>
      <c r="J57" s="384"/>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2">
      <c r="H58" s="457"/>
      <c r="J58" s="384"/>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2">
      <c r="H59" s="457"/>
      <c r="J59" s="384"/>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2">
      <c r="H60" s="457"/>
      <c r="J60" s="384"/>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2">
      <c r="H61" s="457"/>
      <c r="J61" s="384"/>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25">
      <c r="H62" s="457"/>
      <c r="J62" s="384"/>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25">
      <c r="H63" s="457"/>
      <c r="J63" s="384"/>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25">
      <c r="H64" s="457"/>
      <c r="J64" s="384"/>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2">
      <c r="H65" s="457"/>
      <c r="J65" s="384"/>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2">
      <c r="H66" s="457"/>
      <c r="J66" s="384"/>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2">
      <c r="H67" s="457"/>
      <c r="J67" s="384"/>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2">
      <c r="H68" s="457"/>
      <c r="J68" s="384"/>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2">
      <c r="H69" s="457"/>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2">
      <c r="H70" s="457"/>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2">
      <c r="X71" s="195"/>
    </row>
    <row r="72" spans="4:44" ht="14.25" customHeight="1" x14ac:dyDescent="0.2">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2">
      <c r="D73" s="141" t="s">
        <v>878</v>
      </c>
      <c r="G73" s="377" t="s">
        <v>961</v>
      </c>
      <c r="H73" s="377"/>
      <c r="I73" s="377"/>
      <c r="J73" s="377"/>
      <c r="K73" s="377"/>
      <c r="L73" s="377"/>
      <c r="M73" s="377"/>
      <c r="N73" s="377"/>
      <c r="O73" s="377"/>
      <c r="P73" s="377"/>
      <c r="Q73" s="377"/>
      <c r="R73" s="377"/>
      <c r="S73" s="377"/>
      <c r="T73" s="377"/>
      <c r="U73" s="377"/>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2">
      <c r="G74" s="143"/>
      <c r="M74" s="135" t="s">
        <v>962</v>
      </c>
    </row>
    <row r="75" spans="4:44" ht="14.25" customHeight="1" thickBot="1" x14ac:dyDescent="0.2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2">
      <c r="G76" s="143"/>
      <c r="H76" s="387" t="s">
        <v>963</v>
      </c>
      <c r="J76" s="347"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2">
      <c r="G77" s="143"/>
      <c r="H77" s="387"/>
      <c r="J77" s="348"/>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25">
      <c r="G78" s="143"/>
      <c r="H78" s="387"/>
      <c r="J78" s="348"/>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2">
      <c r="G79" s="143"/>
      <c r="H79" s="387"/>
      <c r="J79" s="348"/>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2">
      <c r="G80" s="143"/>
      <c r="H80" s="387"/>
      <c r="J80" s="348"/>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25">
      <c r="G81" s="143"/>
      <c r="H81" s="387"/>
      <c r="J81" s="348"/>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2">
      <c r="G82" s="143"/>
      <c r="H82" s="387"/>
      <c r="J82" s="348"/>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2">
      <c r="G83" s="143"/>
      <c r="H83" s="387"/>
      <c r="J83" s="348"/>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25">
      <c r="G84" s="143"/>
      <c r="H84" s="387"/>
      <c r="J84" s="348"/>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2">
      <c r="G85" s="143"/>
      <c r="H85" s="387"/>
      <c r="J85" s="348"/>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2">
      <c r="G86" s="143"/>
      <c r="H86" s="387"/>
      <c r="J86" s="348"/>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25">
      <c r="G87" s="143"/>
      <c r="H87" s="387"/>
      <c r="J87" s="348"/>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2">
      <c r="G88" s="143"/>
      <c r="H88" s="387"/>
      <c r="J88" s="348"/>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2">
      <c r="G89" s="143"/>
      <c r="H89" s="387"/>
      <c r="J89" s="348"/>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25">
      <c r="G90" s="143"/>
      <c r="H90" s="387"/>
      <c r="J90" s="348"/>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2">
      <c r="G91" s="143"/>
      <c r="H91" s="387"/>
      <c r="J91" s="348"/>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2">
      <c r="G92" s="143"/>
      <c r="H92" s="387"/>
      <c r="J92" s="348"/>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25">
      <c r="G93" s="143"/>
      <c r="H93" s="387"/>
      <c r="J93" s="348"/>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2">
      <c r="G94" s="143"/>
      <c r="H94" s="387"/>
      <c r="J94" s="348"/>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2">
      <c r="G95" s="143"/>
      <c r="H95" s="387"/>
      <c r="J95" s="348"/>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25">
      <c r="G96" s="143"/>
      <c r="H96" s="387"/>
      <c r="J96" s="348"/>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2">
      <c r="G97" s="143"/>
      <c r="H97" s="387"/>
      <c r="J97" s="348"/>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2">
      <c r="G98" s="143"/>
      <c r="H98" s="387"/>
      <c r="J98" s="348"/>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25">
      <c r="G99" s="143"/>
      <c r="H99" s="387"/>
      <c r="J99" s="348"/>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2">
      <c r="G100" s="143"/>
      <c r="H100" s="387"/>
      <c r="J100" s="348"/>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25">
      <c r="G101" s="143"/>
      <c r="H101" s="387"/>
      <c r="J101" s="348"/>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25">
      <c r="G102" s="143"/>
      <c r="H102" s="387"/>
      <c r="J102" s="348"/>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2">
      <c r="G103" s="143"/>
      <c r="H103" s="387"/>
      <c r="J103" s="348"/>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2">
      <c r="G104" s="143"/>
      <c r="H104" s="387"/>
      <c r="J104" s="348"/>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2">
      <c r="G105" s="143"/>
      <c r="H105" s="387"/>
      <c r="J105" s="381"/>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2">
      <c r="G106" s="143"/>
      <c r="H106" s="387"/>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2">
      <c r="G107" s="143"/>
      <c r="H107" s="387"/>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2">
      <c r="G108" s="143"/>
      <c r="H108" s="387"/>
      <c r="J108" s="347"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2">
      <c r="G109" s="143"/>
      <c r="H109" s="387"/>
      <c r="J109" s="348"/>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25">
      <c r="G110" s="143"/>
      <c r="H110" s="387"/>
      <c r="J110" s="348"/>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2">
      <c r="G111" s="143"/>
      <c r="H111" s="387"/>
      <c r="J111" s="348"/>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2">
      <c r="G112" s="143"/>
      <c r="H112" s="387"/>
      <c r="J112" s="348"/>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25">
      <c r="G113" s="143"/>
      <c r="H113" s="387"/>
      <c r="J113" s="348"/>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2">
      <c r="G114" s="143"/>
      <c r="H114" s="387"/>
      <c r="J114" s="348"/>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2">
      <c r="G115" s="143"/>
      <c r="H115" s="387"/>
      <c r="J115" s="348"/>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25">
      <c r="G116" s="143"/>
      <c r="H116" s="387"/>
      <c r="J116" s="348"/>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2">
      <c r="G117" s="143"/>
      <c r="H117" s="387"/>
      <c r="J117" s="348"/>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2">
      <c r="G118" s="143"/>
      <c r="H118" s="387"/>
      <c r="J118" s="348"/>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25">
      <c r="G119" s="143"/>
      <c r="H119" s="387"/>
      <c r="J119" s="348"/>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2">
      <c r="G120" s="143"/>
      <c r="H120" s="387"/>
      <c r="J120" s="348"/>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2">
      <c r="G121" s="143"/>
      <c r="H121" s="387"/>
      <c r="J121" s="348"/>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25">
      <c r="G122" s="143"/>
      <c r="H122" s="387"/>
      <c r="J122" s="348"/>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2">
      <c r="G123" s="143"/>
      <c r="H123" s="387"/>
      <c r="J123" s="348"/>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25">
      <c r="A124" s="135"/>
      <c r="B124" s="135"/>
      <c r="C124" s="135"/>
      <c r="D124" s="135"/>
      <c r="E124" s="135"/>
      <c r="F124" s="135"/>
      <c r="G124" s="143"/>
      <c r="H124" s="387"/>
      <c r="I124" s="135"/>
      <c r="J124" s="348"/>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25">
      <c r="A125" s="135"/>
      <c r="B125" s="135"/>
      <c r="C125" s="135"/>
      <c r="D125" s="135"/>
      <c r="E125" s="135"/>
      <c r="F125" s="135"/>
      <c r="G125" s="143"/>
      <c r="H125" s="387"/>
      <c r="I125" s="135"/>
      <c r="J125" s="348"/>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2">
      <c r="G126" s="143"/>
      <c r="H126" s="387"/>
      <c r="J126" s="348"/>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2">
      <c r="G127" s="143"/>
      <c r="H127" s="387"/>
      <c r="J127" s="348"/>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25">
      <c r="G128" s="143"/>
      <c r="H128" s="387"/>
      <c r="J128" s="348"/>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2">
      <c r="G129" s="143"/>
      <c r="H129" s="387"/>
      <c r="J129" s="348"/>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2">
      <c r="G130" s="143"/>
      <c r="H130" s="387"/>
      <c r="J130" s="348"/>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25">
      <c r="G131" s="143"/>
      <c r="H131" s="387"/>
      <c r="J131" s="348"/>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2">
      <c r="G132" s="143"/>
      <c r="H132" s="387"/>
      <c r="J132" s="348"/>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2">
      <c r="G133" s="143"/>
      <c r="H133" s="387"/>
      <c r="J133" s="348"/>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25">
      <c r="G134" s="143"/>
      <c r="H134" s="387"/>
      <c r="J134" s="348"/>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2">
      <c r="G135" s="143"/>
      <c r="H135" s="387"/>
      <c r="J135" s="348"/>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2">
      <c r="G136" s="143"/>
      <c r="H136" s="387"/>
      <c r="J136" s="348"/>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2">
      <c r="G137" s="143"/>
      <c r="H137" s="387"/>
      <c r="J137" s="381"/>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2">
      <c r="G138" s="143"/>
      <c r="H138" s="387"/>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2">
      <c r="G139" s="143"/>
      <c r="H139" s="387"/>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2">
      <c r="G140" s="143"/>
      <c r="H140" s="387"/>
      <c r="J140" s="347"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2">
      <c r="G141" s="143"/>
      <c r="H141" s="387"/>
      <c r="J141" s="348"/>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25">
      <c r="G142" s="143"/>
      <c r="H142" s="387"/>
      <c r="J142" s="348"/>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2">
      <c r="G143" s="143"/>
      <c r="H143" s="387"/>
      <c r="J143" s="348"/>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2">
      <c r="G144" s="143"/>
      <c r="H144" s="387"/>
      <c r="J144" s="348"/>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25">
      <c r="G145" s="143"/>
      <c r="H145" s="387"/>
      <c r="J145" s="348"/>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2">
      <c r="G146" s="143"/>
      <c r="H146" s="387"/>
      <c r="J146" s="348"/>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2">
      <c r="G147" s="143"/>
      <c r="H147" s="387"/>
      <c r="J147" s="348"/>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25">
      <c r="G148" s="143"/>
      <c r="H148" s="387"/>
      <c r="J148" s="348"/>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2">
      <c r="G149" s="143"/>
      <c r="H149" s="387"/>
      <c r="J149" s="348"/>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2">
      <c r="G150" s="143"/>
      <c r="H150" s="387"/>
      <c r="J150" s="348"/>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25">
      <c r="G151" s="143"/>
      <c r="H151" s="387"/>
      <c r="J151" s="348"/>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2">
      <c r="G152" s="143"/>
      <c r="H152" s="387"/>
      <c r="J152" s="348"/>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2">
      <c r="G153" s="143"/>
      <c r="H153" s="387"/>
      <c r="J153" s="348"/>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25">
      <c r="G154" s="143"/>
      <c r="H154" s="387"/>
      <c r="J154" s="348"/>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2">
      <c r="G155" s="143"/>
      <c r="H155" s="387"/>
      <c r="J155" s="348"/>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2">
      <c r="G156" s="143"/>
      <c r="H156" s="387"/>
      <c r="J156" s="348"/>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25">
      <c r="G157" s="143"/>
      <c r="H157" s="387"/>
      <c r="J157" s="348"/>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2">
      <c r="G158" s="143"/>
      <c r="H158" s="387"/>
      <c r="J158" s="348"/>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2">
      <c r="G159" s="143"/>
      <c r="H159" s="387"/>
      <c r="J159" s="348"/>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25">
      <c r="G160" s="143"/>
      <c r="H160" s="387"/>
      <c r="J160" s="348"/>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2">
      <c r="G161" s="143"/>
      <c r="H161" s="387"/>
      <c r="J161" s="348"/>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2">
      <c r="G162" s="143"/>
      <c r="H162" s="387"/>
      <c r="J162" s="348"/>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25">
      <c r="G163" s="143"/>
      <c r="H163" s="387"/>
      <c r="J163" s="348"/>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2">
      <c r="G164" s="143"/>
      <c r="H164" s="387"/>
      <c r="J164" s="348"/>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2">
      <c r="G165" s="143"/>
      <c r="H165" s="387"/>
      <c r="J165" s="348"/>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25">
      <c r="G166" s="143"/>
      <c r="H166" s="387"/>
      <c r="J166" s="348"/>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2">
      <c r="G167" s="143"/>
      <c r="H167" s="387"/>
      <c r="J167" s="348"/>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2">
      <c r="G168" s="143"/>
      <c r="H168" s="387"/>
      <c r="J168" s="348"/>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2">
      <c r="G169" s="143"/>
      <c r="H169" s="387"/>
      <c r="J169" s="381"/>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2">
      <c r="G170" s="143"/>
      <c r="H170" s="387"/>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2">
      <c r="G171" s="143"/>
      <c r="H171" s="387"/>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2">
      <c r="G172" s="143"/>
      <c r="H172" s="387"/>
      <c r="J172" s="347"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2">
      <c r="G173" s="143"/>
      <c r="H173" s="387"/>
      <c r="J173" s="348"/>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25">
      <c r="G174" s="143"/>
      <c r="H174" s="387"/>
      <c r="J174" s="348"/>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2">
      <c r="G175" s="143"/>
      <c r="H175" s="387"/>
      <c r="J175" s="348"/>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2">
      <c r="G176" s="143"/>
      <c r="H176" s="387"/>
      <c r="J176" s="348"/>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25">
      <c r="G177" s="143"/>
      <c r="H177" s="387"/>
      <c r="J177" s="348"/>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2">
      <c r="G178" s="143"/>
      <c r="H178" s="387"/>
      <c r="J178" s="348"/>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2">
      <c r="G179" s="143"/>
      <c r="H179" s="387"/>
      <c r="J179" s="348"/>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25">
      <c r="G180" s="143"/>
      <c r="H180" s="387"/>
      <c r="J180" s="348"/>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2">
      <c r="G181" s="143"/>
      <c r="H181" s="387"/>
      <c r="J181" s="348"/>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2">
      <c r="G182" s="143"/>
      <c r="H182" s="387"/>
      <c r="J182" s="348"/>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25">
      <c r="G183" s="143"/>
      <c r="H183" s="387"/>
      <c r="J183" s="348"/>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2">
      <c r="G184" s="143"/>
      <c r="H184" s="387"/>
      <c r="J184" s="348"/>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2">
      <c r="G185" s="143"/>
      <c r="H185" s="387"/>
      <c r="J185" s="348"/>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25">
      <c r="G186" s="143"/>
      <c r="H186" s="387"/>
      <c r="J186" s="348"/>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2">
      <c r="G187" s="143"/>
      <c r="H187" s="387"/>
      <c r="J187" s="348"/>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2">
      <c r="G188" s="143"/>
      <c r="H188" s="387"/>
      <c r="J188" s="348"/>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25">
      <c r="G189" s="143"/>
      <c r="H189" s="387"/>
      <c r="J189" s="348"/>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2">
      <c r="G190" s="143"/>
      <c r="H190" s="387"/>
      <c r="J190" s="348"/>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2">
      <c r="G191" s="143"/>
      <c r="H191" s="387"/>
      <c r="J191" s="348"/>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25">
      <c r="G192" s="143"/>
      <c r="H192" s="387"/>
      <c r="J192" s="348"/>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2">
      <c r="G193" s="143"/>
      <c r="H193" s="387"/>
      <c r="J193" s="348"/>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2">
      <c r="G194" s="143"/>
      <c r="H194" s="387"/>
      <c r="J194" s="348"/>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25">
      <c r="G195" s="143"/>
      <c r="H195" s="387"/>
      <c r="J195" s="348"/>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2">
      <c r="G196" s="143"/>
      <c r="H196" s="387"/>
      <c r="J196" s="348"/>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2">
      <c r="G197" s="143"/>
      <c r="H197" s="387"/>
      <c r="J197" s="348"/>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25">
      <c r="G198" s="143"/>
      <c r="H198" s="387"/>
      <c r="J198" s="348"/>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2">
      <c r="G199" s="143"/>
      <c r="H199" s="387"/>
      <c r="J199" s="348"/>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2">
      <c r="G200" s="143"/>
      <c r="H200" s="387"/>
      <c r="J200" s="348"/>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2">
      <c r="G201" s="143"/>
      <c r="H201" s="387"/>
      <c r="J201" s="381"/>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2">
      <c r="G202" s="143"/>
      <c r="H202" s="387"/>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2">
      <c r="G203" s="143"/>
      <c r="H203" s="387"/>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2">
      <c r="G204" s="143"/>
      <c r="H204" s="387"/>
      <c r="J204" s="347"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2">
      <c r="G205" s="143"/>
      <c r="H205" s="387"/>
      <c r="J205" s="348"/>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25">
      <c r="G206" s="143"/>
      <c r="H206" s="387"/>
      <c r="J206" s="348"/>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2">
      <c r="G207" s="143"/>
      <c r="H207" s="387"/>
      <c r="J207" s="348"/>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2">
      <c r="G208" s="143"/>
      <c r="H208" s="387"/>
      <c r="J208" s="348"/>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25">
      <c r="G209" s="143"/>
      <c r="H209" s="387"/>
      <c r="J209" s="348"/>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2">
      <c r="G210" s="143"/>
      <c r="H210" s="387"/>
      <c r="J210" s="348"/>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2">
      <c r="G211" s="143"/>
      <c r="H211" s="387"/>
      <c r="J211" s="348"/>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25">
      <c r="G212" s="143"/>
      <c r="H212" s="387"/>
      <c r="J212" s="348"/>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2">
      <c r="G213" s="143"/>
      <c r="H213" s="387"/>
      <c r="J213" s="348"/>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2">
      <c r="G214" s="143"/>
      <c r="H214" s="387"/>
      <c r="J214" s="348"/>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25">
      <c r="G215" s="143"/>
      <c r="H215" s="387"/>
      <c r="J215" s="348"/>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2">
      <c r="G216" s="143"/>
      <c r="H216" s="387"/>
      <c r="J216" s="348"/>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2">
      <c r="G217" s="143"/>
      <c r="H217" s="387"/>
      <c r="J217" s="348"/>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25">
      <c r="G218" s="143"/>
      <c r="H218" s="387"/>
      <c r="J218" s="348"/>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2">
      <c r="G219" s="143"/>
      <c r="H219" s="387"/>
      <c r="J219" s="348"/>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2">
      <c r="G220" s="143"/>
      <c r="H220" s="387"/>
      <c r="J220" s="348"/>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25">
      <c r="G221" s="143"/>
      <c r="H221" s="387"/>
      <c r="J221" s="348"/>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2">
      <c r="G222" s="143"/>
      <c r="H222" s="387"/>
      <c r="J222" s="348"/>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2">
      <c r="G223" s="143"/>
      <c r="H223" s="387"/>
      <c r="J223" s="348"/>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25">
      <c r="G224" s="143"/>
      <c r="H224" s="387"/>
      <c r="J224" s="348"/>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2">
      <c r="G225" s="143"/>
      <c r="H225" s="387"/>
      <c r="J225" s="348"/>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2">
      <c r="G226" s="143"/>
      <c r="H226" s="387"/>
      <c r="J226" s="348"/>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25">
      <c r="G227" s="143"/>
      <c r="H227" s="387"/>
      <c r="J227" s="348"/>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2">
      <c r="G228" s="143"/>
      <c r="H228" s="387"/>
      <c r="J228" s="348"/>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2">
      <c r="G229" s="143"/>
      <c r="H229" s="387"/>
      <c r="J229" s="348"/>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25">
      <c r="G230" s="143"/>
      <c r="H230" s="387"/>
      <c r="J230" s="348"/>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2">
      <c r="G231" s="143"/>
      <c r="H231" s="387"/>
      <c r="J231" s="348"/>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2">
      <c r="G232" s="143"/>
      <c r="H232" s="387"/>
      <c r="J232" s="348"/>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25">
      <c r="G233" s="143"/>
      <c r="H233" s="387"/>
      <c r="J233" s="381"/>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2">
      <c r="G234" s="143"/>
      <c r="H234" s="387"/>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2">
      <c r="G235" s="143"/>
      <c r="H235" s="387"/>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2">
      <c r="G236" s="143"/>
      <c r="H236" s="387"/>
      <c r="J236" s="347"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2">
      <c r="G237" s="143"/>
      <c r="H237" s="387"/>
      <c r="J237" s="348"/>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25">
      <c r="G238" s="143"/>
      <c r="H238" s="387"/>
      <c r="J238" s="348"/>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2">
      <c r="G239" s="143"/>
      <c r="H239" s="387"/>
      <c r="J239" s="348"/>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2">
      <c r="G240" s="143"/>
      <c r="H240" s="387"/>
      <c r="J240" s="348"/>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25">
      <c r="G241" s="143"/>
      <c r="H241" s="387"/>
      <c r="J241" s="348"/>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2">
      <c r="G242" s="143"/>
      <c r="H242" s="387"/>
      <c r="J242" s="348"/>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2">
      <c r="G243" s="143"/>
      <c r="H243" s="387"/>
      <c r="J243" s="348"/>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25">
      <c r="G244" s="143"/>
      <c r="H244" s="387"/>
      <c r="J244" s="348"/>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2">
      <c r="G245" s="143"/>
      <c r="H245" s="387"/>
      <c r="J245" s="348"/>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2">
      <c r="G246" s="143"/>
      <c r="H246" s="387"/>
      <c r="J246" s="348"/>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25">
      <c r="G247" s="143"/>
      <c r="H247" s="387"/>
      <c r="J247" s="348"/>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2">
      <c r="G248" s="143"/>
      <c r="H248" s="387"/>
      <c r="J248" s="348"/>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2">
      <c r="G249" s="143"/>
      <c r="H249" s="387"/>
      <c r="J249" s="348"/>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25">
      <c r="G250" s="143"/>
      <c r="H250" s="387"/>
      <c r="J250" s="348"/>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2">
      <c r="G251" s="143"/>
      <c r="H251" s="387"/>
      <c r="J251" s="348"/>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2">
      <c r="G252" s="143"/>
      <c r="H252" s="387"/>
      <c r="J252" s="348"/>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25">
      <c r="G253" s="143"/>
      <c r="H253" s="387"/>
      <c r="J253" s="348"/>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2">
      <c r="G254" s="143"/>
      <c r="H254" s="387"/>
      <c r="J254" s="348"/>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2">
      <c r="G255" s="143"/>
      <c r="H255" s="387"/>
      <c r="J255" s="348"/>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25">
      <c r="G256" s="143"/>
      <c r="H256" s="387"/>
      <c r="J256" s="348"/>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2">
      <c r="G257" s="143"/>
      <c r="H257" s="387"/>
      <c r="J257" s="348"/>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2">
      <c r="G258" s="143"/>
      <c r="H258" s="387"/>
      <c r="J258" s="348"/>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25">
      <c r="G259" s="143"/>
      <c r="H259" s="387"/>
      <c r="J259" s="348"/>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2">
      <c r="G260" s="143"/>
      <c r="H260" s="387"/>
      <c r="J260" s="348"/>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2">
      <c r="G261" s="143"/>
      <c r="H261" s="387"/>
      <c r="J261" s="348"/>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25">
      <c r="G262" s="143"/>
      <c r="H262" s="387"/>
      <c r="J262" s="348"/>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2">
      <c r="G263" s="143"/>
      <c r="H263" s="387"/>
      <c r="J263" s="348"/>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2">
      <c r="G264" s="143"/>
      <c r="H264" s="387"/>
      <c r="J264" s="348"/>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25">
      <c r="G265" s="143"/>
      <c r="H265" s="387"/>
      <c r="J265" s="381"/>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2">
      <c r="G266" s="143"/>
      <c r="H266" s="387"/>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2">
      <c r="G267" s="143"/>
      <c r="H267" s="387"/>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2">
      <c r="G268" s="143"/>
      <c r="H268" s="387"/>
      <c r="J268" s="347"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2">
      <c r="G269" s="143"/>
      <c r="H269" s="387"/>
      <c r="J269" s="348"/>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25">
      <c r="G270" s="143"/>
      <c r="H270" s="387"/>
      <c r="J270" s="348"/>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2">
      <c r="G271" s="143"/>
      <c r="H271" s="387"/>
      <c r="J271" s="348"/>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2">
      <c r="G272" s="143"/>
      <c r="H272" s="387"/>
      <c r="J272" s="348"/>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25">
      <c r="G273" s="143"/>
      <c r="H273" s="387"/>
      <c r="J273" s="348"/>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2">
      <c r="G274" s="143"/>
      <c r="H274" s="387"/>
      <c r="J274" s="348"/>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2">
      <c r="G275" s="143"/>
      <c r="H275" s="387"/>
      <c r="J275" s="348"/>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25">
      <c r="G276" s="143"/>
      <c r="H276" s="387"/>
      <c r="J276" s="348"/>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2">
      <c r="G277" s="143"/>
      <c r="H277" s="387"/>
      <c r="J277" s="348"/>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2">
      <c r="G278" s="143"/>
      <c r="H278" s="387"/>
      <c r="J278" s="348"/>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25">
      <c r="G279" s="143"/>
      <c r="H279" s="387"/>
      <c r="J279" s="348"/>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2">
      <c r="G280" s="143"/>
      <c r="H280" s="387"/>
      <c r="J280" s="348"/>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2">
      <c r="G281" s="143"/>
      <c r="H281" s="387"/>
      <c r="J281" s="348"/>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25">
      <c r="G282" s="143"/>
      <c r="H282" s="387"/>
      <c r="J282" s="348"/>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2">
      <c r="G283" s="143"/>
      <c r="H283" s="387"/>
      <c r="J283" s="348"/>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2">
      <c r="G284" s="143"/>
      <c r="H284" s="387"/>
      <c r="J284" s="348"/>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25">
      <c r="G285" s="143"/>
      <c r="H285" s="387"/>
      <c r="J285" s="348"/>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2">
      <c r="G286" s="143"/>
      <c r="H286" s="387"/>
      <c r="J286" s="348"/>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2">
      <c r="G287" s="143"/>
      <c r="H287" s="387"/>
      <c r="J287" s="348"/>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25">
      <c r="G288" s="143"/>
      <c r="H288" s="387"/>
      <c r="J288" s="348"/>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2">
      <c r="G289" s="143"/>
      <c r="H289" s="387"/>
      <c r="J289" s="348"/>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2">
      <c r="G290" s="143"/>
      <c r="H290" s="387"/>
      <c r="J290" s="348"/>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25">
      <c r="G291" s="143"/>
      <c r="H291" s="387"/>
      <c r="J291" s="348"/>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2">
      <c r="G292" s="143"/>
      <c r="H292" s="387"/>
      <c r="J292" s="348"/>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2">
      <c r="G293" s="143"/>
      <c r="H293" s="387"/>
      <c r="J293" s="348"/>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25">
      <c r="G294" s="143"/>
      <c r="H294" s="387"/>
      <c r="J294" s="348"/>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2">
      <c r="G295" s="143"/>
      <c r="H295" s="387"/>
      <c r="J295" s="348"/>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2">
      <c r="G296" s="143"/>
      <c r="H296" s="387"/>
      <c r="J296" s="348"/>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2">
      <c r="G297" s="143"/>
      <c r="H297" s="387"/>
      <c r="J297" s="381"/>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2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2">
      <c r="G299" s="143"/>
      <c r="H299" s="236"/>
      <c r="I299" s="236"/>
    </row>
    <row r="300" spans="7:42" ht="14.25" customHeight="1" x14ac:dyDescent="0.2">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2">
      <c r="G301" s="143"/>
      <c r="H301" s="454" t="s">
        <v>971</v>
      </c>
      <c r="J301" s="347"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2">
      <c r="G302" s="143"/>
      <c r="H302" s="454"/>
      <c r="J302" s="348"/>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25">
      <c r="G303" s="143"/>
      <c r="H303" s="454"/>
      <c r="J303" s="348"/>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2">
      <c r="G304" s="143"/>
      <c r="H304" s="454"/>
      <c r="J304" s="348"/>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2">
      <c r="G305" s="143"/>
      <c r="H305" s="454"/>
      <c r="J305" s="348"/>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25">
      <c r="G306" s="143"/>
      <c r="H306" s="454"/>
      <c r="J306" s="348"/>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2">
      <c r="G307" s="143"/>
      <c r="H307" s="454"/>
      <c r="J307" s="348"/>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3"/>
      <c r="H308" s="454"/>
      <c r="J308" s="348"/>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25">
      <c r="G309" s="143"/>
      <c r="H309" s="454"/>
      <c r="J309" s="348"/>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2">
      <c r="G310" s="143"/>
      <c r="H310" s="454"/>
      <c r="J310" s="348"/>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2">
      <c r="G311" s="143"/>
      <c r="H311" s="454"/>
      <c r="J311" s="348"/>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25">
      <c r="G312" s="143"/>
      <c r="H312" s="454"/>
      <c r="J312" s="348"/>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2">
      <c r="G313" s="143"/>
      <c r="H313" s="454"/>
      <c r="J313" s="348"/>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2">
      <c r="G314" s="143"/>
      <c r="H314" s="454"/>
      <c r="J314" s="348"/>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25">
      <c r="G315" s="143"/>
      <c r="H315" s="454"/>
      <c r="J315" s="348"/>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2">
      <c r="G316" s="143"/>
      <c r="H316" s="454"/>
      <c r="J316" s="348"/>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2">
      <c r="G317" s="143"/>
      <c r="H317" s="454"/>
      <c r="J317" s="348"/>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25">
      <c r="G318" s="143"/>
      <c r="H318" s="454"/>
      <c r="J318" s="348"/>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2">
      <c r="G319" s="143"/>
      <c r="H319" s="454"/>
      <c r="J319" s="348"/>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2">
      <c r="G320" s="143"/>
      <c r="H320" s="454"/>
      <c r="J320" s="348"/>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25">
      <c r="G321" s="143"/>
      <c r="H321" s="454"/>
      <c r="J321" s="348"/>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2">
      <c r="G322" s="143"/>
      <c r="H322" s="454"/>
      <c r="J322" s="348"/>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2">
      <c r="G323" s="143"/>
      <c r="H323" s="454"/>
      <c r="J323" s="348"/>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25">
      <c r="G324" s="143"/>
      <c r="H324" s="454"/>
      <c r="J324" s="348"/>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2">
      <c r="G325" s="143"/>
      <c r="H325" s="454"/>
      <c r="J325" s="348"/>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2">
      <c r="G326" s="143"/>
      <c r="H326" s="454"/>
      <c r="J326" s="348"/>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25">
      <c r="G327" s="143"/>
      <c r="H327" s="454"/>
      <c r="J327" s="348"/>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2">
      <c r="G328" s="143"/>
      <c r="H328" s="454"/>
      <c r="J328" s="348"/>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2">
      <c r="G329" s="143"/>
      <c r="H329" s="454"/>
      <c r="J329" s="348"/>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2">
      <c r="G330" s="143"/>
      <c r="H330" s="454"/>
      <c r="J330" s="381"/>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2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2">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2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2">
      <c r="G334" s="143"/>
      <c r="H334" s="382" t="s">
        <v>973</v>
      </c>
      <c r="J334" s="347"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2">
      <c r="G335" s="143"/>
      <c r="H335" s="382"/>
      <c r="J335" s="348"/>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25">
      <c r="G336" s="143"/>
      <c r="H336" s="382"/>
      <c r="J336" s="348"/>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2">
      <c r="G337" s="143"/>
      <c r="H337" s="382"/>
      <c r="J337" s="348"/>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2">
      <c r="G338" s="143"/>
      <c r="H338" s="382"/>
      <c r="J338" s="348"/>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25">
      <c r="G339" s="143"/>
      <c r="H339" s="382"/>
      <c r="J339" s="348"/>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2">
      <c r="G340" s="143"/>
      <c r="H340" s="382"/>
      <c r="J340" s="348"/>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2">
      <c r="G341" s="143"/>
      <c r="H341" s="382"/>
      <c r="J341" s="348"/>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25">
      <c r="G342" s="143"/>
      <c r="H342" s="382"/>
      <c r="J342" s="348"/>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2">
      <c r="G343" s="143"/>
      <c r="H343" s="382"/>
      <c r="J343" s="348"/>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2">
      <c r="G344" s="143"/>
      <c r="H344" s="382"/>
      <c r="J344" s="348"/>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25">
      <c r="G345" s="143"/>
      <c r="H345" s="382"/>
      <c r="J345" s="348"/>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2">
      <c r="G346" s="143"/>
      <c r="H346" s="382"/>
      <c r="J346" s="348"/>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2">
      <c r="G347" s="143"/>
      <c r="H347" s="382"/>
      <c r="J347" s="348"/>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25">
      <c r="G348" s="143"/>
      <c r="H348" s="382"/>
      <c r="J348" s="348"/>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2">
      <c r="G349" s="143"/>
      <c r="H349" s="382"/>
      <c r="J349" s="348"/>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2">
      <c r="G350" s="143"/>
      <c r="H350" s="382"/>
      <c r="J350" s="348"/>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25">
      <c r="G351" s="143"/>
      <c r="H351" s="382"/>
      <c r="J351" s="348"/>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2">
      <c r="G352" s="143"/>
      <c r="H352" s="382"/>
      <c r="J352" s="348"/>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2">
      <c r="G353" s="143"/>
      <c r="H353" s="382"/>
      <c r="J353" s="348"/>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25">
      <c r="G354" s="143"/>
      <c r="H354" s="382"/>
      <c r="J354" s="348"/>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2">
      <c r="G355" s="143"/>
      <c r="H355" s="382"/>
      <c r="J355" s="348"/>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2">
      <c r="G356" s="143"/>
      <c r="H356" s="382"/>
      <c r="J356" s="348"/>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25">
      <c r="G357" s="143"/>
      <c r="H357" s="382"/>
      <c r="J357" s="348"/>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2">
      <c r="G358" s="143"/>
      <c r="H358" s="382"/>
      <c r="J358" s="348"/>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2">
      <c r="G359" s="143"/>
      <c r="H359" s="382"/>
      <c r="J359" s="348"/>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25">
      <c r="G360" s="143"/>
      <c r="H360" s="382"/>
      <c r="J360" s="348"/>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2">
      <c r="G361" s="143"/>
      <c r="H361" s="382"/>
      <c r="J361" s="348"/>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2">
      <c r="G362" s="143"/>
      <c r="H362" s="382"/>
      <c r="J362" s="348"/>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2">
      <c r="G363" s="143"/>
      <c r="H363" s="382"/>
      <c r="J363" s="381"/>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2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2">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2">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2">
      <c r="G367" s="143"/>
      <c r="H367" s="386" t="s">
        <v>975</v>
      </c>
      <c r="J367" s="347"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2">
      <c r="G368" s="143"/>
      <c r="H368" s="386"/>
      <c r="J368" s="348"/>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2">
      <c r="G369" s="143"/>
      <c r="H369" s="386"/>
      <c r="J369" s="348"/>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2">
      <c r="G370" s="143"/>
      <c r="H370" s="386"/>
      <c r="J370" s="348"/>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2">
      <c r="G371" s="143"/>
      <c r="H371" s="386"/>
      <c r="J371" s="348"/>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2">
      <c r="G372" s="143"/>
      <c r="H372" s="386"/>
      <c r="J372" s="348"/>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2">
      <c r="G373" s="143"/>
      <c r="H373" s="386"/>
      <c r="J373" s="348"/>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2">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2">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2">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2">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2">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2">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2">
      <c r="G380" s="143"/>
      <c r="H380" s="238"/>
      <c r="I380" s="244" t="s">
        <v>981</v>
      </c>
      <c r="J380" s="455"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2">
      <c r="G381" s="143"/>
      <c r="H381" s="238"/>
      <c r="I381" s="135">
        <v>0.2</v>
      </c>
      <c r="J381" s="455"/>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2">
      <c r="G382" s="143"/>
      <c r="H382" s="238"/>
      <c r="I382" s="135">
        <v>0.32</v>
      </c>
      <c r="J382" s="455"/>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2">
      <c r="G383" s="143"/>
      <c r="H383" s="238"/>
      <c r="I383" s="135">
        <v>0.192</v>
      </c>
      <c r="J383" s="455"/>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2">
      <c r="G384" s="143"/>
      <c r="H384" s="238"/>
      <c r="I384" s="135">
        <v>0.1152</v>
      </c>
      <c r="J384" s="455"/>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2">
      <c r="G385" s="143"/>
      <c r="H385" s="238"/>
      <c r="I385" s="135">
        <v>0.1152</v>
      </c>
      <c r="J385" s="455"/>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2">
      <c r="G386" s="143"/>
      <c r="H386" s="238"/>
      <c r="I386" s="135">
        <v>5.7599999999999998E-2</v>
      </c>
      <c r="J386" s="455"/>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2">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2">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2">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2">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2">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2">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2">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2">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2">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2">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2">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2">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2">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2">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2">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2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2">
      <c r="G403" s="253"/>
      <c r="H403" s="238"/>
      <c r="J403" s="347"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2">
      <c r="F404" s="255"/>
      <c r="H404" s="238"/>
      <c r="J404" s="348"/>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2">
      <c r="F405" s="255"/>
      <c r="H405" s="238"/>
      <c r="J405" s="348"/>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25">
      <c r="F406" s="255"/>
      <c r="H406" s="238"/>
      <c r="J406" s="130"/>
    </row>
    <row r="407" spans="6:42" ht="14.25" customHeight="1" thickTop="1" thickBot="1" x14ac:dyDescent="0.2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2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2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2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2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2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2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2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2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2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2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2">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2">
      <c r="C420" s="141" t="s">
        <v>878</v>
      </c>
      <c r="G420" s="376" t="s">
        <v>994</v>
      </c>
      <c r="H420" s="377"/>
      <c r="I420" s="377"/>
      <c r="J420" s="377"/>
      <c r="K420" s="377"/>
      <c r="L420" s="377"/>
      <c r="M420" s="377"/>
      <c r="N420" s="377"/>
      <c r="O420" s="377"/>
      <c r="P420" s="377"/>
      <c r="Q420" s="377"/>
      <c r="R420" s="377"/>
      <c r="S420" s="377"/>
      <c r="T420" s="377"/>
      <c r="U420" s="377"/>
      <c r="V420" s="142"/>
      <c r="W420" s="142"/>
      <c r="X420" s="142"/>
      <c r="Y420" s="142"/>
      <c r="Z420" s="142"/>
      <c r="AA420" s="142"/>
      <c r="AB420" s="142"/>
    </row>
    <row r="422" spans="3:42" ht="14.25" customHeight="1" x14ac:dyDescent="0.2">
      <c r="H422" s="448" t="s">
        <v>995</v>
      </c>
      <c r="I422" s="449"/>
      <c r="J422" s="449"/>
      <c r="K422" s="449"/>
      <c r="L422" s="449"/>
      <c r="M422" s="449"/>
      <c r="N422" s="450" t="s">
        <v>996</v>
      </c>
      <c r="O422" s="451"/>
      <c r="P422" s="451"/>
      <c r="Q422" s="451"/>
      <c r="R422" s="452"/>
      <c r="S422" s="258" t="s">
        <v>997</v>
      </c>
      <c r="T422" s="258" t="s">
        <v>998</v>
      </c>
      <c r="U422" s="259"/>
      <c r="V422" s="259"/>
      <c r="W422" s="259"/>
      <c r="X422" s="259"/>
      <c r="Y422" s="259"/>
      <c r="Z422" s="259"/>
      <c r="AA422" s="259"/>
      <c r="AB422" s="260"/>
    </row>
    <row r="423" spans="3:42" ht="14.25" customHeight="1" x14ac:dyDescent="0.25">
      <c r="H423" s="444" t="s">
        <v>999</v>
      </c>
      <c r="I423" s="350"/>
      <c r="J423" s="350"/>
      <c r="K423" s="350"/>
      <c r="L423" s="350"/>
      <c r="M423" s="350"/>
      <c r="N423" s="447" t="s">
        <v>1000</v>
      </c>
      <c r="O423" s="365"/>
      <c r="P423" s="365"/>
      <c r="Q423" s="365"/>
      <c r="R423" s="365"/>
      <c r="S423" s="262"/>
      <c r="T423" s="262"/>
      <c r="U423" s="263"/>
      <c r="V423" s="263"/>
      <c r="W423" s="263"/>
      <c r="X423" s="263"/>
      <c r="Y423" s="263"/>
      <c r="Z423" s="263"/>
      <c r="AA423" s="263"/>
      <c r="AB423" s="264"/>
    </row>
    <row r="424" spans="3:42" ht="14.25" customHeight="1" x14ac:dyDescent="0.25">
      <c r="H424" s="444" t="s">
        <v>964</v>
      </c>
      <c r="I424" s="350"/>
      <c r="J424" s="350"/>
      <c r="K424" s="350"/>
      <c r="L424" s="350"/>
      <c r="M424" s="350"/>
      <c r="N424" s="447" t="s">
        <v>1001</v>
      </c>
      <c r="O424" s="365"/>
      <c r="P424" s="365"/>
      <c r="Q424" s="365"/>
      <c r="R424" s="365"/>
      <c r="S424" s="262"/>
      <c r="T424" s="262"/>
      <c r="U424" s="263"/>
      <c r="V424" s="263"/>
      <c r="W424" s="263"/>
      <c r="X424" s="263"/>
      <c r="Y424" s="263"/>
      <c r="Z424" s="263"/>
      <c r="AA424" s="263"/>
      <c r="AB424" s="264"/>
    </row>
    <row r="425" spans="3:42" ht="14.25" customHeight="1" x14ac:dyDescent="0.25">
      <c r="H425" s="444" t="s">
        <v>968</v>
      </c>
      <c r="I425" s="350"/>
      <c r="J425" s="350"/>
      <c r="K425" s="350"/>
      <c r="L425" s="350"/>
      <c r="M425" s="350"/>
      <c r="N425" s="447" t="s">
        <v>1002</v>
      </c>
      <c r="O425" s="365"/>
      <c r="P425" s="365"/>
      <c r="Q425" s="365"/>
      <c r="R425" s="365"/>
      <c r="S425" s="262"/>
      <c r="T425" s="262"/>
      <c r="U425" s="263"/>
      <c r="V425" s="263"/>
      <c r="W425" s="263"/>
      <c r="X425" s="263"/>
      <c r="Y425" s="263"/>
      <c r="Z425" s="263"/>
      <c r="AA425" s="263"/>
      <c r="AB425" s="264"/>
    </row>
    <row r="426" spans="3:42" ht="14.25" customHeight="1" x14ac:dyDescent="0.25">
      <c r="H426" s="444" t="s">
        <v>1003</v>
      </c>
      <c r="I426" s="350"/>
      <c r="J426" s="350"/>
      <c r="K426" s="350"/>
      <c r="L426" s="350"/>
      <c r="M426" s="350"/>
      <c r="N426" s="447" t="s">
        <v>1002</v>
      </c>
      <c r="O426" s="365"/>
      <c r="P426" s="365"/>
      <c r="Q426" s="365"/>
      <c r="R426" s="365"/>
      <c r="S426" s="265"/>
      <c r="T426" s="265"/>
      <c r="U426"/>
      <c r="V426"/>
      <c r="W426"/>
      <c r="X426"/>
      <c r="Y426"/>
      <c r="Z426"/>
      <c r="AA426"/>
      <c r="AB426"/>
    </row>
    <row r="427" spans="3:42" ht="14.25" customHeight="1" x14ac:dyDescent="0.2">
      <c r="H427" s="444" t="s">
        <v>1004</v>
      </c>
      <c r="I427" s="350"/>
      <c r="J427" s="350"/>
      <c r="K427" s="350"/>
      <c r="L427" s="350"/>
      <c r="M427" s="350"/>
      <c r="N427" s="445" t="s">
        <v>1005</v>
      </c>
      <c r="O427" s="446"/>
      <c r="P427" s="446"/>
      <c r="Q427" s="446"/>
      <c r="R427" s="446"/>
      <c r="S427" s="266"/>
      <c r="T427" s="266"/>
      <c r="U427" s="259"/>
      <c r="V427" s="259"/>
      <c r="W427" s="259"/>
      <c r="X427" s="259"/>
      <c r="Y427" s="259"/>
      <c r="Z427" s="259"/>
      <c r="AA427" s="259"/>
      <c r="AB427" s="260"/>
    </row>
    <row r="428" spans="3:42" ht="14.25" customHeight="1" x14ac:dyDescent="0.2">
      <c r="H428" s="444" t="s">
        <v>1006</v>
      </c>
      <c r="I428" s="350"/>
      <c r="J428" s="350"/>
      <c r="K428" s="350"/>
      <c r="L428" s="350"/>
      <c r="M428" s="350"/>
      <c r="N428" s="445" t="s">
        <v>1005</v>
      </c>
      <c r="O428" s="446"/>
      <c r="P428" s="446"/>
      <c r="Q428" s="446"/>
      <c r="R428" s="446"/>
      <c r="S428" s="266"/>
      <c r="T428" s="266"/>
      <c r="U428" s="259"/>
      <c r="V428" s="259"/>
      <c r="W428" s="259"/>
      <c r="X428" s="259"/>
      <c r="Y428" s="259"/>
      <c r="Z428" s="259"/>
      <c r="AA428" s="259"/>
      <c r="AB428" s="260"/>
    </row>
    <row r="429" spans="3:42" ht="14.25" customHeight="1" x14ac:dyDescent="0.2">
      <c r="H429" s="453"/>
      <c r="I429" s="453"/>
      <c r="J429" s="453"/>
      <c r="K429" s="453"/>
      <c r="L429" s="453"/>
      <c r="M429" s="453"/>
      <c r="O429" s="259"/>
      <c r="P429" s="259"/>
      <c r="Q429" s="259"/>
      <c r="R429" s="259"/>
      <c r="S429" s="259"/>
      <c r="T429" s="259"/>
      <c r="U429" s="259"/>
      <c r="V429" s="259"/>
      <c r="W429" s="259"/>
      <c r="X429" s="259"/>
      <c r="Y429" s="259"/>
      <c r="Z429" s="259"/>
      <c r="AA429" s="259"/>
      <c r="AB429" s="260"/>
    </row>
    <row r="430" spans="3:42" ht="14.25" customHeight="1" x14ac:dyDescent="0.2">
      <c r="H430" s="448" t="s">
        <v>1007</v>
      </c>
      <c r="I430" s="449"/>
      <c r="J430" s="449"/>
      <c r="K430" s="449"/>
      <c r="L430" s="449"/>
      <c r="M430" s="449"/>
      <c r="N430" s="450" t="s">
        <v>996</v>
      </c>
      <c r="O430" s="451"/>
      <c r="P430" s="451"/>
      <c r="Q430" s="451"/>
      <c r="R430" s="452"/>
      <c r="S430" s="258" t="s">
        <v>997</v>
      </c>
      <c r="T430" s="258" t="s">
        <v>998</v>
      </c>
      <c r="U430" s="259"/>
      <c r="V430" s="259"/>
      <c r="W430" s="259"/>
      <c r="X430" s="259"/>
      <c r="Y430" s="259"/>
      <c r="Z430" s="259"/>
      <c r="AA430" s="259"/>
      <c r="AB430" s="260"/>
    </row>
    <row r="431" spans="3:42" ht="14.25" customHeight="1" x14ac:dyDescent="0.25">
      <c r="H431" s="444" t="s">
        <v>964</v>
      </c>
      <c r="I431" s="350"/>
      <c r="J431" s="350"/>
      <c r="K431" s="350"/>
      <c r="L431" s="350"/>
      <c r="M431" s="351"/>
      <c r="N431" s="447" t="s">
        <v>1001</v>
      </c>
      <c r="O431" s="365"/>
      <c r="P431" s="365"/>
      <c r="Q431" s="365"/>
      <c r="R431" s="365"/>
      <c r="S431" s="262"/>
      <c r="T431" s="262"/>
      <c r="U431" s="263"/>
      <c r="V431" s="263"/>
      <c r="W431" s="263"/>
      <c r="X431" s="263"/>
      <c r="Y431" s="263"/>
      <c r="Z431" s="263"/>
      <c r="AA431" s="263"/>
      <c r="AB431" s="264"/>
    </row>
    <row r="432" spans="3:42" ht="14.25" customHeight="1" x14ac:dyDescent="0.25">
      <c r="H432" s="444" t="s">
        <v>968</v>
      </c>
      <c r="I432" s="350"/>
      <c r="J432" s="350"/>
      <c r="K432" s="350"/>
      <c r="L432" s="350"/>
      <c r="M432" s="351"/>
      <c r="N432" s="261" t="s">
        <v>1008</v>
      </c>
      <c r="Q432" s="267" t="s">
        <v>1009</v>
      </c>
      <c r="R432" s="259"/>
      <c r="S432" s="266"/>
      <c r="T432" s="266"/>
      <c r="U432" s="259"/>
      <c r="V432" s="259"/>
      <c r="W432" s="259"/>
      <c r="X432" s="259"/>
      <c r="Y432" s="259"/>
      <c r="Z432" s="259"/>
      <c r="AA432" s="259"/>
      <c r="AB432" s="260"/>
    </row>
    <row r="433" spans="8:28" ht="14.25" customHeight="1" x14ac:dyDescent="0.25">
      <c r="H433" s="361" t="s">
        <v>1010</v>
      </c>
      <c r="I433" s="362"/>
      <c r="J433" s="362"/>
      <c r="K433" s="362"/>
      <c r="L433" s="362"/>
      <c r="M433" s="363"/>
      <c r="N433" s="268"/>
      <c r="O433" s="269"/>
      <c r="P433" s="269"/>
      <c r="Q433" s="259"/>
      <c r="R433" s="260"/>
      <c r="S433" s="259"/>
      <c r="T433" s="266"/>
      <c r="U433" s="259"/>
      <c r="V433" s="259"/>
      <c r="W433" s="259"/>
      <c r="X433" s="259"/>
      <c r="Y433" s="259"/>
      <c r="Z433" s="259"/>
      <c r="AA433" s="259"/>
      <c r="AB433" s="260"/>
    </row>
    <row r="434" spans="8:28" ht="14.25" customHeight="1" x14ac:dyDescent="0.25">
      <c r="H434" s="444" t="s">
        <v>1003</v>
      </c>
      <c r="I434" s="350"/>
      <c r="J434" s="350"/>
      <c r="K434" s="350"/>
      <c r="L434" s="350"/>
      <c r="M434" s="351"/>
      <c r="N434" s="447" t="s">
        <v>1011</v>
      </c>
      <c r="O434" s="365"/>
      <c r="P434" s="365"/>
      <c r="Q434" s="365"/>
      <c r="R434" s="365"/>
      <c r="S434" s="262"/>
      <c r="T434" s="262"/>
      <c r="U434" s="263"/>
      <c r="V434" s="263"/>
      <c r="W434" s="263"/>
      <c r="X434" s="263"/>
      <c r="Y434" s="263"/>
      <c r="Z434" s="263"/>
      <c r="AA434" s="263"/>
      <c r="AB434" s="264"/>
    </row>
    <row r="435" spans="8:28" ht="14.25" customHeight="1" x14ac:dyDescent="0.2">
      <c r="H435" s="444" t="s">
        <v>1004</v>
      </c>
      <c r="I435" s="350"/>
      <c r="J435" s="350"/>
      <c r="K435" s="350"/>
      <c r="L435" s="350"/>
      <c r="M435" s="351"/>
      <c r="N435" s="445" t="s">
        <v>1005</v>
      </c>
      <c r="O435" s="446"/>
      <c r="P435" s="446"/>
      <c r="Q435" s="446"/>
      <c r="R435" s="446"/>
      <c r="S435" s="266"/>
      <c r="T435" s="266"/>
      <c r="U435" s="259"/>
      <c r="V435" s="259"/>
      <c r="W435" s="259"/>
      <c r="X435" s="259"/>
      <c r="Y435" s="259"/>
      <c r="Z435" s="259"/>
      <c r="AA435" s="259"/>
      <c r="AB435" s="260"/>
    </row>
    <row r="436" spans="8:28" ht="14.25" customHeight="1" x14ac:dyDescent="0.2">
      <c r="H436" s="444" t="s">
        <v>1012</v>
      </c>
      <c r="I436" s="350"/>
      <c r="J436" s="350"/>
      <c r="K436" s="350"/>
      <c r="L436" s="350"/>
      <c r="M436" s="351"/>
      <c r="N436" s="445" t="s">
        <v>1005</v>
      </c>
      <c r="O436" s="446"/>
      <c r="P436" s="446"/>
      <c r="Q436" s="446"/>
      <c r="R436" s="446"/>
      <c r="S436" s="266"/>
      <c r="T436" s="266"/>
      <c r="U436" s="259"/>
      <c r="V436" s="259"/>
      <c r="W436" s="259"/>
      <c r="X436" s="259"/>
      <c r="Y436" s="259"/>
      <c r="Z436" s="259"/>
      <c r="AA436" s="259"/>
      <c r="AB436" s="260"/>
    </row>
    <row r="437" spans="8:28" ht="14.25" customHeight="1" x14ac:dyDescent="0.2">
      <c r="H437" s="444" t="s">
        <v>1006</v>
      </c>
      <c r="I437" s="350"/>
      <c r="J437" s="350"/>
      <c r="K437" s="350"/>
      <c r="L437" s="350"/>
      <c r="M437" s="351"/>
      <c r="N437" s="445" t="s">
        <v>1005</v>
      </c>
      <c r="O437" s="446"/>
      <c r="P437" s="446"/>
      <c r="Q437" s="446"/>
      <c r="R437" s="446"/>
      <c r="S437" s="266"/>
      <c r="T437" s="266"/>
      <c r="U437" s="259"/>
      <c r="V437" s="259"/>
      <c r="W437" s="259"/>
      <c r="X437" s="259"/>
      <c r="Y437" s="259"/>
      <c r="Z437" s="259"/>
      <c r="AA437" s="259"/>
      <c r="AB437" s="260"/>
    </row>
    <row r="438" spans="8:28" ht="14.25" customHeight="1" x14ac:dyDescent="0.2">
      <c r="H438" s="135" t="s">
        <v>1013</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318</v>
      </c>
      <c r="B10" s="54" t="s">
        <v>43</v>
      </c>
      <c r="AG10" s="51" t="s">
        <v>616</v>
      </c>
    </row>
    <row r="11" spans="1:33" ht="15" customHeight="1" x14ac:dyDescent="0.2">
      <c r="B11" s="53" t="s">
        <v>44</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555</v>
      </c>
    </row>
    <row r="73" spans="1:33" x14ac:dyDescent="0.2">
      <c r="B73" s="38" t="s">
        <v>537</v>
      </c>
    </row>
    <row r="74" spans="1:33" ht="15" customHeight="1" x14ac:dyDescent="0.2">
      <c r="B74" s="38" t="s">
        <v>68</v>
      </c>
    </row>
    <row r="75" spans="1:33" ht="15" customHeight="1" x14ac:dyDescent="0.2">
      <c r="B75" s="38" t="s">
        <v>609</v>
      </c>
    </row>
    <row r="76" spans="1:33" ht="15" customHeight="1" x14ac:dyDescent="0.2">
      <c r="B76" s="38" t="s">
        <v>69</v>
      </c>
    </row>
    <row r="77" spans="1:33" ht="15" customHeight="1" x14ac:dyDescent="0.2">
      <c r="B77" s="38" t="s">
        <v>539</v>
      </c>
    </row>
    <row r="78" spans="1:33" ht="15" customHeight="1" x14ac:dyDescent="0.2">
      <c r="B78" s="38" t="s">
        <v>608</v>
      </c>
    </row>
    <row r="79" spans="1:33" x14ac:dyDescent="0.2">
      <c r="B79" s="38" t="s">
        <v>71</v>
      </c>
    </row>
    <row r="80" spans="1:33" ht="15" customHeight="1" x14ac:dyDescent="0.2">
      <c r="B80" s="38" t="s">
        <v>540</v>
      </c>
    </row>
    <row r="81" spans="2:2" x14ac:dyDescent="0.2">
      <c r="B81" s="38" t="s">
        <v>541</v>
      </c>
    </row>
    <row r="82" spans="2:2" ht="15" customHeight="1" x14ac:dyDescent="0.2">
      <c r="B82" s="38" t="s">
        <v>542</v>
      </c>
    </row>
    <row r="83" spans="2:2" ht="15" customHeight="1" x14ac:dyDescent="0.2">
      <c r="B83" s="38" t="s">
        <v>543</v>
      </c>
    </row>
    <row r="84" spans="2:2" ht="15" customHeight="1" x14ac:dyDescent="0.2">
      <c r="B84" s="38" t="s">
        <v>544</v>
      </c>
    </row>
    <row r="85" spans="2:2" ht="15" customHeight="1" x14ac:dyDescent="0.2">
      <c r="B85" s="38" t="s">
        <v>545</v>
      </c>
    </row>
    <row r="86" spans="2:2" ht="15" customHeight="1" x14ac:dyDescent="0.2">
      <c r="B86" s="38" t="s">
        <v>192</v>
      </c>
    </row>
    <row r="87" spans="2:2" ht="15" customHeight="1" x14ac:dyDescent="0.2">
      <c r="B87" s="38" t="s">
        <v>72</v>
      </c>
    </row>
    <row r="88" spans="2:2" ht="15" customHeight="1" x14ac:dyDescent="0.2">
      <c r="B88" s="38" t="s">
        <v>546</v>
      </c>
    </row>
    <row r="89" spans="2:2" ht="15" customHeight="1" x14ac:dyDescent="0.2">
      <c r="B89" s="38" t="s">
        <v>607</v>
      </c>
    </row>
    <row r="90" spans="2:2" ht="15" customHeight="1" x14ac:dyDescent="0.2">
      <c r="B90" s="38" t="s">
        <v>73</v>
      </c>
    </row>
    <row r="91" spans="2:2" ht="15" customHeight="1" x14ac:dyDescent="0.2">
      <c r="B91" s="38" t="s">
        <v>548</v>
      </c>
    </row>
    <row r="92" spans="2:2" x14ac:dyDescent="0.2">
      <c r="B92" s="38" t="s">
        <v>549</v>
      </c>
    </row>
    <row r="93" spans="2:2" ht="15" customHeight="1" x14ac:dyDescent="0.2">
      <c r="B93" s="38" t="s">
        <v>74</v>
      </c>
    </row>
    <row r="94" spans="2:2" ht="15" customHeight="1" x14ac:dyDescent="0.2">
      <c r="B94" s="38" t="s">
        <v>550</v>
      </c>
    </row>
    <row r="95" spans="2:2" ht="15" customHeight="1" x14ac:dyDescent="0.2">
      <c r="B95" s="38" t="s">
        <v>551</v>
      </c>
    </row>
    <row r="96" spans="2:2" ht="15" customHeight="1" x14ac:dyDescent="0.2">
      <c r="B96" s="38" t="s">
        <v>552</v>
      </c>
    </row>
    <row r="97" spans="2:33" ht="15" customHeight="1" x14ac:dyDescent="0.2">
      <c r="B97" s="38" t="s">
        <v>553</v>
      </c>
    </row>
    <row r="98" spans="2:33" ht="15" customHeight="1" x14ac:dyDescent="0.2">
      <c r="B98" s="38" t="s">
        <v>554</v>
      </c>
    </row>
    <row r="99" spans="2:33" ht="15" customHeight="1" x14ac:dyDescent="0.2">
      <c r="B99" s="38" t="s">
        <v>606</v>
      </c>
    </row>
    <row r="100" spans="2:33" ht="15" customHeight="1" x14ac:dyDescent="0.2">
      <c r="B100" s="38" t="s">
        <v>605</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373</v>
      </c>
      <c r="B10" s="54" t="s">
        <v>117</v>
      </c>
      <c r="AG10" s="51" t="s">
        <v>616</v>
      </c>
    </row>
    <row r="11" spans="1:33" ht="15" customHeight="1" x14ac:dyDescent="0.2">
      <c r="B11" s="53" t="s">
        <v>118</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625</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567</v>
      </c>
    </row>
    <row r="101" spans="1:33" x14ac:dyDescent="0.2">
      <c r="B101" s="38" t="s">
        <v>556</v>
      </c>
    </row>
    <row r="102" spans="1:33" x14ac:dyDescent="0.2">
      <c r="B102" s="38" t="s">
        <v>557</v>
      </c>
    </row>
    <row r="103" spans="1:33" ht="15" customHeight="1" x14ac:dyDescent="0.2">
      <c r="B103" s="38" t="s">
        <v>558</v>
      </c>
    </row>
    <row r="104" spans="1:33" ht="15" customHeight="1" x14ac:dyDescent="0.2">
      <c r="B104" s="38" t="s">
        <v>559</v>
      </c>
    </row>
    <row r="105" spans="1:33" ht="15" customHeight="1" x14ac:dyDescent="0.2">
      <c r="B105" s="38" t="s">
        <v>560</v>
      </c>
    </row>
    <row r="106" spans="1:33" ht="15" customHeight="1" x14ac:dyDescent="0.2">
      <c r="B106" s="38" t="s">
        <v>561</v>
      </c>
    </row>
    <row r="107" spans="1:33" ht="15" customHeight="1" x14ac:dyDescent="0.2">
      <c r="B107" s="38" t="s">
        <v>164</v>
      </c>
    </row>
    <row r="108" spans="1:33" ht="15" customHeight="1" x14ac:dyDescent="0.2">
      <c r="B108" s="38" t="s">
        <v>562</v>
      </c>
    </row>
    <row r="109" spans="1:33" ht="15" customHeight="1" x14ac:dyDescent="0.2">
      <c r="B109" s="38" t="s">
        <v>76</v>
      </c>
    </row>
    <row r="110" spans="1:33" ht="15" customHeight="1" x14ac:dyDescent="0.2">
      <c r="B110" s="38" t="s">
        <v>77</v>
      </c>
    </row>
    <row r="111" spans="1:33" ht="15" customHeight="1" x14ac:dyDescent="0.2">
      <c r="B111" s="38" t="s">
        <v>563</v>
      </c>
    </row>
    <row r="112" spans="1:33" ht="15" customHeight="1" x14ac:dyDescent="0.2">
      <c r="B112" s="472"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spans="2:2" ht="15" customHeight="1" x14ac:dyDescent="0.2">
      <c r="B113" s="38" t="s">
        <v>564</v>
      </c>
    </row>
    <row r="114" spans="2:2" ht="15" customHeight="1" x14ac:dyDescent="0.2">
      <c r="B114" s="38" t="s">
        <v>565</v>
      </c>
    </row>
    <row r="115" spans="2:2" ht="15" customHeight="1" x14ac:dyDescent="0.2">
      <c r="B115" s="38" t="s">
        <v>566</v>
      </c>
    </row>
    <row r="116" spans="2:2" ht="15" customHeight="1" x14ac:dyDescent="0.2">
      <c r="B116" s="38" t="s">
        <v>165</v>
      </c>
    </row>
    <row r="117" spans="2:2" ht="15" customHeight="1" x14ac:dyDescent="0.2">
      <c r="B117" s="38" t="s">
        <v>553</v>
      </c>
    </row>
    <row r="118" spans="2:2" ht="15" customHeight="1" x14ac:dyDescent="0.2">
      <c r="B118" s="38" t="s">
        <v>554</v>
      </c>
    </row>
    <row r="119" spans="2:2" ht="15" customHeight="1" x14ac:dyDescent="0.2">
      <c r="B119" s="38" t="s">
        <v>624</v>
      </c>
    </row>
    <row r="120" spans="2:2" ht="15" customHeight="1" x14ac:dyDescent="0.2">
      <c r="B120" s="38" t="s">
        <v>623</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2024-08-28T19:49:08Z</dcterms:modified>
</cp:coreProperties>
</file>