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NJ\trans\RZSPbS\"/>
    </mc:Choice>
  </mc:AlternateContent>
  <xr:revisionPtr revIDLastSave="0" documentId="8_{F6816F4B-12C8-4450-97D6-CCBEC132E60E}" xr6:coauthVersionLast="47" xr6:coauthVersionMax="47" xr10:uidLastSave="{00000000-0000-0000-0000-000000000000}"/>
  <bookViews>
    <workbookView xWindow="15720" yWindow="225" windowWidth="13080" windowHeight="16695" firstSheet="11" activeTab="11"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RZSPbS-psgr-ldv" sheetId="2" r:id="rId14"/>
    <sheet name="BRZSPbS-psgr-hdv-all" sheetId="31" r:id="rId15"/>
    <sheet name="RZSPbS-psgr-hdv" sheetId="3" r:id="rId16"/>
    <sheet name="RZSPbS-psgr-aircraft" sheetId="13" r:id="rId17"/>
    <sheet name="RZSPbS-psgr-rail" sheetId="14" r:id="rId18"/>
    <sheet name="RZSPbS-psgr-ships" sheetId="15" r:id="rId19"/>
    <sheet name="RZSPbS-psgr-mtrbk" sheetId="4" r:id="rId20"/>
    <sheet name="BRZSPbS-frgt-ldv-all" sheetId="30" r:id="rId21"/>
    <sheet name="RZSPbS-frgt-ldv" sheetId="5" r:id="rId22"/>
    <sheet name="BRZSPbS-frgt-hdv-all" sheetId="29" r:id="rId23"/>
    <sheet name="RZSPbS-frgt-hdv" sheetId="6" r:id="rId24"/>
    <sheet name="RZSPbS-frgt-aircraft" sheetId="16" r:id="rId25"/>
    <sheet name="RZSPbS-frgt-rail" sheetId="17" r:id="rId26"/>
    <sheet name="RZSPbS-frgt-ships" sheetId="18" r:id="rId27"/>
    <sheet name="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<sst xmlns="http://schemas.openxmlformats.org/spreadsheetml/2006/main" count="3636" uniqueCount="1415">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</sst>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5" x14ac:dyDescent="0.25"/>
  <cols>
    <col min="2" max="2" width="73.42578125" customWidth="1"/>
    <col min="4" max="4" width="97.28515625" customWidth="1"/>
  </cols>
  <sheetData>
    <row r="1" spans="1:7" x14ac:dyDescent="0.25">
      <c r="A1" s="1" t="s">
        <v>0</v>
      </c>
      <c r="B1" s="238" t="s">
        <v>1384</v>
      </c>
      <c r="C1" s="239">
        <v>45614</v>
      </c>
      <c r="F1" s="238" t="s">
        <v>2</v>
      </c>
      <c r="G1" s="238" t="s">
        <v>1341</v>
      </c>
    </row>
    <row r="2" spans="1:7" x14ac:dyDescent="0.25">
      <c r="B2" t="str">
        <f>_xlfn.XLOOKUP(B1,F:F,G:G)</f>
        <v>NJ</v>
      </c>
      <c r="F2" s="238" t="s">
        <v>1342</v>
      </c>
      <c r="G2" s="238" t="s">
        <v>1343</v>
      </c>
    </row>
    <row r="3" spans="1:7" x14ac:dyDescent="0.25">
      <c r="A3" s="1" t="s">
        <v>58</v>
      </c>
      <c r="B3" s="3" t="s">
        <v>1238</v>
      </c>
      <c r="D3" s="3" t="s">
        <v>1240</v>
      </c>
      <c r="F3" s="238" t="s">
        <v>3</v>
      </c>
      <c r="G3" s="238" t="s">
        <v>1344</v>
      </c>
    </row>
    <row r="4" spans="1:7" x14ac:dyDescent="0.25">
      <c r="B4" t="s">
        <v>44</v>
      </c>
      <c r="D4" t="s">
        <v>1241</v>
      </c>
      <c r="F4" s="238" t="s">
        <v>4</v>
      </c>
      <c r="G4" s="238" t="s">
        <v>1345</v>
      </c>
    </row>
    <row r="5" spans="1:7" x14ac:dyDescent="0.25">
      <c r="B5" s="4">
        <v>2022</v>
      </c>
      <c r="D5" s="4">
        <v>2024</v>
      </c>
      <c r="F5" s="238" t="s">
        <v>1346</v>
      </c>
      <c r="G5" s="238" t="s">
        <v>1347</v>
      </c>
    </row>
    <row r="6" spans="1:7" x14ac:dyDescent="0.25">
      <c r="B6" t="s">
        <v>45</v>
      </c>
      <c r="D6" t="s">
        <v>1242</v>
      </c>
      <c r="F6" s="238" t="s">
        <v>1348</v>
      </c>
      <c r="G6" s="238" t="s">
        <v>1349</v>
      </c>
    </row>
    <row r="7" spans="1:7" x14ac:dyDescent="0.25">
      <c r="B7" s="5" t="s">
        <v>46</v>
      </c>
      <c r="D7" s="5" t="s">
        <v>1243</v>
      </c>
      <c r="F7" s="238" t="s">
        <v>5</v>
      </c>
      <c r="G7" s="238" t="s">
        <v>1350</v>
      </c>
    </row>
    <row r="8" spans="1:7" x14ac:dyDescent="0.25">
      <c r="B8" t="s">
        <v>50</v>
      </c>
      <c r="D8" t="s">
        <v>1244</v>
      </c>
      <c r="F8" s="238" t="s">
        <v>1351</v>
      </c>
      <c r="G8" s="238" t="s">
        <v>1352</v>
      </c>
    </row>
    <row r="9" spans="1:7" x14ac:dyDescent="0.25">
      <c r="F9" s="238" t="s">
        <v>1353</v>
      </c>
      <c r="G9" s="238" t="s">
        <v>1354</v>
      </c>
    </row>
    <row r="10" spans="1:7" x14ac:dyDescent="0.25">
      <c r="B10" s="3" t="s">
        <v>1239</v>
      </c>
      <c r="D10" s="3" t="s">
        <v>1245</v>
      </c>
      <c r="F10" s="238" t="s">
        <v>1355</v>
      </c>
      <c r="G10" s="238" t="s">
        <v>1356</v>
      </c>
    </row>
    <row r="11" spans="1:7" x14ac:dyDescent="0.25">
      <c r="B11" t="s">
        <v>44</v>
      </c>
      <c r="D11" t="s">
        <v>1241</v>
      </c>
      <c r="F11" s="238" t="s">
        <v>7</v>
      </c>
      <c r="G11" s="238" t="s">
        <v>1357</v>
      </c>
    </row>
    <row r="12" spans="1:7" x14ac:dyDescent="0.25">
      <c r="B12" s="4">
        <v>2022</v>
      </c>
      <c r="D12" s="4">
        <v>2024</v>
      </c>
      <c r="F12" s="238" t="s">
        <v>8</v>
      </c>
      <c r="G12" s="238" t="s">
        <v>1358</v>
      </c>
    </row>
    <row r="13" spans="1:7" x14ac:dyDescent="0.25">
      <c r="B13" t="s">
        <v>48</v>
      </c>
      <c r="D13" t="s">
        <v>1242</v>
      </c>
      <c r="F13" s="238" t="s">
        <v>1359</v>
      </c>
      <c r="G13" s="238" t="s">
        <v>1360</v>
      </c>
    </row>
    <row r="14" spans="1:7" x14ac:dyDescent="0.25">
      <c r="B14" s="5" t="s">
        <v>47</v>
      </c>
      <c r="D14" s="5" t="s">
        <v>1243</v>
      </c>
      <c r="F14" s="238" t="s">
        <v>1361</v>
      </c>
      <c r="G14" s="238" t="s">
        <v>1362</v>
      </c>
    </row>
    <row r="15" spans="1:7" x14ac:dyDescent="0.25">
      <c r="B15" t="s">
        <v>49</v>
      </c>
      <c r="D15" t="s">
        <v>1244</v>
      </c>
      <c r="F15" s="238" t="s">
        <v>1363</v>
      </c>
      <c r="G15" s="238" t="s">
        <v>1364</v>
      </c>
    </row>
    <row r="16" spans="1:7" x14ac:dyDescent="0.25">
      <c r="F16" s="238" t="s">
        <v>9</v>
      </c>
      <c r="G16" s="238" t="s">
        <v>1365</v>
      </c>
    </row>
    <row r="17" spans="2:7" x14ac:dyDescent="0.25">
      <c r="B17" s="3" t="s">
        <v>130</v>
      </c>
      <c r="D17" t="s">
        <v>1241</v>
      </c>
      <c r="F17" s="238" t="s">
        <v>10</v>
      </c>
      <c r="G17" s="238" t="s">
        <v>1366</v>
      </c>
    </row>
    <row r="18" spans="2:7" x14ac:dyDescent="0.25">
      <c r="B18" t="s">
        <v>108</v>
      </c>
      <c r="D18" s="4">
        <v>2023</v>
      </c>
      <c r="F18" s="238" t="s">
        <v>11</v>
      </c>
      <c r="G18" s="238" t="s">
        <v>1367</v>
      </c>
    </row>
    <row r="19" spans="2:7" x14ac:dyDescent="0.25">
      <c r="B19" s="4" t="s">
        <v>109</v>
      </c>
      <c r="D19" t="s">
        <v>1246</v>
      </c>
      <c r="F19" s="238" t="s">
        <v>1368</v>
      </c>
      <c r="G19" s="238" t="s">
        <v>1369</v>
      </c>
    </row>
    <row r="20" spans="2:7" x14ac:dyDescent="0.25">
      <c r="B20" t="s">
        <v>104</v>
      </c>
      <c r="D20" s="5" t="s">
        <v>1247</v>
      </c>
      <c r="F20" s="238" t="s">
        <v>12</v>
      </c>
      <c r="G20" s="238" t="s">
        <v>1370</v>
      </c>
    </row>
    <row r="21" spans="2:7" x14ac:dyDescent="0.25">
      <c r="B21" s="5" t="s">
        <v>103</v>
      </c>
      <c r="D21" t="s">
        <v>1248</v>
      </c>
      <c r="F21" s="238" t="s">
        <v>13</v>
      </c>
      <c r="G21" s="238" t="s">
        <v>1371</v>
      </c>
    </row>
    <row r="22" spans="2:7" x14ac:dyDescent="0.25">
      <c r="B22" s="5" t="s">
        <v>105</v>
      </c>
      <c r="C22" t="s">
        <v>113</v>
      </c>
      <c r="F22" s="238" t="s">
        <v>14</v>
      </c>
      <c r="G22" s="238" t="s">
        <v>1372</v>
      </c>
    </row>
    <row r="23" spans="2:7" x14ac:dyDescent="0.25">
      <c r="B23" s="5" t="s">
        <v>106</v>
      </c>
      <c r="D23" t="s">
        <v>1241</v>
      </c>
      <c r="F23" s="238" t="s">
        <v>1373</v>
      </c>
      <c r="G23" s="238" t="s">
        <v>1374</v>
      </c>
    </row>
    <row r="24" spans="2:7" x14ac:dyDescent="0.25">
      <c r="B24" s="5" t="s">
        <v>107</v>
      </c>
      <c r="C24" t="s">
        <v>113</v>
      </c>
      <c r="D24" s="4">
        <v>2024</v>
      </c>
      <c r="F24" s="238" t="s">
        <v>1375</v>
      </c>
      <c r="G24" s="238" t="s">
        <v>1376</v>
      </c>
    </row>
    <row r="25" spans="2:7" x14ac:dyDescent="0.25">
      <c r="B25" s="5" t="s">
        <v>110</v>
      </c>
      <c r="D25" t="s">
        <v>1249</v>
      </c>
      <c r="F25" s="238" t="s">
        <v>15</v>
      </c>
      <c r="G25" s="238" t="s">
        <v>1377</v>
      </c>
    </row>
    <row r="26" spans="2:7" x14ac:dyDescent="0.25">
      <c r="D26" s="5" t="s">
        <v>1250</v>
      </c>
      <c r="F26" s="238" t="s">
        <v>1378</v>
      </c>
      <c r="G26" s="238" t="s">
        <v>1379</v>
      </c>
    </row>
    <row r="27" spans="2:7" x14ac:dyDescent="0.25">
      <c r="B27" s="3" t="s">
        <v>131</v>
      </c>
      <c r="D27" t="s">
        <v>1251</v>
      </c>
      <c r="F27" s="238" t="s">
        <v>16</v>
      </c>
      <c r="G27" s="238" t="s">
        <v>1380</v>
      </c>
    </row>
    <row r="28" spans="2:7" x14ac:dyDescent="0.25">
      <c r="B28" t="s">
        <v>135</v>
      </c>
      <c r="F28" s="238" t="s">
        <v>1381</v>
      </c>
      <c r="G28" s="238" t="s">
        <v>1382</v>
      </c>
    </row>
    <row r="29" spans="2:7" x14ac:dyDescent="0.25">
      <c r="B29" s="4">
        <v>2023</v>
      </c>
      <c r="F29" s="238" t="s">
        <v>17</v>
      </c>
      <c r="G29" s="238" t="s">
        <v>1383</v>
      </c>
    </row>
    <row r="30" spans="2:7" x14ac:dyDescent="0.25">
      <c r="B30" t="s">
        <v>136</v>
      </c>
      <c r="F30" s="238" t="s">
        <v>1384</v>
      </c>
      <c r="G30" s="238" t="s">
        <v>1385</v>
      </c>
    </row>
    <row r="31" spans="2:7" x14ac:dyDescent="0.25">
      <c r="B31" s="5" t="s">
        <v>137</v>
      </c>
      <c r="F31" s="238" t="s">
        <v>18</v>
      </c>
      <c r="G31" s="238" t="s">
        <v>1386</v>
      </c>
    </row>
    <row r="32" spans="2:7" x14ac:dyDescent="0.25">
      <c r="B32" t="s">
        <v>189</v>
      </c>
      <c r="F32" s="238" t="s">
        <v>1387</v>
      </c>
      <c r="G32" s="238" t="s">
        <v>1388</v>
      </c>
    </row>
    <row r="33" spans="2:7" x14ac:dyDescent="0.25">
      <c r="B33" s="5"/>
      <c r="F33" s="238" t="s">
        <v>19</v>
      </c>
      <c r="G33" s="238" t="s">
        <v>1389</v>
      </c>
    </row>
    <row r="34" spans="2:7" x14ac:dyDescent="0.25">
      <c r="B34" s="3" t="s">
        <v>111</v>
      </c>
      <c r="F34" s="238" t="s">
        <v>20</v>
      </c>
      <c r="G34" s="238" t="s">
        <v>1390</v>
      </c>
    </row>
    <row r="35" spans="2:7" x14ac:dyDescent="0.25">
      <c r="B35" t="s">
        <v>112</v>
      </c>
      <c r="F35" s="238" t="s">
        <v>21</v>
      </c>
      <c r="G35" s="238" t="s">
        <v>1391</v>
      </c>
    </row>
    <row r="36" spans="2:7" x14ac:dyDescent="0.25">
      <c r="B36" s="4">
        <v>2022</v>
      </c>
      <c r="F36" s="238" t="s">
        <v>1392</v>
      </c>
      <c r="G36" s="238" t="s">
        <v>1393</v>
      </c>
    </row>
    <row r="37" spans="2:7" x14ac:dyDescent="0.25">
      <c r="B37" t="s">
        <v>86</v>
      </c>
      <c r="F37" s="238" t="s">
        <v>1394</v>
      </c>
      <c r="G37" s="238" t="s">
        <v>1395</v>
      </c>
    </row>
    <row r="38" spans="2:7" x14ac:dyDescent="0.25">
      <c r="B38" s="5" t="s">
        <v>84</v>
      </c>
      <c r="F38" s="238" t="s">
        <v>22</v>
      </c>
      <c r="G38" s="238" t="s">
        <v>1396</v>
      </c>
    </row>
    <row r="39" spans="2:7" x14ac:dyDescent="0.25">
      <c r="B39" s="5"/>
      <c r="F39" s="238" t="s">
        <v>1397</v>
      </c>
      <c r="G39" s="238" t="s">
        <v>1398</v>
      </c>
    </row>
    <row r="40" spans="2:7" x14ac:dyDescent="0.25">
      <c r="B40" s="3" t="s">
        <v>114</v>
      </c>
      <c r="F40" s="238" t="s">
        <v>23</v>
      </c>
      <c r="G40" s="238" t="s">
        <v>1294</v>
      </c>
    </row>
    <row r="41" spans="2:7" x14ac:dyDescent="0.25">
      <c r="B41" t="s">
        <v>115</v>
      </c>
      <c r="F41" s="238" t="s">
        <v>1399</v>
      </c>
      <c r="G41" s="238" t="s">
        <v>1400</v>
      </c>
    </row>
    <row r="42" spans="2:7" x14ac:dyDescent="0.25">
      <c r="B42" s="4">
        <v>2022</v>
      </c>
      <c r="F42" s="238" t="s">
        <v>1401</v>
      </c>
      <c r="G42" s="238" t="s">
        <v>1402</v>
      </c>
    </row>
    <row r="43" spans="2:7" x14ac:dyDescent="0.25">
      <c r="B43" t="s">
        <v>116</v>
      </c>
      <c r="F43" s="238" t="s">
        <v>1403</v>
      </c>
      <c r="G43" s="238" t="s">
        <v>1404</v>
      </c>
    </row>
    <row r="44" spans="2:7" x14ac:dyDescent="0.25">
      <c r="B44" s="5" t="s">
        <v>117</v>
      </c>
      <c r="F44" s="238" t="s">
        <v>24</v>
      </c>
      <c r="G44" s="238" t="s">
        <v>1405</v>
      </c>
    </row>
    <row r="45" spans="2:7" x14ac:dyDescent="0.25">
      <c r="B45" s="5"/>
      <c r="F45" s="238" t="s">
        <v>25</v>
      </c>
      <c r="G45" s="238" t="s">
        <v>1406</v>
      </c>
    </row>
    <row r="46" spans="2:7" x14ac:dyDescent="0.25">
      <c r="B46" s="3" t="s">
        <v>118</v>
      </c>
      <c r="F46" s="238" t="s">
        <v>26</v>
      </c>
      <c r="G46" s="238" t="s">
        <v>1407</v>
      </c>
    </row>
    <row r="47" spans="2:7" x14ac:dyDescent="0.25">
      <c r="B47" t="s">
        <v>112</v>
      </c>
      <c r="F47" s="238" t="s">
        <v>1408</v>
      </c>
      <c r="G47" s="238" t="s">
        <v>1409</v>
      </c>
    </row>
    <row r="48" spans="2:7" x14ac:dyDescent="0.25">
      <c r="B48" s="4">
        <v>2017</v>
      </c>
      <c r="F48" s="238" t="s">
        <v>27</v>
      </c>
      <c r="G48" s="238" t="s">
        <v>1410</v>
      </c>
    </row>
    <row r="49" spans="1:7" x14ac:dyDescent="0.25">
      <c r="B49" t="s">
        <v>119</v>
      </c>
      <c r="F49" s="238" t="s">
        <v>1411</v>
      </c>
      <c r="G49" s="238" t="s">
        <v>1412</v>
      </c>
    </row>
    <row r="50" spans="1:7" x14ac:dyDescent="0.25">
      <c r="B50" s="5" t="s">
        <v>120</v>
      </c>
      <c r="F50" s="238" t="s">
        <v>1413</v>
      </c>
      <c r="G50" s="238" t="s">
        <v>1414</v>
      </c>
    </row>
    <row r="51" spans="1:7" x14ac:dyDescent="0.25">
      <c r="B51" s="5"/>
    </row>
    <row r="52" spans="1:7" x14ac:dyDescent="0.25">
      <c r="A52" s="1" t="s">
        <v>1</v>
      </c>
    </row>
    <row r="53" spans="1:7" x14ac:dyDescent="0.25">
      <c r="A53" t="s">
        <v>38</v>
      </c>
    </row>
    <row r="54" spans="1:7" x14ac:dyDescent="0.25">
      <c r="A54" t="s">
        <v>39</v>
      </c>
    </row>
    <row r="55" spans="1:7" x14ac:dyDescent="0.25">
      <c r="A55" t="s">
        <v>40</v>
      </c>
    </row>
    <row r="56" spans="1:7" x14ac:dyDescent="0.25">
      <c r="A56" t="s">
        <v>41</v>
      </c>
    </row>
    <row r="57" spans="1:7" x14ac:dyDescent="0.25">
      <c r="A57" t="s">
        <v>42</v>
      </c>
    </row>
    <row r="58" spans="1:7" x14ac:dyDescent="0.25">
      <c r="A58" t="s">
        <v>43</v>
      </c>
    </row>
    <row r="60" spans="1:7" x14ac:dyDescent="0.25">
      <c r="A60" t="s">
        <v>124</v>
      </c>
    </row>
    <row r="61" spans="1:7" x14ac:dyDescent="0.25">
      <c r="A61" t="s">
        <v>123</v>
      </c>
    </row>
    <row r="63" spans="1:7" x14ac:dyDescent="0.25">
      <c r="A63" s="6" t="s">
        <v>57</v>
      </c>
      <c r="B63" s="7"/>
    </row>
    <row r="64" spans="1:7" x14ac:dyDescent="0.25">
      <c r="A64" t="s">
        <v>1254</v>
      </c>
    </row>
    <row r="65" spans="1:1" x14ac:dyDescent="0.25">
      <c r="A65" t="s">
        <v>1255</v>
      </c>
    </row>
    <row r="67" spans="1:1" x14ac:dyDescent="0.25">
      <c r="A67" t="s">
        <v>132</v>
      </c>
    </row>
    <row r="68" spans="1:1" x14ac:dyDescent="0.25">
      <c r="A68" t="s">
        <v>1252</v>
      </c>
    </row>
    <row r="69" spans="1:1" x14ac:dyDescent="0.25">
      <c r="A69" t="s">
        <v>1253</v>
      </c>
    </row>
    <row r="71" spans="1:1" x14ac:dyDescent="0.25">
      <c r="A71" t="s">
        <v>99</v>
      </c>
    </row>
    <row r="72" spans="1:1" x14ac:dyDescent="0.25">
      <c r="A72" t="s">
        <v>100</v>
      </c>
    </row>
    <row r="73" spans="1:1" x14ac:dyDescent="0.25">
      <c r="A73" t="s">
        <v>1321</v>
      </c>
    </row>
    <row r="74" spans="1:1" x14ac:dyDescent="0.25">
      <c r="A74" t="s">
        <v>1322</v>
      </c>
    </row>
    <row r="75" spans="1:1" x14ac:dyDescent="0.25">
      <c r="A75" t="s">
        <v>1323</v>
      </c>
    </row>
    <row r="76" spans="1:1" x14ac:dyDescent="0.25">
      <c r="A76" t="s">
        <v>1325</v>
      </c>
    </row>
    <row r="77" spans="1:1" x14ac:dyDescent="0.25">
      <c r="A77" t="s">
        <v>1324</v>
      </c>
    </row>
    <row r="79" spans="1:1" x14ac:dyDescent="0.25">
      <c r="A79" t="s">
        <v>1326</v>
      </c>
    </row>
    <row r="80" spans="1:1" x14ac:dyDescent="0.25">
      <c r="A80" t="s">
        <v>1327</v>
      </c>
    </row>
    <row r="82" spans="1:1" x14ac:dyDescent="0.25">
      <c r="A82" t="s">
        <v>101</v>
      </c>
    </row>
    <row r="83" spans="1:1" x14ac:dyDescent="0.2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5" x14ac:dyDescent="0.25"/>
  <cols>
    <col min="1" max="1" width="36.42578125" customWidth="1"/>
    <col min="2" max="2" width="10.7109375" customWidth="1"/>
    <col min="3" max="3" width="20" bestFit="1" customWidth="1"/>
    <col min="13" max="13" width="9.85546875" bestFit="1" customWidth="1"/>
    <col min="18" max="18" width="9.85546875" bestFit="1" customWidth="1"/>
  </cols>
  <sheetData>
    <row r="1" spans="1:32" x14ac:dyDescent="0.25">
      <c r="A1" s="20" t="s">
        <v>76</v>
      </c>
      <c r="B1" s="13"/>
      <c r="C1" s="13"/>
      <c r="D1" s="13"/>
      <c r="E1" s="13"/>
      <c r="F1" s="14"/>
    </row>
    <row r="2" spans="1:32" x14ac:dyDescent="0.25">
      <c r="A2" s="21" t="s">
        <v>77</v>
      </c>
      <c r="F2" s="16"/>
    </row>
    <row r="3" spans="1:32" x14ac:dyDescent="0.25">
      <c r="A3" s="21" t="s">
        <v>121</v>
      </c>
      <c r="F3" s="16"/>
    </row>
    <row r="4" spans="1:32" x14ac:dyDescent="0.25">
      <c r="A4" s="22" t="s">
        <v>122</v>
      </c>
      <c r="B4" s="18"/>
      <c r="C4" s="18"/>
      <c r="D4" s="18"/>
      <c r="E4" s="18"/>
      <c r="F4" s="19"/>
    </row>
    <row r="6" spans="1:32" x14ac:dyDescent="0.25">
      <c r="A6" s="25" t="s">
        <v>59</v>
      </c>
      <c r="B6" s="13"/>
      <c r="C6" s="13" t="s">
        <v>79</v>
      </c>
      <c r="D6" s="13"/>
      <c r="E6" s="13"/>
      <c r="F6" s="14"/>
    </row>
    <row r="7" spans="1:32" x14ac:dyDescent="0.25">
      <c r="A7" s="15" t="s">
        <v>51</v>
      </c>
      <c r="B7" t="s">
        <v>83</v>
      </c>
      <c r="C7" t="s">
        <v>60</v>
      </c>
      <c r="F7" s="16"/>
    </row>
    <row r="8" spans="1:32" x14ac:dyDescent="0.25">
      <c r="A8" s="15" t="s">
        <v>52</v>
      </c>
      <c r="B8" t="s">
        <v>82</v>
      </c>
      <c r="C8" t="s">
        <v>62</v>
      </c>
      <c r="F8" s="16"/>
    </row>
    <row r="9" spans="1:32" x14ac:dyDescent="0.25">
      <c r="A9" s="15" t="s">
        <v>53</v>
      </c>
      <c r="C9" t="s">
        <v>78</v>
      </c>
      <c r="F9" s="16"/>
    </row>
    <row r="10" spans="1:32" x14ac:dyDescent="0.25">
      <c r="A10" s="15" t="s">
        <v>54</v>
      </c>
      <c r="B10" t="s">
        <v>81</v>
      </c>
      <c r="C10" t="s">
        <v>61</v>
      </c>
      <c r="F10" s="16"/>
    </row>
    <row r="11" spans="1:32" x14ac:dyDescent="0.25">
      <c r="A11" s="15" t="s">
        <v>55</v>
      </c>
      <c r="B11" t="s">
        <v>80</v>
      </c>
      <c r="C11" t="s">
        <v>63</v>
      </c>
      <c r="F11" s="16"/>
    </row>
    <row r="12" spans="1:32" x14ac:dyDescent="0.25">
      <c r="A12" s="17" t="s">
        <v>56</v>
      </c>
      <c r="B12" s="18"/>
      <c r="C12" s="18" t="s">
        <v>78</v>
      </c>
      <c r="D12" s="18"/>
      <c r="E12" s="18"/>
      <c r="F12" s="19"/>
    </row>
    <row r="14" spans="1:32" x14ac:dyDescent="0.2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2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2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2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2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2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2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2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2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2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2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2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2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2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2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2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25">
      <c r="A35" s="25" t="s">
        <v>72</v>
      </c>
      <c r="B35" s="29"/>
      <c r="C35" s="29"/>
      <c r="D35" s="34"/>
    </row>
    <row r="36" spans="1:32" x14ac:dyDescent="0.25">
      <c r="A36" s="26" t="s">
        <v>73</v>
      </c>
      <c r="D36" s="16"/>
    </row>
    <row r="37" spans="1:32" x14ac:dyDescent="0.25">
      <c r="A37" s="240" t="s">
        <v>65</v>
      </c>
      <c r="B37" s="241"/>
      <c r="C37" s="242"/>
      <c r="D37" s="16"/>
    </row>
    <row r="38" spans="1:32" x14ac:dyDescent="0.25">
      <c r="A38" s="35"/>
      <c r="B38" s="8"/>
      <c r="C38" s="8"/>
      <c r="D38" s="16"/>
    </row>
    <row r="39" spans="1:32" x14ac:dyDescent="0.25">
      <c r="A39" s="35" t="s">
        <v>66</v>
      </c>
      <c r="B39" s="9" t="s">
        <v>66</v>
      </c>
      <c r="C39" s="9" t="s">
        <v>67</v>
      </c>
      <c r="D39" s="16"/>
    </row>
    <row r="40" spans="1:32" x14ac:dyDescent="0.25">
      <c r="A40" s="35" t="s">
        <v>68</v>
      </c>
      <c r="B40" s="9" t="s">
        <v>69</v>
      </c>
      <c r="C40" s="9" t="s">
        <v>70</v>
      </c>
      <c r="D40" s="16"/>
    </row>
    <row r="41" spans="1:32" x14ac:dyDescent="0.25">
      <c r="A41" s="35"/>
      <c r="B41" s="9" t="s">
        <v>71</v>
      </c>
      <c r="C41" s="9" t="s">
        <v>66</v>
      </c>
      <c r="D41" s="16"/>
    </row>
    <row r="42" spans="1:32" x14ac:dyDescent="0.25">
      <c r="A42" s="36"/>
      <c r="B42" s="10"/>
      <c r="C42" s="10"/>
      <c r="D42" s="16"/>
    </row>
    <row r="43" spans="1:32" x14ac:dyDescent="0.25">
      <c r="A43" s="37">
        <v>441729.57892933337</v>
      </c>
      <c r="B43" s="11">
        <v>420505.54779706453</v>
      </c>
      <c r="C43" s="11">
        <v>967456.95259556803</v>
      </c>
      <c r="D43" s="19"/>
    </row>
    <row r="45" spans="1:32" x14ac:dyDescent="0.25">
      <c r="A45" s="1" t="s">
        <v>74</v>
      </c>
    </row>
    <row r="46" spans="1:32" x14ac:dyDescent="0.2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2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2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2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2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2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2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2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5" x14ac:dyDescent="0.25"/>
  <cols>
    <col min="1" max="1" width="30" customWidth="1"/>
    <col min="2" max="2" width="25" style="43"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x14ac:dyDescent="0.2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2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2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2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2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2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2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2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2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 customHeight="1" x14ac:dyDescent="0.25">
      <c r="A12" s="39" t="s">
        <v>127</v>
      </c>
      <c r="B12" s="47" t="s">
        <v>214</v>
      </c>
      <c r="C12" s="47" t="s">
        <v>215</v>
      </c>
      <c r="D12" s="246" t="s">
        <v>97</v>
      </c>
      <c r="E12" s="247"/>
      <c r="F12" s="248"/>
      <c r="G12" s="243" t="s">
        <v>126</v>
      </c>
      <c r="H12" s="244"/>
      <c r="I12" s="245"/>
    </row>
    <row r="13" spans="1:32" x14ac:dyDescent="0.25">
      <c r="B13" s="46"/>
      <c r="C13" s="15"/>
      <c r="D13" s="44" t="s">
        <v>94</v>
      </c>
      <c r="E13" s="1" t="s">
        <v>95</v>
      </c>
      <c r="F13" s="38" t="s">
        <v>98</v>
      </c>
      <c r="G13" s="26" t="s">
        <v>128</v>
      </c>
      <c r="H13" s="1" t="s">
        <v>129</v>
      </c>
      <c r="I13" s="38" t="s">
        <v>125</v>
      </c>
      <c r="J13" s="1"/>
      <c r="K13" s="1"/>
    </row>
    <row r="14" spans="1:32" x14ac:dyDescent="0.25">
      <c r="A14" t="s">
        <v>2</v>
      </c>
      <c r="B14" s="46">
        <f>IF(E14&gt;0,0,1)</f>
        <v>1</v>
      </c>
      <c r="C14" s="15">
        <f>IF(F14=0,1)</f>
        <v>1</v>
      </c>
      <c r="D14" s="41">
        <v>0</v>
      </c>
      <c r="E14">
        <v>0</v>
      </c>
      <c r="F14" s="16">
        <v>0</v>
      </c>
      <c r="G14" s="15"/>
      <c r="I14" s="16"/>
    </row>
    <row r="15" spans="1:32" x14ac:dyDescent="0.25">
      <c r="A15" t="s">
        <v>1342</v>
      </c>
      <c r="B15" s="46">
        <f t="shared" ref="B15:B73" si="2">IF(E15&gt;0,0,1)</f>
        <v>1</v>
      </c>
      <c r="C15" s="15">
        <f t="shared" ref="C15:C73" si="3">IF(F15=0,1)</f>
        <v>1</v>
      </c>
      <c r="D15" s="41">
        <v>0</v>
      </c>
      <c r="E15">
        <v>0</v>
      </c>
      <c r="F15" s="16">
        <v>0</v>
      </c>
      <c r="G15" s="15"/>
      <c r="I15" s="16"/>
    </row>
    <row r="16" spans="1:32" x14ac:dyDescent="0.25">
      <c r="A16" t="s">
        <v>3</v>
      </c>
      <c r="B16" s="46">
        <f t="shared" si="2"/>
        <v>1</v>
      </c>
      <c r="C16" s="15">
        <f t="shared" si="3"/>
        <v>1</v>
      </c>
      <c r="D16" s="41">
        <v>0</v>
      </c>
      <c r="E16">
        <v>0</v>
      </c>
      <c r="F16" s="16">
        <v>0</v>
      </c>
      <c r="G16" s="15"/>
      <c r="I16" s="16"/>
    </row>
    <row r="17" spans="1:9" x14ac:dyDescent="0.25">
      <c r="A17" t="s">
        <v>4</v>
      </c>
      <c r="B17" s="46">
        <f t="shared" si="2"/>
        <v>1</v>
      </c>
      <c r="C17" s="15">
        <f t="shared" si="3"/>
        <v>1</v>
      </c>
      <c r="D17" s="41">
        <v>0</v>
      </c>
      <c r="E17">
        <v>0</v>
      </c>
      <c r="F17" s="16">
        <v>0</v>
      </c>
      <c r="G17" s="15"/>
      <c r="I17" s="16"/>
    </row>
    <row r="18" spans="1:9" x14ac:dyDescent="0.25">
      <c r="A18" t="s">
        <v>1346</v>
      </c>
      <c r="B18" s="46">
        <f t="shared" si="2"/>
        <v>0</v>
      </c>
      <c r="C18" s="15" t="b">
        <f t="shared" si="3"/>
        <v>0</v>
      </c>
      <c r="D18" s="41">
        <v>1</v>
      </c>
      <c r="E18">
        <v>1</v>
      </c>
      <c r="F18" s="16">
        <v>1</v>
      </c>
      <c r="G18" s="15">
        <v>1990</v>
      </c>
      <c r="H18">
        <v>2026</v>
      </c>
      <c r="I18" s="16">
        <v>2024</v>
      </c>
    </row>
    <row r="19" spans="1:9" x14ac:dyDescent="0.25">
      <c r="A19" t="s">
        <v>1348</v>
      </c>
      <c r="B19" s="46">
        <f t="shared" si="2"/>
        <v>0</v>
      </c>
      <c r="C19" s="15" t="b">
        <f t="shared" si="3"/>
        <v>0</v>
      </c>
      <c r="D19" s="41">
        <v>1</v>
      </c>
      <c r="E19" s="50">
        <v>0.82</v>
      </c>
      <c r="F19" s="16">
        <v>1</v>
      </c>
      <c r="G19" s="15">
        <v>2023</v>
      </c>
      <c r="H19">
        <v>2026</v>
      </c>
      <c r="I19" s="16">
        <v>2027</v>
      </c>
    </row>
    <row r="20" spans="1:9" x14ac:dyDescent="0.25">
      <c r="A20" t="s">
        <v>5</v>
      </c>
      <c r="B20" s="46">
        <f t="shared" si="2"/>
        <v>1</v>
      </c>
      <c r="C20" s="15">
        <f t="shared" si="3"/>
        <v>1</v>
      </c>
      <c r="D20" s="41">
        <v>1</v>
      </c>
      <c r="E20">
        <v>0</v>
      </c>
      <c r="F20" s="16">
        <v>0</v>
      </c>
      <c r="G20" s="15">
        <v>2008</v>
      </c>
      <c r="I20" s="16"/>
    </row>
    <row r="21" spans="1:9" x14ac:dyDescent="0.25">
      <c r="A21" t="s">
        <v>1351</v>
      </c>
      <c r="B21" s="46">
        <f t="shared" si="2"/>
        <v>0</v>
      </c>
      <c r="C21" s="15">
        <f t="shared" si="3"/>
        <v>1</v>
      </c>
      <c r="D21" s="41">
        <v>0</v>
      </c>
      <c r="E21" s="50">
        <v>0.82</v>
      </c>
      <c r="F21" s="16">
        <v>0</v>
      </c>
      <c r="G21" s="15"/>
      <c r="H21">
        <v>2026</v>
      </c>
      <c r="I21" s="16"/>
    </row>
    <row r="22" spans="1:9" x14ac:dyDescent="0.25">
      <c r="A22" t="s">
        <v>6</v>
      </c>
      <c r="B22" s="46">
        <f t="shared" si="2"/>
        <v>0</v>
      </c>
      <c r="C22" s="15">
        <f t="shared" si="3"/>
        <v>1</v>
      </c>
      <c r="D22" s="41">
        <v>0</v>
      </c>
      <c r="E22">
        <v>1</v>
      </c>
      <c r="F22" s="16">
        <v>0</v>
      </c>
      <c r="G22" s="15"/>
      <c r="H22">
        <v>2026</v>
      </c>
      <c r="I22" s="16"/>
    </row>
    <row r="23" spans="1:9" x14ac:dyDescent="0.25">
      <c r="A23" t="s">
        <v>1353</v>
      </c>
      <c r="B23" s="46">
        <f t="shared" si="2"/>
        <v>1</v>
      </c>
      <c r="C23" s="15">
        <f t="shared" si="3"/>
        <v>1</v>
      </c>
      <c r="D23" s="41">
        <v>0</v>
      </c>
      <c r="E23">
        <v>0</v>
      </c>
      <c r="F23" s="16">
        <v>0</v>
      </c>
      <c r="G23" s="15"/>
      <c r="I23" s="16"/>
    </row>
    <row r="24" spans="1:9" x14ac:dyDescent="0.25">
      <c r="A24" t="s">
        <v>1355</v>
      </c>
      <c r="B24" s="46">
        <f t="shared" si="2"/>
        <v>1</v>
      </c>
      <c r="C24" s="15">
        <f t="shared" si="3"/>
        <v>1</v>
      </c>
      <c r="D24" s="41">
        <v>0</v>
      </c>
      <c r="E24">
        <v>0</v>
      </c>
      <c r="F24" s="16">
        <v>0</v>
      </c>
      <c r="G24" s="15"/>
      <c r="I24" s="16"/>
    </row>
    <row r="25" spans="1:9" x14ac:dyDescent="0.25">
      <c r="A25" t="s">
        <v>7</v>
      </c>
      <c r="B25" s="46">
        <f t="shared" si="2"/>
        <v>1</v>
      </c>
      <c r="C25" s="15">
        <f t="shared" si="3"/>
        <v>1</v>
      </c>
      <c r="D25" s="41">
        <v>0</v>
      </c>
      <c r="E25">
        <v>0</v>
      </c>
      <c r="F25" s="16">
        <v>0</v>
      </c>
      <c r="G25" s="15"/>
      <c r="I25" s="16"/>
    </row>
    <row r="26" spans="1:9" x14ac:dyDescent="0.25">
      <c r="A26" t="s">
        <v>8</v>
      </c>
      <c r="B26" s="46">
        <f t="shared" si="2"/>
        <v>1</v>
      </c>
      <c r="C26" s="15">
        <f t="shared" si="3"/>
        <v>1</v>
      </c>
      <c r="D26" s="41">
        <v>0</v>
      </c>
      <c r="E26">
        <v>0</v>
      </c>
      <c r="F26" s="16">
        <v>0</v>
      </c>
      <c r="G26" s="15"/>
      <c r="I26" s="16"/>
    </row>
    <row r="27" spans="1:9" x14ac:dyDescent="0.25">
      <c r="A27" t="s">
        <v>1359</v>
      </c>
      <c r="B27" s="46">
        <f t="shared" si="2"/>
        <v>1</v>
      </c>
      <c r="C27" s="15">
        <f t="shared" si="3"/>
        <v>1</v>
      </c>
      <c r="D27" s="41">
        <v>0</v>
      </c>
      <c r="E27">
        <v>0</v>
      </c>
      <c r="F27" s="16">
        <v>0</v>
      </c>
      <c r="G27" s="15"/>
      <c r="I27" s="16"/>
    </row>
    <row r="28" spans="1:9" x14ac:dyDescent="0.25">
      <c r="A28" t="s">
        <v>1361</v>
      </c>
      <c r="B28" s="46">
        <f t="shared" si="2"/>
        <v>1</v>
      </c>
      <c r="C28" s="15">
        <f t="shared" si="3"/>
        <v>1</v>
      </c>
      <c r="D28" s="41">
        <v>0</v>
      </c>
      <c r="E28">
        <v>0</v>
      </c>
      <c r="F28" s="16">
        <v>0</v>
      </c>
      <c r="G28" s="15"/>
      <c r="I28" s="16"/>
    </row>
    <row r="29" spans="1:9" x14ac:dyDescent="0.25">
      <c r="A29" t="s">
        <v>1363</v>
      </c>
      <c r="B29" s="46">
        <f t="shared" si="2"/>
        <v>1</v>
      </c>
      <c r="C29" s="15">
        <f t="shared" si="3"/>
        <v>1</v>
      </c>
      <c r="D29" s="41">
        <v>0</v>
      </c>
      <c r="E29">
        <v>0</v>
      </c>
      <c r="F29" s="16">
        <v>0</v>
      </c>
      <c r="G29" s="15"/>
      <c r="I29" s="16"/>
    </row>
    <row r="30" spans="1:9" x14ac:dyDescent="0.25">
      <c r="A30" t="s">
        <v>9</v>
      </c>
      <c r="B30" s="46">
        <f t="shared" si="2"/>
        <v>1</v>
      </c>
      <c r="C30" s="15">
        <f t="shared" si="3"/>
        <v>1</v>
      </c>
      <c r="D30" s="41">
        <v>0</v>
      </c>
      <c r="E30">
        <v>0</v>
      </c>
      <c r="F30" s="16">
        <v>0</v>
      </c>
      <c r="G30" s="15"/>
      <c r="I30" s="16"/>
    </row>
    <row r="31" spans="1:9" x14ac:dyDescent="0.25">
      <c r="A31" t="s">
        <v>10</v>
      </c>
      <c r="B31" s="46">
        <f t="shared" si="2"/>
        <v>1</v>
      </c>
      <c r="C31" s="15">
        <f t="shared" si="3"/>
        <v>1</v>
      </c>
      <c r="D31" s="41">
        <v>0</v>
      </c>
      <c r="E31">
        <v>0</v>
      </c>
      <c r="F31" s="16">
        <v>0</v>
      </c>
      <c r="G31" s="15"/>
      <c r="I31" s="16"/>
    </row>
    <row r="32" spans="1:9" x14ac:dyDescent="0.25">
      <c r="A32" t="s">
        <v>11</v>
      </c>
      <c r="B32" s="46">
        <f t="shared" si="2"/>
        <v>1</v>
      </c>
      <c r="C32" s="15">
        <f t="shared" si="3"/>
        <v>1</v>
      </c>
      <c r="D32" s="41">
        <v>0</v>
      </c>
      <c r="E32">
        <v>0</v>
      </c>
      <c r="F32" s="16">
        <v>0</v>
      </c>
      <c r="G32" s="15"/>
      <c r="I32" s="16"/>
    </row>
    <row r="33" spans="1:9" x14ac:dyDescent="0.25">
      <c r="A33" t="s">
        <v>1368</v>
      </c>
      <c r="B33" s="46">
        <f t="shared" si="2"/>
        <v>1</v>
      </c>
      <c r="C33" s="15">
        <f t="shared" si="3"/>
        <v>1</v>
      </c>
      <c r="D33" s="41">
        <v>1</v>
      </c>
      <c r="E33">
        <v>0</v>
      </c>
      <c r="F33" s="16">
        <v>0</v>
      </c>
      <c r="G33" s="15">
        <v>2001</v>
      </c>
      <c r="I33" s="16"/>
    </row>
    <row r="34" spans="1:9" x14ac:dyDescent="0.25">
      <c r="A34" t="s">
        <v>12</v>
      </c>
      <c r="B34" s="46">
        <f t="shared" si="2"/>
        <v>0</v>
      </c>
      <c r="C34" s="15" t="b">
        <f t="shared" si="3"/>
        <v>0</v>
      </c>
      <c r="D34" s="41">
        <v>1</v>
      </c>
      <c r="E34">
        <v>1</v>
      </c>
      <c r="F34" s="16">
        <v>1</v>
      </c>
      <c r="G34" s="15">
        <v>2011</v>
      </c>
      <c r="H34">
        <v>2026</v>
      </c>
      <c r="I34" s="16">
        <v>2027</v>
      </c>
    </row>
    <row r="35" spans="1:9" x14ac:dyDescent="0.25">
      <c r="A35" t="s">
        <v>13</v>
      </c>
      <c r="B35" s="46">
        <f t="shared" si="2"/>
        <v>0</v>
      </c>
      <c r="C35" s="15" t="b">
        <f t="shared" si="3"/>
        <v>0</v>
      </c>
      <c r="D35" s="41">
        <v>1</v>
      </c>
      <c r="E35">
        <v>1</v>
      </c>
      <c r="F35" s="16">
        <v>1</v>
      </c>
      <c r="G35" s="15">
        <v>1995</v>
      </c>
      <c r="H35">
        <v>2026</v>
      </c>
      <c r="I35" s="16">
        <v>2025</v>
      </c>
    </row>
    <row r="36" spans="1:9" x14ac:dyDescent="0.25">
      <c r="A36" t="s">
        <v>14</v>
      </c>
      <c r="B36" s="46">
        <f t="shared" si="2"/>
        <v>1</v>
      </c>
      <c r="C36" s="15">
        <f t="shared" si="3"/>
        <v>1</v>
      </c>
      <c r="D36" s="41">
        <v>0</v>
      </c>
      <c r="E36">
        <v>0</v>
      </c>
      <c r="F36" s="16">
        <v>0</v>
      </c>
      <c r="G36" s="15"/>
      <c r="I36" s="16"/>
    </row>
    <row r="37" spans="1:9" x14ac:dyDescent="0.25">
      <c r="A37" t="s">
        <v>1373</v>
      </c>
      <c r="B37" s="46">
        <f t="shared" si="2"/>
        <v>1</v>
      </c>
      <c r="C37" s="15">
        <f t="shared" si="3"/>
        <v>1</v>
      </c>
      <c r="D37" s="41">
        <v>1</v>
      </c>
      <c r="E37">
        <v>0</v>
      </c>
      <c r="F37" s="16">
        <v>0</v>
      </c>
      <c r="G37" s="15">
        <v>2025</v>
      </c>
      <c r="I37" s="16"/>
    </row>
    <row r="38" spans="1:9" x14ac:dyDescent="0.25">
      <c r="A38" t="s">
        <v>1375</v>
      </c>
      <c r="B38" s="46">
        <f t="shared" si="2"/>
        <v>1</v>
      </c>
      <c r="C38" s="15">
        <f t="shared" si="3"/>
        <v>1</v>
      </c>
      <c r="D38" s="41">
        <v>0</v>
      </c>
      <c r="E38">
        <v>0</v>
      </c>
      <c r="F38" s="16">
        <v>0</v>
      </c>
      <c r="G38" s="15"/>
      <c r="I38" s="16"/>
    </row>
    <row r="39" spans="1:9" x14ac:dyDescent="0.25">
      <c r="A39" t="s">
        <v>15</v>
      </c>
      <c r="B39" s="46">
        <f t="shared" si="2"/>
        <v>1</v>
      </c>
      <c r="C39" s="15">
        <f t="shared" si="3"/>
        <v>1</v>
      </c>
      <c r="D39" s="41">
        <v>0</v>
      </c>
      <c r="E39">
        <v>0</v>
      </c>
      <c r="F39" s="16">
        <v>0</v>
      </c>
      <c r="G39" s="15"/>
      <c r="I39" s="16"/>
    </row>
    <row r="40" spans="1:9" x14ac:dyDescent="0.25">
      <c r="A40" t="s">
        <v>1378</v>
      </c>
      <c r="B40" s="46">
        <f t="shared" si="2"/>
        <v>1</v>
      </c>
      <c r="C40" s="15">
        <f t="shared" si="3"/>
        <v>1</v>
      </c>
      <c r="D40" s="41">
        <v>0</v>
      </c>
      <c r="E40">
        <v>0</v>
      </c>
      <c r="F40" s="16">
        <v>0</v>
      </c>
      <c r="G40" s="15"/>
      <c r="I40" s="16"/>
    </row>
    <row r="41" spans="1:9" x14ac:dyDescent="0.25">
      <c r="A41" t="s">
        <v>16</v>
      </c>
      <c r="B41" s="46">
        <f t="shared" si="2"/>
        <v>1</v>
      </c>
      <c r="C41" s="15">
        <f t="shared" si="3"/>
        <v>1</v>
      </c>
      <c r="D41" s="41">
        <v>0</v>
      </c>
      <c r="E41">
        <v>0</v>
      </c>
      <c r="F41" s="16">
        <v>0</v>
      </c>
      <c r="G41" s="15"/>
      <c r="I41" s="16"/>
    </row>
    <row r="42" spans="1:9" x14ac:dyDescent="0.25">
      <c r="A42" t="s">
        <v>1381</v>
      </c>
      <c r="B42" s="46">
        <f t="shared" si="2"/>
        <v>1</v>
      </c>
      <c r="C42" s="15">
        <f t="shared" si="3"/>
        <v>1</v>
      </c>
      <c r="D42" s="41">
        <v>1</v>
      </c>
      <c r="E42">
        <v>0</v>
      </c>
      <c r="F42" s="16">
        <v>0</v>
      </c>
      <c r="G42" s="15">
        <v>2025</v>
      </c>
      <c r="I42" s="16"/>
    </row>
    <row r="43" spans="1:9" x14ac:dyDescent="0.25">
      <c r="A43" t="s">
        <v>17</v>
      </c>
      <c r="B43" s="46">
        <f t="shared" si="2"/>
        <v>1</v>
      </c>
      <c r="C43" s="15">
        <f t="shared" si="3"/>
        <v>1</v>
      </c>
      <c r="D43" s="41">
        <v>0</v>
      </c>
      <c r="E43">
        <v>0</v>
      </c>
      <c r="F43" s="16">
        <v>0</v>
      </c>
      <c r="G43" s="15"/>
      <c r="I43" s="16"/>
    </row>
    <row r="44" spans="1:9" x14ac:dyDescent="0.25">
      <c r="A44" t="s">
        <v>1384</v>
      </c>
      <c r="B44" s="46">
        <f t="shared" si="2"/>
        <v>0</v>
      </c>
      <c r="C44" s="15" t="b">
        <f t="shared" si="3"/>
        <v>0</v>
      </c>
      <c r="D44" s="41">
        <v>1</v>
      </c>
      <c r="E44">
        <v>1</v>
      </c>
      <c r="F44" s="16">
        <v>1</v>
      </c>
      <c r="G44" s="15">
        <v>2009</v>
      </c>
      <c r="H44">
        <v>2026</v>
      </c>
      <c r="I44" s="16">
        <v>2025</v>
      </c>
    </row>
    <row r="45" spans="1:9" x14ac:dyDescent="0.25">
      <c r="A45" t="s">
        <v>18</v>
      </c>
      <c r="B45" s="46">
        <f t="shared" si="2"/>
        <v>0</v>
      </c>
      <c r="C45" s="15" t="b">
        <f t="shared" si="3"/>
        <v>0</v>
      </c>
      <c r="D45" s="41">
        <v>1</v>
      </c>
      <c r="E45" s="50">
        <v>0.82</v>
      </c>
      <c r="F45" s="16">
        <v>1</v>
      </c>
      <c r="G45" s="15">
        <v>2026</v>
      </c>
      <c r="H45">
        <v>2026</v>
      </c>
      <c r="I45" s="16">
        <v>2027</v>
      </c>
    </row>
    <row r="46" spans="1:9" x14ac:dyDescent="0.25">
      <c r="A46" t="s">
        <v>1387</v>
      </c>
      <c r="B46" s="46">
        <f t="shared" si="2"/>
        <v>0</v>
      </c>
      <c r="C46" s="15" t="b">
        <f t="shared" si="3"/>
        <v>0</v>
      </c>
      <c r="D46" s="41">
        <v>1</v>
      </c>
      <c r="E46">
        <v>1</v>
      </c>
      <c r="F46" s="16">
        <v>1</v>
      </c>
      <c r="G46" s="15">
        <v>1993</v>
      </c>
      <c r="H46">
        <v>2026</v>
      </c>
      <c r="I46" s="16">
        <v>2025</v>
      </c>
    </row>
    <row r="47" spans="1:9" x14ac:dyDescent="0.25">
      <c r="A47" t="s">
        <v>19</v>
      </c>
      <c r="B47" s="46">
        <f t="shared" si="2"/>
        <v>1</v>
      </c>
      <c r="C47" s="15">
        <f t="shared" si="3"/>
        <v>1</v>
      </c>
      <c r="D47" s="41">
        <v>0</v>
      </c>
      <c r="E47">
        <v>0</v>
      </c>
      <c r="F47" s="16">
        <v>0</v>
      </c>
      <c r="G47" s="15"/>
      <c r="I47" s="16"/>
    </row>
    <row r="48" spans="1:9" x14ac:dyDescent="0.25">
      <c r="A48" t="s">
        <v>20</v>
      </c>
      <c r="B48" s="46">
        <f t="shared" si="2"/>
        <v>1</v>
      </c>
      <c r="C48" s="15">
        <f t="shared" si="3"/>
        <v>1</v>
      </c>
      <c r="D48" s="41">
        <v>0</v>
      </c>
      <c r="E48">
        <v>0</v>
      </c>
      <c r="F48" s="16">
        <v>0</v>
      </c>
      <c r="G48" s="15"/>
      <c r="I48" s="16"/>
    </row>
    <row r="49" spans="1:9" x14ac:dyDescent="0.25">
      <c r="A49" t="s">
        <v>21</v>
      </c>
      <c r="B49" s="46">
        <f t="shared" si="2"/>
        <v>1</v>
      </c>
      <c r="C49" s="15">
        <f t="shared" si="3"/>
        <v>1</v>
      </c>
      <c r="D49" s="41">
        <v>0</v>
      </c>
      <c r="E49">
        <v>0</v>
      </c>
      <c r="F49" s="16">
        <v>0</v>
      </c>
      <c r="G49" s="15"/>
      <c r="I49" s="16"/>
    </row>
    <row r="50" spans="1:9" x14ac:dyDescent="0.25">
      <c r="A50" t="s">
        <v>1392</v>
      </c>
      <c r="B50" s="46">
        <f t="shared" si="2"/>
        <v>1</v>
      </c>
      <c r="C50" s="15">
        <f t="shared" si="3"/>
        <v>1</v>
      </c>
      <c r="D50" s="41">
        <v>0</v>
      </c>
      <c r="E50">
        <v>0</v>
      </c>
      <c r="F50" s="16">
        <v>0</v>
      </c>
      <c r="G50" s="15"/>
      <c r="I50" s="16"/>
    </row>
    <row r="51" spans="1:9" x14ac:dyDescent="0.25">
      <c r="A51" t="s">
        <v>1394</v>
      </c>
      <c r="B51" s="46">
        <f t="shared" si="2"/>
        <v>0</v>
      </c>
      <c r="C51" s="15" t="b">
        <f t="shared" si="3"/>
        <v>0</v>
      </c>
      <c r="D51" s="41">
        <v>1</v>
      </c>
      <c r="E51">
        <v>1</v>
      </c>
      <c r="F51" s="16">
        <v>1</v>
      </c>
      <c r="G51" s="15">
        <v>2009</v>
      </c>
      <c r="H51">
        <v>2026</v>
      </c>
      <c r="I51" s="16">
        <v>2024</v>
      </c>
    </row>
    <row r="52" spans="1:9" x14ac:dyDescent="0.25">
      <c r="A52" t="s">
        <v>22</v>
      </c>
      <c r="B52" s="46">
        <f t="shared" si="2"/>
        <v>1</v>
      </c>
      <c r="C52" s="15">
        <f t="shared" si="3"/>
        <v>1</v>
      </c>
      <c r="D52" s="41">
        <v>0</v>
      </c>
      <c r="E52">
        <v>0</v>
      </c>
      <c r="F52" s="16">
        <v>0</v>
      </c>
      <c r="G52" s="15"/>
      <c r="I52" s="16"/>
    </row>
    <row r="53" spans="1:9" x14ac:dyDescent="0.25">
      <c r="A53" t="s">
        <v>1397</v>
      </c>
      <c r="B53" s="46">
        <f t="shared" si="2"/>
        <v>0</v>
      </c>
      <c r="C53" s="15" t="b">
        <f t="shared" si="3"/>
        <v>0</v>
      </c>
      <c r="D53" s="41">
        <v>1</v>
      </c>
      <c r="E53">
        <v>1</v>
      </c>
      <c r="F53" s="16">
        <v>1</v>
      </c>
      <c r="G53" s="15">
        <v>2008</v>
      </c>
      <c r="H53">
        <v>2026</v>
      </c>
      <c r="I53" s="16">
        <v>2027</v>
      </c>
    </row>
    <row r="54" spans="1:9" x14ac:dyDescent="0.25">
      <c r="A54" t="s">
        <v>23</v>
      </c>
      <c r="B54" s="46">
        <f t="shared" si="2"/>
        <v>1</v>
      </c>
      <c r="C54" s="15">
        <f t="shared" si="3"/>
        <v>1</v>
      </c>
      <c r="D54" s="41">
        <v>0</v>
      </c>
      <c r="E54">
        <v>0</v>
      </c>
      <c r="F54" s="16">
        <v>0</v>
      </c>
      <c r="G54" s="15"/>
      <c r="I54" s="16"/>
    </row>
    <row r="55" spans="1:9" x14ac:dyDescent="0.25">
      <c r="A55" t="s">
        <v>1399</v>
      </c>
      <c r="B55" s="46">
        <f t="shared" si="2"/>
        <v>1</v>
      </c>
      <c r="C55" s="15">
        <f t="shared" si="3"/>
        <v>1</v>
      </c>
      <c r="D55" s="41">
        <v>0</v>
      </c>
      <c r="E55">
        <v>0</v>
      </c>
      <c r="F55" s="16">
        <v>0</v>
      </c>
      <c r="G55" s="15"/>
      <c r="I55" s="16"/>
    </row>
    <row r="56" spans="1:9" x14ac:dyDescent="0.25">
      <c r="A56" t="s">
        <v>1401</v>
      </c>
      <c r="B56" s="46">
        <f t="shared" si="2"/>
        <v>1</v>
      </c>
      <c r="C56" s="15">
        <f t="shared" si="3"/>
        <v>1</v>
      </c>
      <c r="D56" s="41">
        <v>0</v>
      </c>
      <c r="E56">
        <v>0</v>
      </c>
      <c r="F56" s="16">
        <v>0</v>
      </c>
      <c r="G56" s="15"/>
      <c r="I56" s="16"/>
    </row>
    <row r="57" spans="1:9" x14ac:dyDescent="0.25">
      <c r="A57" t="s">
        <v>1403</v>
      </c>
      <c r="B57" s="46">
        <f t="shared" si="2"/>
        <v>1</v>
      </c>
      <c r="C57" s="15">
        <f t="shared" si="3"/>
        <v>1</v>
      </c>
      <c r="D57" s="41">
        <v>0</v>
      </c>
      <c r="E57">
        <v>0</v>
      </c>
      <c r="F57" s="16">
        <v>0</v>
      </c>
      <c r="G57" s="15"/>
      <c r="I57" s="16"/>
    </row>
    <row r="58" spans="1:9" x14ac:dyDescent="0.25">
      <c r="A58" t="s">
        <v>24</v>
      </c>
      <c r="B58" s="46">
        <f t="shared" si="2"/>
        <v>1</v>
      </c>
      <c r="C58" s="15">
        <f t="shared" si="3"/>
        <v>1</v>
      </c>
      <c r="D58" s="41">
        <v>0</v>
      </c>
      <c r="E58">
        <v>0</v>
      </c>
      <c r="F58" s="16">
        <v>0</v>
      </c>
      <c r="G58" s="15"/>
      <c r="I58" s="16"/>
    </row>
    <row r="59" spans="1:9" x14ac:dyDescent="0.25">
      <c r="A59" t="s">
        <v>25</v>
      </c>
      <c r="B59" s="46">
        <f t="shared" si="2"/>
        <v>0</v>
      </c>
      <c r="C59" s="15" t="b">
        <f t="shared" si="3"/>
        <v>0</v>
      </c>
      <c r="D59" s="41">
        <v>1</v>
      </c>
      <c r="E59">
        <v>1</v>
      </c>
      <c r="F59" s="16">
        <v>1</v>
      </c>
      <c r="G59" s="15">
        <v>2000</v>
      </c>
      <c r="H59">
        <v>2026</v>
      </c>
      <c r="I59" s="16">
        <v>2025</v>
      </c>
    </row>
    <row r="60" spans="1:9" x14ac:dyDescent="0.25">
      <c r="A60" t="s">
        <v>26</v>
      </c>
      <c r="B60" s="46">
        <f t="shared" si="2"/>
        <v>0</v>
      </c>
      <c r="C60" s="15">
        <f t="shared" si="3"/>
        <v>1</v>
      </c>
      <c r="D60" s="41">
        <v>1</v>
      </c>
      <c r="E60">
        <v>1</v>
      </c>
      <c r="F60" s="16">
        <v>0</v>
      </c>
      <c r="G60" s="15">
        <v>2025</v>
      </c>
      <c r="H60">
        <v>2026</v>
      </c>
      <c r="I60" s="16"/>
    </row>
    <row r="61" spans="1:9" x14ac:dyDescent="0.25">
      <c r="A61" t="s">
        <v>1408</v>
      </c>
      <c r="B61" s="46">
        <f t="shared" si="2"/>
        <v>0</v>
      </c>
      <c r="C61" s="15" t="b">
        <f t="shared" si="3"/>
        <v>0</v>
      </c>
      <c r="D61" s="41">
        <v>1</v>
      </c>
      <c r="E61">
        <v>1</v>
      </c>
      <c r="F61" s="16">
        <v>1</v>
      </c>
      <c r="G61" s="15">
        <v>2025</v>
      </c>
      <c r="H61">
        <v>2026</v>
      </c>
      <c r="I61" s="16">
        <v>2025</v>
      </c>
    </row>
    <row r="62" spans="1:9" x14ac:dyDescent="0.25">
      <c r="A62" t="s">
        <v>27</v>
      </c>
      <c r="B62" s="46">
        <f t="shared" si="2"/>
        <v>1</v>
      </c>
      <c r="C62" s="15">
        <f t="shared" si="3"/>
        <v>1</v>
      </c>
      <c r="D62" s="41">
        <v>0</v>
      </c>
      <c r="E62">
        <v>0</v>
      </c>
      <c r="F62" s="16">
        <v>0</v>
      </c>
      <c r="G62" s="15"/>
      <c r="I62" s="16"/>
    </row>
    <row r="63" spans="1:9" x14ac:dyDescent="0.25">
      <c r="A63" t="s">
        <v>1411</v>
      </c>
      <c r="B63" s="46">
        <f t="shared" si="2"/>
        <v>1</v>
      </c>
      <c r="C63" s="15">
        <f t="shared" si="3"/>
        <v>1</v>
      </c>
      <c r="D63" s="41">
        <v>0</v>
      </c>
      <c r="E63">
        <v>0</v>
      </c>
      <c r="F63" s="16">
        <v>0</v>
      </c>
      <c r="G63" s="15"/>
      <c r="I63" s="16"/>
    </row>
    <row r="64" spans="1:9" x14ac:dyDescent="0.25">
      <c r="A64" t="s">
        <v>1413</v>
      </c>
      <c r="B64" s="46">
        <f t="shared" si="2"/>
        <v>1</v>
      </c>
      <c r="C64" s="15">
        <f t="shared" si="3"/>
        <v>1</v>
      </c>
      <c r="D64" s="41">
        <v>0</v>
      </c>
      <c r="E64">
        <v>0</v>
      </c>
      <c r="F64" s="16">
        <v>0</v>
      </c>
      <c r="G64" s="15"/>
      <c r="I64" s="16"/>
    </row>
    <row r="65" spans="1:9" x14ac:dyDescent="0.25">
      <c r="A65" t="s">
        <v>28</v>
      </c>
      <c r="B65" s="46">
        <f t="shared" si="2"/>
        <v>1</v>
      </c>
      <c r="C65" s="15">
        <f t="shared" si="3"/>
        <v>1</v>
      </c>
      <c r="D65" s="41">
        <v>0</v>
      </c>
      <c r="E65">
        <v>0</v>
      </c>
      <c r="F65" s="16">
        <v>0</v>
      </c>
      <c r="G65" s="15"/>
      <c r="I65" s="16"/>
    </row>
    <row r="66" spans="1:9" x14ac:dyDescent="0.25">
      <c r="A66" t="s">
        <v>29</v>
      </c>
      <c r="B66" s="46">
        <f t="shared" si="2"/>
        <v>1</v>
      </c>
      <c r="C66" s="15">
        <f t="shared" si="3"/>
        <v>1</v>
      </c>
      <c r="D66" s="41">
        <v>0</v>
      </c>
      <c r="E66">
        <v>0</v>
      </c>
      <c r="F66" s="16">
        <v>0</v>
      </c>
      <c r="G66" s="15"/>
      <c r="I66" s="16"/>
    </row>
    <row r="67" spans="1:9" x14ac:dyDescent="0.25">
      <c r="A67" t="s">
        <v>30</v>
      </c>
      <c r="B67" s="46">
        <f t="shared" si="2"/>
        <v>1</v>
      </c>
      <c r="C67" s="15">
        <f t="shared" si="3"/>
        <v>1</v>
      </c>
      <c r="D67" s="41">
        <v>0</v>
      </c>
      <c r="E67">
        <v>0</v>
      </c>
      <c r="F67" s="16">
        <v>0</v>
      </c>
      <c r="G67" s="15"/>
      <c r="I67" s="16"/>
    </row>
    <row r="68" spans="1:9" x14ac:dyDescent="0.25">
      <c r="A68" t="s">
        <v>31</v>
      </c>
      <c r="B68" s="46">
        <f t="shared" si="2"/>
        <v>1</v>
      </c>
      <c r="C68" s="15">
        <f t="shared" si="3"/>
        <v>1</v>
      </c>
      <c r="D68" s="41">
        <v>0</v>
      </c>
      <c r="E68">
        <v>0</v>
      </c>
      <c r="F68" s="16">
        <v>0</v>
      </c>
      <c r="G68" s="15"/>
      <c r="I68" s="16"/>
    </row>
    <row r="69" spans="1:9" x14ac:dyDescent="0.25">
      <c r="A69" t="s">
        <v>32</v>
      </c>
      <c r="B69" s="46">
        <f t="shared" si="2"/>
        <v>1</v>
      </c>
      <c r="C69" s="15">
        <f t="shared" si="3"/>
        <v>1</v>
      </c>
      <c r="D69" s="41">
        <v>0</v>
      </c>
      <c r="E69">
        <v>0</v>
      </c>
      <c r="F69" s="16">
        <v>0</v>
      </c>
      <c r="G69" s="15"/>
      <c r="I69" s="16"/>
    </row>
    <row r="70" spans="1:9" x14ac:dyDescent="0.25">
      <c r="A70" t="s">
        <v>33</v>
      </c>
      <c r="B70" s="46">
        <f t="shared" si="2"/>
        <v>1</v>
      </c>
      <c r="C70" s="15">
        <f t="shared" si="3"/>
        <v>1</v>
      </c>
      <c r="D70" s="41">
        <v>0</v>
      </c>
      <c r="E70">
        <v>0</v>
      </c>
      <c r="F70" s="16">
        <v>0</v>
      </c>
      <c r="G70" s="15"/>
      <c r="I70" s="16"/>
    </row>
    <row r="71" spans="1:9" x14ac:dyDescent="0.25">
      <c r="A71" t="s">
        <v>34</v>
      </c>
      <c r="B71" s="46">
        <f t="shared" si="2"/>
        <v>1</v>
      </c>
      <c r="C71" s="15">
        <f t="shared" si="3"/>
        <v>1</v>
      </c>
      <c r="D71" s="41">
        <v>0</v>
      </c>
      <c r="E71">
        <v>0</v>
      </c>
      <c r="F71" s="16">
        <v>0</v>
      </c>
      <c r="G71" s="15"/>
      <c r="I71" s="16"/>
    </row>
    <row r="72" spans="1:9" x14ac:dyDescent="0.25">
      <c r="A72" t="s">
        <v>35</v>
      </c>
      <c r="B72" s="46">
        <f t="shared" si="2"/>
        <v>1</v>
      </c>
      <c r="C72" s="15">
        <f t="shared" si="3"/>
        <v>1</v>
      </c>
      <c r="D72" s="41">
        <v>0</v>
      </c>
      <c r="E72">
        <v>0</v>
      </c>
      <c r="F72" s="16">
        <v>0</v>
      </c>
      <c r="G72" s="15"/>
      <c r="I72" s="16"/>
    </row>
    <row r="73" spans="1:9" x14ac:dyDescent="0.2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5" x14ac:dyDescent="0.25"/>
  <cols>
    <col min="1" max="1" width="58.7109375" customWidth="1"/>
    <col min="2" max="2" width="9.28515625" bestFit="1" customWidth="1"/>
    <col min="3" max="7" width="12.85546875" bestFit="1" customWidth="1"/>
  </cols>
  <sheetData>
    <row r="1" spans="1:31" s="48" customFormat="1" x14ac:dyDescent="0.25">
      <c r="A1" s="49" t="s">
        <v>209</v>
      </c>
    </row>
    <row r="2" spans="1:31" x14ac:dyDescent="0.2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2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2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2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2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25">
      <c r="A10" s="49" t="s">
        <v>210</v>
      </c>
    </row>
    <row r="11" spans="1:31" x14ac:dyDescent="0.2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2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2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2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30" x14ac:dyDescent="0.2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30" x14ac:dyDescent="0.2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2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2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2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2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2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2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5" x14ac:dyDescent="0.25"/>
  <sheetData>
    <row r="1" spans="1:33" ht="15.75" thickBot="1" x14ac:dyDescent="0.3">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75" thickTop="1" x14ac:dyDescent="0.2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2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2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2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2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2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2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2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5.75" x14ac:dyDescent="0.25">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2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2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1.5" thickBot="1" x14ac:dyDescent="0.3">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75" thickTop="1" x14ac:dyDescent="0.2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4.75" x14ac:dyDescent="0.2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4.75" x14ac:dyDescent="0.2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8.75" x14ac:dyDescent="0.2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72.75" x14ac:dyDescent="0.2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8.75" x14ac:dyDescent="0.2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72.75" x14ac:dyDescent="0.2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8.75" x14ac:dyDescent="0.2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6.75" x14ac:dyDescent="0.2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36.75" x14ac:dyDescent="0.2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6.75" x14ac:dyDescent="0.2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2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6.75" x14ac:dyDescent="0.2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2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36.75" x14ac:dyDescent="0.2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2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6.75" x14ac:dyDescent="0.2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4.75" x14ac:dyDescent="0.2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72.75" x14ac:dyDescent="0.2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4.75" x14ac:dyDescent="0.2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6.75" x14ac:dyDescent="0.2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0.75" x14ac:dyDescent="0.2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4.75" x14ac:dyDescent="0.2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6.75" x14ac:dyDescent="0.2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8.75" x14ac:dyDescent="0.2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4.75" x14ac:dyDescent="0.2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6.75" x14ac:dyDescent="0.2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8.75" x14ac:dyDescent="0.2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4.75" x14ac:dyDescent="0.2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6.75" x14ac:dyDescent="0.2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36.75" x14ac:dyDescent="0.2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8.75" x14ac:dyDescent="0.2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8.75" x14ac:dyDescent="0.2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4.75" x14ac:dyDescent="0.2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36.75" x14ac:dyDescent="0.2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2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6.75" x14ac:dyDescent="0.2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2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36.75" x14ac:dyDescent="0.2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2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4.75" x14ac:dyDescent="0.2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6.75" x14ac:dyDescent="0.2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6.75" x14ac:dyDescent="0.2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8.75" x14ac:dyDescent="0.2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6.75" x14ac:dyDescent="0.2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4.75" x14ac:dyDescent="0.2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4.75" x14ac:dyDescent="0.2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4.75" x14ac:dyDescent="0.2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36.75" x14ac:dyDescent="0.2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48.75" x14ac:dyDescent="0.2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6.75" x14ac:dyDescent="0.2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2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4.75" x14ac:dyDescent="0.2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4.75" x14ac:dyDescent="0.2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36.75" x14ac:dyDescent="0.2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0.75" x14ac:dyDescent="0.2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2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2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8.75" x14ac:dyDescent="0.2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6.75" x14ac:dyDescent="0.2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8.75" x14ac:dyDescent="0.2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6.75" x14ac:dyDescent="0.2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4.75" x14ac:dyDescent="0.2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4.75" x14ac:dyDescent="0.2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4.75" x14ac:dyDescent="0.2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36.75" x14ac:dyDescent="0.2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48.75" x14ac:dyDescent="0.2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6.75" x14ac:dyDescent="0.2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2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4.75" x14ac:dyDescent="0.2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4.75" x14ac:dyDescent="0.2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36.75" x14ac:dyDescent="0.2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0.75" x14ac:dyDescent="0.2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2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75" thickBot="1" x14ac:dyDescent="0.3">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2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2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2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2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2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2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2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2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2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2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2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2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2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2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2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2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2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2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2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2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2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2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2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2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2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2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2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2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2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2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2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2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2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2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2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2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2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2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2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2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2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2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2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2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2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2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2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2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2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2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2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2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2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2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2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2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2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2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2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2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2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2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2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2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2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2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2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2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2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2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2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2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2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2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2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2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2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2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2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2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2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2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2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2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2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2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2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2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2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2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2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2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2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2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2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2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2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2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2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2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2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2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2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2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2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2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2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2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2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2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2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2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2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2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2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2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2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2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2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2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2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2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2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2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2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2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2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2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2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2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215" t="s">
        <v>290</v>
      </c>
      <c r="D3" s="215" t="s">
        <v>291</v>
      </c>
      <c r="E3" s="110"/>
      <c r="F3" s="110"/>
      <c r="G3" s="110"/>
    </row>
    <row r="4" spans="1:33" ht="15" customHeight="1" x14ac:dyDescent="0.25">
      <c r="C4" s="215" t="s">
        <v>292</v>
      </c>
      <c r="D4" s="215" t="s">
        <v>293</v>
      </c>
      <c r="E4" s="110"/>
      <c r="F4" s="110"/>
      <c r="G4" s="215" t="s">
        <v>294</v>
      </c>
    </row>
    <row r="5" spans="1:33" ht="15" customHeight="1" x14ac:dyDescent="0.25">
      <c r="C5" s="215" t="s">
        <v>295</v>
      </c>
      <c r="D5" s="215" t="s">
        <v>296</v>
      </c>
      <c r="E5" s="110"/>
      <c r="F5" s="110"/>
      <c r="G5" s="110"/>
    </row>
    <row r="6" spans="1:33" ht="15" customHeight="1" x14ac:dyDescent="0.25">
      <c r="C6" s="215" t="s">
        <v>297</v>
      </c>
      <c r="D6" s="110"/>
      <c r="E6" s="215" t="s">
        <v>298</v>
      </c>
      <c r="F6" s="110"/>
      <c r="G6" s="110"/>
    </row>
    <row r="7" spans="1:33" ht="12" customHeight="1" x14ac:dyDescent="0.25"/>
    <row r="8" spans="1:33" ht="12" customHeight="1" x14ac:dyDescent="0.25"/>
    <row r="9" spans="1:33" ht="12" customHeight="1" x14ac:dyDescent="0.25"/>
    <row r="10" spans="1:33" ht="15" customHeight="1" x14ac:dyDescent="0.25">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2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2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2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2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2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2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2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2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2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2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2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2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2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2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2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2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2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2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2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2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2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2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2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2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2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2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2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2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2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2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2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2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2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2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2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2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2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2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2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2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2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2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2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2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2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2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2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2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2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2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2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2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2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2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2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2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2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2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2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2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2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3">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2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2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2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2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2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2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2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2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2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2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2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2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2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2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2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2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2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2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2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2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2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2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2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2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2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2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2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2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25"/>
    <row r="111" spans="2:33" ht="15" customHeight="1" x14ac:dyDescent="0.25"/>
    <row r="112" spans="2:33" ht="15" customHeight="1" x14ac:dyDescent="0.25"/>
    <row r="113" spans="2:32" ht="15" customHeight="1" x14ac:dyDescent="0.25"/>
    <row r="114" spans="2:32" ht="12" customHeight="1" x14ac:dyDescent="0.25"/>
    <row r="115" spans="2:32" ht="15" customHeight="1" x14ac:dyDescent="0.25"/>
    <row r="116" spans="2:32" ht="15" customHeight="1" x14ac:dyDescent="0.25"/>
    <row r="117" spans="2:32" ht="15" customHeight="1" x14ac:dyDescent="0.2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25"/>
    <row r="119" spans="2:32" ht="15" customHeight="1" x14ac:dyDescent="0.25"/>
    <row r="120" spans="2:32" ht="15" customHeight="1" x14ac:dyDescent="0.25"/>
    <row r="121" spans="2:32" ht="15" customHeight="1" x14ac:dyDescent="0.25"/>
    <row r="122" spans="2:32" ht="15" customHeight="1" x14ac:dyDescent="0.25"/>
    <row r="123" spans="2:32" ht="15" customHeight="1" x14ac:dyDescent="0.25"/>
    <row r="124" spans="2:32" ht="15" customHeight="1" x14ac:dyDescent="0.25"/>
    <row r="125" spans="2:32" ht="15" customHeight="1" x14ac:dyDescent="0.25"/>
    <row r="126" spans="2:32" ht="15" customHeight="1" x14ac:dyDescent="0.25"/>
    <row r="127" spans="2:32" ht="15" customHeight="1" x14ac:dyDescent="0.25"/>
    <row r="128" spans="2:32" ht="15" customHeight="1" x14ac:dyDescent="0.25"/>
    <row r="129" customFormat="1" ht="12" customHeight="1" x14ac:dyDescent="0.25"/>
    <row r="130" customFormat="1" ht="12" customHeight="1" x14ac:dyDescent="0.25"/>
    <row r="131" customFormat="1" ht="12" customHeight="1" x14ac:dyDescent="0.25"/>
    <row r="132" customFormat="1" ht="12" customHeight="1" x14ac:dyDescent="0.25"/>
    <row r="133" customFormat="1" ht="12" customHeight="1" x14ac:dyDescent="0.25"/>
    <row r="134" customFormat="1" ht="12" customHeight="1" x14ac:dyDescent="0.25"/>
    <row r="135" customFormat="1" ht="12" customHeight="1" x14ac:dyDescent="0.25"/>
    <row r="136" customFormat="1" ht="12" customHeight="1" x14ac:dyDescent="0.25"/>
    <row r="137" customFormat="1" ht="12" customHeight="1" x14ac:dyDescent="0.25"/>
    <row r="138" customFormat="1" ht="12" customHeight="1" x14ac:dyDescent="0.25"/>
    <row r="139" customFormat="1" ht="12" customHeight="1" x14ac:dyDescent="0.25"/>
    <row r="140" customFormat="1" ht="12" customHeight="1" x14ac:dyDescent="0.25"/>
    <row r="141" customFormat="1" ht="12" customHeight="1" x14ac:dyDescent="0.25"/>
    <row r="142" customFormat="1" ht="12" customHeight="1" x14ac:dyDescent="0.25"/>
    <row r="143" customFormat="1" ht="12" customHeight="1" x14ac:dyDescent="0.25"/>
    <row r="144" customFormat="1" ht="12" customHeight="1" x14ac:dyDescent="0.25"/>
    <row r="145" customFormat="1" ht="12" customHeight="1" x14ac:dyDescent="0.25"/>
    <row r="146" customFormat="1" ht="12" customHeight="1" x14ac:dyDescent="0.25"/>
    <row r="147" customFormat="1" ht="12" customHeight="1" x14ac:dyDescent="0.25"/>
    <row r="148" customFormat="1" ht="12" customHeight="1" x14ac:dyDescent="0.25"/>
    <row r="149" customFormat="1" ht="12" customHeight="1" x14ac:dyDescent="0.25"/>
    <row r="150" customFormat="1" ht="15" customHeight="1" x14ac:dyDescent="0.25"/>
    <row r="151" customFormat="1" ht="15" customHeight="1" x14ac:dyDescent="0.25"/>
    <row r="152" customFormat="1" ht="15" customHeight="1" x14ac:dyDescent="0.25"/>
    <row r="153" customFormat="1" ht="15" customHeight="1" x14ac:dyDescent="0.25"/>
    <row r="154" customFormat="1" ht="15" customHeight="1" x14ac:dyDescent="0.25"/>
    <row r="155" customFormat="1" ht="15" customHeight="1" x14ac:dyDescent="0.25"/>
    <row r="156" customFormat="1" ht="15" customHeight="1" x14ac:dyDescent="0.25"/>
    <row r="157" customFormat="1" ht="15" customHeight="1" x14ac:dyDescent="0.25"/>
    <row r="158" customFormat="1" ht="15" customHeight="1" x14ac:dyDescent="0.25"/>
    <row r="159" customFormat="1" ht="15" customHeight="1" x14ac:dyDescent="0.25"/>
    <row r="160" customFormat="1" ht="15" customHeight="1" x14ac:dyDescent="0.25"/>
    <row r="161" customFormat="1" ht="15" customHeight="1" x14ac:dyDescent="0.25"/>
    <row r="162" customFormat="1" ht="15" customHeight="1" x14ac:dyDescent="0.25"/>
    <row r="163" customFormat="1" ht="12" customHeight="1" x14ac:dyDescent="0.25"/>
    <row r="164" customFormat="1" ht="15" customHeight="1" x14ac:dyDescent="0.25"/>
    <row r="165" customFormat="1" ht="15" customHeight="1" x14ac:dyDescent="0.25"/>
    <row r="166" customFormat="1" ht="15" customHeight="1" x14ac:dyDescent="0.25"/>
    <row r="167" customFormat="1" ht="15" customHeight="1" x14ac:dyDescent="0.25"/>
    <row r="168" customFormat="1" ht="15" customHeight="1" x14ac:dyDescent="0.25"/>
    <row r="169" customFormat="1" ht="15" customHeight="1" x14ac:dyDescent="0.25"/>
    <row r="170" customFormat="1" ht="15" customHeight="1" x14ac:dyDescent="0.25"/>
    <row r="171" customFormat="1" ht="15" customHeight="1" x14ac:dyDescent="0.25"/>
    <row r="172" customFormat="1" ht="12" customHeight="1" x14ac:dyDescent="0.25"/>
    <row r="173" customFormat="1" ht="15" customHeight="1" x14ac:dyDescent="0.25"/>
    <row r="174" customFormat="1" ht="15" customHeight="1" x14ac:dyDescent="0.25"/>
    <row r="175" customFormat="1" ht="15" customHeight="1" x14ac:dyDescent="0.25"/>
    <row r="176" customFormat="1" ht="15" customHeight="1" x14ac:dyDescent="0.25"/>
    <row r="177" customFormat="1" ht="15" customHeight="1" x14ac:dyDescent="0.25"/>
    <row r="178" customFormat="1" ht="15" customHeight="1" x14ac:dyDescent="0.25"/>
    <row r="179" customFormat="1" ht="15" customHeight="1" x14ac:dyDescent="0.25"/>
    <row r="180" customFormat="1" ht="15" customHeight="1" x14ac:dyDescent="0.25"/>
    <row r="181" customFormat="1" ht="12" customHeight="1" x14ac:dyDescent="0.25"/>
    <row r="182" customFormat="1" ht="12" customHeight="1" x14ac:dyDescent="0.25"/>
    <row r="183" customFormat="1" ht="15" customHeight="1" x14ac:dyDescent="0.25"/>
    <row r="184" customFormat="1" ht="15" customHeight="1" x14ac:dyDescent="0.25"/>
    <row r="185" customFormat="1" ht="15" customHeight="1" x14ac:dyDescent="0.25"/>
    <row r="186" customFormat="1" ht="15" customHeight="1" x14ac:dyDescent="0.25"/>
    <row r="187" customFormat="1" ht="15" customHeight="1" x14ac:dyDescent="0.25"/>
    <row r="188" customFormat="1" ht="12" customHeight="1" x14ac:dyDescent="0.25"/>
    <row r="189" customFormat="1" ht="15" customHeight="1" x14ac:dyDescent="0.25"/>
    <row r="190" customFormat="1" ht="15" customHeight="1" x14ac:dyDescent="0.25"/>
    <row r="191" customFormat="1" ht="15" customHeight="1" x14ac:dyDescent="0.25"/>
    <row r="192" customFormat="1" ht="15" customHeight="1" x14ac:dyDescent="0.25"/>
    <row r="193" customFormat="1" ht="15" customHeight="1" x14ac:dyDescent="0.25"/>
    <row r="194" customFormat="1" ht="12" customHeight="1" x14ac:dyDescent="0.25"/>
    <row r="195" customFormat="1" ht="15" customHeight="1" x14ac:dyDescent="0.25"/>
    <row r="196" customFormat="1" ht="15" customHeight="1" x14ac:dyDescent="0.25"/>
    <row r="197" customFormat="1" ht="15" customHeight="1" x14ac:dyDescent="0.25"/>
    <row r="198" customFormat="1" ht="15" customHeight="1" x14ac:dyDescent="0.25"/>
    <row r="199" customFormat="1" ht="15" customHeight="1" x14ac:dyDescent="0.25"/>
    <row r="200" customFormat="1" ht="12" customHeight="1" x14ac:dyDescent="0.25"/>
    <row r="201" customFormat="1" ht="15" customHeight="1" x14ac:dyDescent="0.25"/>
    <row r="202" customFormat="1" ht="15" customHeight="1" x14ac:dyDescent="0.25"/>
    <row r="203" customFormat="1" ht="15" customHeight="1" x14ac:dyDescent="0.25"/>
    <row r="204" customFormat="1" ht="12" customHeight="1" x14ac:dyDescent="0.25"/>
    <row r="205" customFormat="1" ht="15" customHeight="1" x14ac:dyDescent="0.25"/>
    <row r="206" customFormat="1" ht="15" customHeight="1" x14ac:dyDescent="0.25"/>
    <row r="207" customFormat="1" ht="15" customHeight="1" x14ac:dyDescent="0.25"/>
    <row r="208" customFormat="1" ht="15" customHeight="1" x14ac:dyDescent="0.25"/>
    <row r="209" customFormat="1" ht="12" customHeight="1" x14ac:dyDescent="0.25"/>
    <row r="210" customFormat="1" ht="15" customHeight="1" x14ac:dyDescent="0.25"/>
    <row r="211" customFormat="1" ht="15" customHeight="1" x14ac:dyDescent="0.25"/>
    <row r="212" customFormat="1" ht="15" customHeight="1" x14ac:dyDescent="0.25"/>
    <row r="213" customFormat="1" ht="15" customHeight="1" x14ac:dyDescent="0.25"/>
    <row r="214" customFormat="1" ht="15" customHeight="1" x14ac:dyDescent="0.25"/>
    <row r="215" customFormat="1" ht="15" customHeight="1" x14ac:dyDescent="0.25"/>
    <row r="216" customFormat="1" ht="15" customHeight="1" x14ac:dyDescent="0.25"/>
    <row r="217" customFormat="1" ht="15" customHeight="1" x14ac:dyDescent="0.25"/>
    <row r="218" customFormat="1" ht="15" customHeight="1" x14ac:dyDescent="0.25"/>
    <row r="219" customFormat="1" ht="15" customHeight="1" x14ac:dyDescent="0.25"/>
    <row r="220" customFormat="1" ht="15" customHeight="1" x14ac:dyDescent="0.25"/>
    <row r="221" customFormat="1" ht="15" customHeight="1" x14ac:dyDescent="0.25"/>
    <row r="222" customFormat="1" ht="15" customHeight="1" x14ac:dyDescent="0.25"/>
    <row r="223" customFormat="1" ht="15" customHeight="1" x14ac:dyDescent="0.25"/>
    <row r="224" customFormat="1" ht="15" customHeight="1" x14ac:dyDescent="0.25"/>
    <row r="225" customFormat="1" ht="15" customHeight="1" x14ac:dyDescent="0.25"/>
    <row r="226" customFormat="1" ht="15" customHeight="1" x14ac:dyDescent="0.25"/>
    <row r="227" customFormat="1" ht="15" customHeight="1" x14ac:dyDescent="0.25"/>
    <row r="228" customFormat="1" ht="15" customHeight="1" x14ac:dyDescent="0.25"/>
    <row r="229" customFormat="1" ht="15" customHeight="1" x14ac:dyDescent="0.25"/>
    <row r="230" customFormat="1" ht="15" customHeight="1" x14ac:dyDescent="0.25"/>
    <row r="231" customFormat="1" ht="15" customHeight="1" x14ac:dyDescent="0.25"/>
    <row r="232" customFormat="1" ht="15" customHeight="1" x14ac:dyDescent="0.25"/>
    <row r="233" customFormat="1" ht="15" customHeight="1" x14ac:dyDescent="0.25"/>
    <row r="234" customFormat="1" ht="15" customHeight="1" x14ac:dyDescent="0.25"/>
    <row r="235" customFormat="1" ht="15" customHeight="1" x14ac:dyDescent="0.25"/>
    <row r="236" customFormat="1" ht="15" customHeight="1" x14ac:dyDescent="0.25"/>
    <row r="237" customFormat="1" ht="15" customHeight="1" x14ac:dyDescent="0.25"/>
    <row r="238" customFormat="1" ht="15" customHeight="1" x14ac:dyDescent="0.25"/>
    <row r="239" customFormat="1" ht="15" customHeight="1" x14ac:dyDescent="0.25"/>
    <row r="240" customFormat="1" ht="15" customHeight="1" x14ac:dyDescent="0.25"/>
    <row r="241" customFormat="1" ht="15" customHeight="1" x14ac:dyDescent="0.25"/>
    <row r="242" customFormat="1" ht="15" customHeight="1" x14ac:dyDescent="0.25"/>
    <row r="243" customFormat="1" ht="15" customHeight="1" x14ac:dyDescent="0.25"/>
    <row r="244" customFormat="1" ht="15" customHeight="1" x14ac:dyDescent="0.25"/>
    <row r="245" customFormat="1" ht="15" customHeight="1" x14ac:dyDescent="0.25"/>
    <row r="246" customFormat="1" ht="15" customHeight="1" x14ac:dyDescent="0.25"/>
    <row r="247" customFormat="1" ht="15" customHeight="1" x14ac:dyDescent="0.25"/>
    <row r="248" customFormat="1" ht="12" customHeight="1" x14ac:dyDescent="0.25"/>
    <row r="249" customFormat="1" ht="15" customHeight="1" x14ac:dyDescent="0.25"/>
    <row r="250" customFormat="1" ht="15" customHeight="1" x14ac:dyDescent="0.25"/>
    <row r="251" customFormat="1" ht="15" customHeight="1" x14ac:dyDescent="0.25"/>
    <row r="252" customFormat="1" ht="12" customHeight="1" x14ac:dyDescent="0.25"/>
    <row r="253" customFormat="1" ht="15" customHeight="1" x14ac:dyDescent="0.25"/>
    <row r="254" customFormat="1" ht="15" customHeight="1" x14ac:dyDescent="0.25"/>
    <row r="255" customFormat="1" ht="15" customHeight="1" x14ac:dyDescent="0.25"/>
    <row r="256" customFormat="1" ht="12" customHeight="1" x14ac:dyDescent="0.25"/>
    <row r="257" spans="2:32" ht="15" customHeight="1" x14ac:dyDescent="0.25"/>
    <row r="258" spans="2:32" ht="15" customHeight="1" x14ac:dyDescent="0.25"/>
    <row r="259" spans="2:32" ht="15" customHeight="1" x14ac:dyDescent="0.2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25"/>
    <row r="261" spans="2:32" ht="15" customHeight="1" x14ac:dyDescent="0.25"/>
    <row r="262" spans="2:32" ht="15" customHeight="1" x14ac:dyDescent="0.25"/>
    <row r="263" spans="2:32" ht="15" customHeight="1" x14ac:dyDescent="0.25"/>
    <row r="264" spans="2:32" ht="15" customHeight="1" x14ac:dyDescent="0.25"/>
    <row r="265" spans="2:32" ht="15" customHeight="1" x14ac:dyDescent="0.25"/>
    <row r="266" spans="2:32" ht="15" customHeight="1" x14ac:dyDescent="0.25"/>
    <row r="267" spans="2:32" ht="15" customHeight="1" x14ac:dyDescent="0.25"/>
    <row r="268" spans="2:32" ht="12" customHeight="1" x14ac:dyDescent="0.25"/>
    <row r="269" spans="2:32" ht="12" customHeight="1" x14ac:dyDescent="0.25"/>
    <row r="270" spans="2:32" ht="12" customHeight="1" x14ac:dyDescent="0.25"/>
    <row r="271" spans="2:32" ht="12" customHeight="1" x14ac:dyDescent="0.25"/>
    <row r="272" spans="2:32" ht="12" customHeight="1" x14ac:dyDescent="0.25"/>
    <row r="273" customFormat="1" ht="12" customHeight="1" x14ac:dyDescent="0.25"/>
    <row r="274" customFormat="1" ht="12" customHeight="1" x14ac:dyDescent="0.25"/>
    <row r="275" customFormat="1" ht="12" customHeight="1" x14ac:dyDescent="0.25"/>
    <row r="276" customFormat="1" ht="12" customHeight="1" x14ac:dyDescent="0.25"/>
    <row r="277" customFormat="1" ht="12" customHeight="1" x14ac:dyDescent="0.25"/>
    <row r="278" customFormat="1" ht="12" customHeight="1" x14ac:dyDescent="0.25"/>
    <row r="279" customFormat="1" ht="12" customHeight="1" x14ac:dyDescent="0.25"/>
    <row r="280" customFormat="1" ht="12" customHeight="1" x14ac:dyDescent="0.25"/>
    <row r="281" customFormat="1" ht="12" customHeight="1" x14ac:dyDescent="0.25"/>
    <row r="282" customFormat="1" ht="12" customHeight="1" x14ac:dyDescent="0.25"/>
    <row r="283" customFormat="1" ht="12" customHeight="1" x14ac:dyDescent="0.25"/>
    <row r="284" customFormat="1" ht="12" customHeight="1" x14ac:dyDescent="0.25"/>
    <row r="285" customFormat="1" ht="12" customHeight="1" x14ac:dyDescent="0.25"/>
    <row r="286" customFormat="1" ht="12" customHeight="1" x14ac:dyDescent="0.25"/>
    <row r="287" customFormat="1" ht="12" customHeight="1" x14ac:dyDescent="0.25"/>
    <row r="288" customFormat="1" ht="12" customHeight="1" x14ac:dyDescent="0.25"/>
    <row r="289" customFormat="1" ht="12" customHeight="1" x14ac:dyDescent="0.25"/>
    <row r="290" customFormat="1" ht="12" customHeight="1" x14ac:dyDescent="0.25"/>
    <row r="291" customFormat="1" ht="12" customHeight="1" x14ac:dyDescent="0.25"/>
    <row r="292" customFormat="1" ht="12" customHeight="1" x14ac:dyDescent="0.25"/>
    <row r="293" customFormat="1" ht="12" customHeight="1" x14ac:dyDescent="0.25"/>
    <row r="294" customFormat="1" ht="12" customHeight="1" x14ac:dyDescent="0.25"/>
    <row r="295" customFormat="1" ht="12" customHeight="1" x14ac:dyDescent="0.25"/>
    <row r="296" customFormat="1" ht="12" customHeight="1" x14ac:dyDescent="0.25"/>
    <row r="297" customFormat="1" ht="12" customHeight="1" x14ac:dyDescent="0.25"/>
    <row r="298" customFormat="1" ht="12" customHeight="1" x14ac:dyDescent="0.25"/>
    <row r="299" customFormat="1" ht="12" customHeight="1" x14ac:dyDescent="0.25"/>
    <row r="300" customFormat="1" ht="15" customHeight="1" x14ac:dyDescent="0.25"/>
    <row r="301" customFormat="1" ht="15" customHeight="1" x14ac:dyDescent="0.25"/>
    <row r="302" customFormat="1" ht="15" customHeight="1" x14ac:dyDescent="0.25"/>
    <row r="303" customFormat="1" ht="15" customHeight="1" x14ac:dyDescent="0.25"/>
    <row r="304" customFormat="1" ht="15" customHeight="1" x14ac:dyDescent="0.25"/>
    <row r="305" customFormat="1" ht="15" customHeight="1" x14ac:dyDescent="0.25"/>
    <row r="306" customFormat="1" ht="15" customHeight="1" x14ac:dyDescent="0.25"/>
    <row r="307" customFormat="1" ht="15" customHeight="1" x14ac:dyDescent="0.25"/>
    <row r="308" customFormat="1" ht="15" customHeight="1" x14ac:dyDescent="0.25"/>
    <row r="309" customFormat="1" ht="15" customHeight="1" x14ac:dyDescent="0.25"/>
    <row r="310" customFormat="1" ht="12" customHeight="1" x14ac:dyDescent="0.25"/>
    <row r="311" customFormat="1" ht="15" customHeight="1" x14ac:dyDescent="0.25"/>
    <row r="312" customFormat="1" ht="15" customHeight="1" x14ac:dyDescent="0.25"/>
    <row r="313" customFormat="1" ht="15" customHeight="1" x14ac:dyDescent="0.25"/>
    <row r="314" customFormat="1" ht="15" customHeight="1" x14ac:dyDescent="0.25"/>
    <row r="315" customFormat="1" ht="15" customHeight="1" x14ac:dyDescent="0.25"/>
    <row r="316" customFormat="1" ht="15" customHeight="1" x14ac:dyDescent="0.25"/>
    <row r="317" customFormat="1" ht="15" customHeight="1" x14ac:dyDescent="0.25"/>
    <row r="318" customFormat="1" ht="15" customHeight="1" x14ac:dyDescent="0.25"/>
    <row r="319" customFormat="1" ht="15" customHeight="1" x14ac:dyDescent="0.25"/>
    <row r="320" customFormat="1" ht="15" customHeight="1" x14ac:dyDescent="0.25"/>
    <row r="321" customFormat="1" ht="15" customHeight="1" x14ac:dyDescent="0.25"/>
    <row r="322" customFormat="1" ht="15" customHeight="1" x14ac:dyDescent="0.25"/>
    <row r="323" customFormat="1" ht="15" customHeight="1" x14ac:dyDescent="0.25"/>
    <row r="324" customFormat="1" ht="15" customHeight="1" x14ac:dyDescent="0.25"/>
    <row r="325" customFormat="1" ht="15" customHeight="1" x14ac:dyDescent="0.25"/>
    <row r="326" customFormat="1" ht="15" customHeight="1" x14ac:dyDescent="0.25"/>
    <row r="327" customFormat="1" ht="12" customHeight="1" x14ac:dyDescent="0.25"/>
    <row r="328" customFormat="1" ht="15" customHeight="1" x14ac:dyDescent="0.25"/>
    <row r="329" customFormat="1" ht="12" customHeight="1" x14ac:dyDescent="0.25"/>
    <row r="330" customFormat="1" ht="15" customHeight="1" x14ac:dyDescent="0.25"/>
    <row r="331" customFormat="1" ht="15" customHeight="1" x14ac:dyDescent="0.25"/>
    <row r="332" customFormat="1" ht="15" customHeight="1" x14ac:dyDescent="0.25"/>
    <row r="333" customFormat="1" ht="15" customHeight="1" x14ac:dyDescent="0.25"/>
    <row r="334" customFormat="1" ht="15" customHeight="1" x14ac:dyDescent="0.25"/>
    <row r="335" customFormat="1" ht="15" customHeight="1" x14ac:dyDescent="0.25"/>
    <row r="336" customFormat="1"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5" x14ac:dyDescent="0.25"/>
  <sheetData>
    <row r="1" spans="1:33" ht="15.75" thickBot="1" x14ac:dyDescent="0.3">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75" thickTop="1" x14ac:dyDescent="0.2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2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2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2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2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2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2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2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5.75" x14ac:dyDescent="0.25">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2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2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7.5" thickBot="1" x14ac:dyDescent="0.3">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75" thickTop="1" x14ac:dyDescent="0.2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4.75" x14ac:dyDescent="0.2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6.75" x14ac:dyDescent="0.2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48.75" x14ac:dyDescent="0.2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4.75" x14ac:dyDescent="0.2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6.75" x14ac:dyDescent="0.2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2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36.75" x14ac:dyDescent="0.2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6.75" x14ac:dyDescent="0.2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6.75" x14ac:dyDescent="0.2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6.75" x14ac:dyDescent="0.2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6.75" x14ac:dyDescent="0.2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48.75" x14ac:dyDescent="0.2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48.75" x14ac:dyDescent="0.2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6.75" x14ac:dyDescent="0.2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6.75" x14ac:dyDescent="0.2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4.75" x14ac:dyDescent="0.2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36.75" x14ac:dyDescent="0.2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4.75" x14ac:dyDescent="0.2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4.75" x14ac:dyDescent="0.2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4.75" x14ac:dyDescent="0.2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4.75" x14ac:dyDescent="0.2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6.75" x14ac:dyDescent="0.2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2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4.75" x14ac:dyDescent="0.2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2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4.75" x14ac:dyDescent="0.2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8.75" x14ac:dyDescent="0.2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48.75" x14ac:dyDescent="0.2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4.75" x14ac:dyDescent="0.2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8.75" x14ac:dyDescent="0.2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2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48.75" x14ac:dyDescent="0.2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6.75" x14ac:dyDescent="0.2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6.75" x14ac:dyDescent="0.2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6.75" x14ac:dyDescent="0.2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6.75" x14ac:dyDescent="0.2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48.75" x14ac:dyDescent="0.2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48.75" x14ac:dyDescent="0.2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6.75" x14ac:dyDescent="0.2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6.75" x14ac:dyDescent="0.2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4.75" x14ac:dyDescent="0.2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36.75" x14ac:dyDescent="0.2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4.75" x14ac:dyDescent="0.2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4.75" x14ac:dyDescent="0.2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4.75" x14ac:dyDescent="0.2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4.75" x14ac:dyDescent="0.2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48.75" x14ac:dyDescent="0.2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2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36.75" x14ac:dyDescent="0.2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2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4.75" x14ac:dyDescent="0.2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2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8.75" x14ac:dyDescent="0.2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4.75" x14ac:dyDescent="0.2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2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2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72.75" x14ac:dyDescent="0.2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4.75" x14ac:dyDescent="0.2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2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6.75" x14ac:dyDescent="0.2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6.75" x14ac:dyDescent="0.2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2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8.75" x14ac:dyDescent="0.2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75" thickBot="1" x14ac:dyDescent="0.3">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2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2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2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2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2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2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2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2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2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2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2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2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2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2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2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2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2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2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2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2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2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2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2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2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2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2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2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2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2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2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2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2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2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2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2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2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2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2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2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2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2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2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2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2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2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2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2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2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2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2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2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2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2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2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2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2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2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2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2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2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2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2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2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2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2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2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2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2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2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2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2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2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2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2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2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2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2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2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2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2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2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2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2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2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2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2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2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2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2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2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2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2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2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2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2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2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2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2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2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2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2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2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2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2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2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2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2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2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2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2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2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2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2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2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2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2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2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2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2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2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2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2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2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2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2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2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2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2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2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2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2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2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2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2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2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2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2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2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2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2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2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2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2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2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2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2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2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2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2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2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2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2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2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2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2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2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2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2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2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2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2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2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2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2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2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2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2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2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2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2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2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2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2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2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2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2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2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2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2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2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2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2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2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2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2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2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2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2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2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2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2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2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2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2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2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2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86" t="s">
        <v>290</v>
      </c>
      <c r="D3" s="86" t="s">
        <v>291</v>
      </c>
      <c r="E3" s="87"/>
      <c r="F3" s="87"/>
      <c r="G3" s="87"/>
    </row>
    <row r="4" spans="1:33" ht="15" customHeight="1" x14ac:dyDescent="0.25">
      <c r="C4" s="86" t="s">
        <v>292</v>
      </c>
      <c r="D4" s="86" t="s">
        <v>293</v>
      </c>
      <c r="E4" s="87"/>
      <c r="F4" s="87"/>
      <c r="G4" s="86" t="s">
        <v>294</v>
      </c>
    </row>
    <row r="5" spans="1:33" ht="15" customHeight="1" x14ac:dyDescent="0.25">
      <c r="C5" s="86" t="s">
        <v>295</v>
      </c>
      <c r="D5" s="86" t="s">
        <v>296</v>
      </c>
      <c r="E5" s="87"/>
      <c r="F5" s="87"/>
      <c r="G5" s="87"/>
    </row>
    <row r="6" spans="1:33" ht="15" customHeight="1" x14ac:dyDescent="0.25">
      <c r="C6" s="86" t="s">
        <v>297</v>
      </c>
      <c r="D6" s="87"/>
      <c r="E6" s="86" t="s">
        <v>298</v>
      </c>
      <c r="F6" s="87"/>
      <c r="G6" s="87"/>
    </row>
    <row r="7" spans="1:33" ht="12" customHeight="1" x14ac:dyDescent="0.25"/>
    <row r="8" spans="1:33" ht="12" customHeight="1" x14ac:dyDescent="0.25"/>
    <row r="9" spans="1:33" ht="12" customHeight="1" x14ac:dyDescent="0.25"/>
    <row r="10" spans="1:33" ht="15" customHeight="1" x14ac:dyDescent="0.25">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2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2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2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2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2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2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2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2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2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2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2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2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2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2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2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2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2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2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2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2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2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2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2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2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2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2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2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2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2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2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2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2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2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2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2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2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2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2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2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2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2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2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2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2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2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2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2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2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2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2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2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2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2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2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2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2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2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2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2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2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2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2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2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2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2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2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2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2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2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2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2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2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2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2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2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2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2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2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2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2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2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2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2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2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2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2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2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2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2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2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2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2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2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2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2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2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2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2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2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2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2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2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2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2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2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2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2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2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2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2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2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2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2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2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2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2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2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2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2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2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2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2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2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2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2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2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2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2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2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2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2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2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2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2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2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2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2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2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2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2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2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2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2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2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2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2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2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2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2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2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2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2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2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2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2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2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2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2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2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2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2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2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2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2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2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2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2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2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2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2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2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2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2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2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2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2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2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2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2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2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2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2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2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2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2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2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2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2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2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2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2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2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2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2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2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2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2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2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2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2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2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2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2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2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2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2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2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2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2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2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2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2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2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2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2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2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2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2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2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2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2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2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2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2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2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2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2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2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2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2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2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2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2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2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2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2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2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2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2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2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2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2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2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2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2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2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2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2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2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2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2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2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2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2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3">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2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2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2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2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2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2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2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2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2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2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2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2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2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2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2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2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2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2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2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2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2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2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2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2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2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2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2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2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2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2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2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2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2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2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2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2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2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2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2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2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2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2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2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2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2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2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2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2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2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2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2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2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2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2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2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2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2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2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2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2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25"/>
    <row r="336" spans="2:33"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5" x14ac:dyDescent="0.25"/>
  <cols>
    <col min="1" max="1" width="56.140625" bestFit="1" customWidth="1"/>
    <col min="3" max="3" width="9.5703125" bestFit="1" customWidth="1"/>
  </cols>
  <sheetData>
    <row r="1" spans="1:16" x14ac:dyDescent="0.25">
      <c r="A1" s="59" t="s">
        <v>216</v>
      </c>
      <c r="B1" s="60"/>
      <c r="C1" s="60"/>
      <c r="D1" s="60"/>
      <c r="E1" s="60"/>
      <c r="F1" s="60"/>
      <c r="G1" s="60"/>
      <c r="H1" s="60"/>
      <c r="I1" s="60"/>
      <c r="J1" s="60"/>
      <c r="K1" s="60"/>
      <c r="L1" s="60"/>
      <c r="M1" s="60"/>
      <c r="N1" s="60"/>
      <c r="O1" s="60"/>
      <c r="P1" s="60"/>
    </row>
    <row r="2" spans="1:16" ht="15.75" customHeight="1" x14ac:dyDescent="0.2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25">
      <c r="A3" s="62" t="s">
        <v>217</v>
      </c>
      <c r="B3" s="63"/>
      <c r="C3" s="63"/>
      <c r="D3" s="63"/>
      <c r="E3" s="63"/>
      <c r="F3" s="63"/>
      <c r="G3" s="63"/>
      <c r="H3" s="63"/>
      <c r="I3" s="63"/>
      <c r="J3" s="63"/>
      <c r="K3" s="63"/>
      <c r="L3" s="63"/>
      <c r="M3" s="63"/>
      <c r="N3" s="63"/>
      <c r="O3" s="63"/>
      <c r="P3" s="63"/>
    </row>
    <row r="4" spans="1:16" x14ac:dyDescent="0.2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2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2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2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2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2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2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2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2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2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2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2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2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2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2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2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2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2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2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2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2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2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2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2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2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2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2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2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2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2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2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2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2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2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2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2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2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2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0.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5.75" x14ac:dyDescent="0.25">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5.75" x14ac:dyDescent="0.25">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5.75" x14ac:dyDescent="0.25">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5.75" x14ac:dyDescent="0.25">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5.75" x14ac:dyDescent="0.25">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5.75" x14ac:dyDescent="0.25">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5.75" x14ac:dyDescent="0.25">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5.75" x14ac:dyDescent="0.25">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5.75" x14ac:dyDescent="0.25">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5.75" x14ac:dyDescent="0.25">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5.75" x14ac:dyDescent="0.25">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5.75" x14ac:dyDescent="0.25">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5.75" x14ac:dyDescent="0.25">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5.75" x14ac:dyDescent="0.25">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5.75" x14ac:dyDescent="0.25">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5.75" x14ac:dyDescent="0.25">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5.75" x14ac:dyDescent="0.25">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5.75" x14ac:dyDescent="0.25">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5.75" x14ac:dyDescent="0.25">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5.75" x14ac:dyDescent="0.25">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5.75" x14ac:dyDescent="0.25">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5.75" x14ac:dyDescent="0.25">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5.75" x14ac:dyDescent="0.25">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5.75" x14ac:dyDescent="0.25">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5.75" x14ac:dyDescent="0.25">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5.75" x14ac:dyDescent="0.25">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5.75" x14ac:dyDescent="0.25">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5.75" x14ac:dyDescent="0.25">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5.75" x14ac:dyDescent="0.25">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5.75" x14ac:dyDescent="0.25">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5.75" x14ac:dyDescent="0.25">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5.75" x14ac:dyDescent="0.25">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5.75" x14ac:dyDescent="0.25">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5.75" x14ac:dyDescent="0.25">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5.75" x14ac:dyDescent="0.25">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5.75" x14ac:dyDescent="0.25">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5.75" x14ac:dyDescent="0.25">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5.75" x14ac:dyDescent="0.25">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5.75" x14ac:dyDescent="0.25">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5.75" x14ac:dyDescent="0.25">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5.75" x14ac:dyDescent="0.25">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5.75" x14ac:dyDescent="0.25">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5.75" x14ac:dyDescent="0.25">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5.75" x14ac:dyDescent="0.25">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5.75" x14ac:dyDescent="0.25">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5.75" x14ac:dyDescent="0.25">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5.75" x14ac:dyDescent="0.25">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5.75" x14ac:dyDescent="0.25">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5.75" x14ac:dyDescent="0.25">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5.75" x14ac:dyDescent="0.25">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5.75" x14ac:dyDescent="0.25">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5.75" x14ac:dyDescent="0.25">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5.75" x14ac:dyDescent="0.25">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5.75" x14ac:dyDescent="0.25">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5.75" x14ac:dyDescent="0.25">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5.75" x14ac:dyDescent="0.25">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5.75" x14ac:dyDescent="0.25">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5.75" x14ac:dyDescent="0.25">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5.75" x14ac:dyDescent="0.25">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5.75" x14ac:dyDescent="0.25">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5.75" x14ac:dyDescent="0.25">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5.75" x14ac:dyDescent="0.25">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5.75" x14ac:dyDescent="0.25">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5.75" x14ac:dyDescent="0.25">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5.75" x14ac:dyDescent="0.25">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5.75" x14ac:dyDescent="0.25">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5.75" x14ac:dyDescent="0.25">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5.75" x14ac:dyDescent="0.25">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5.75" x14ac:dyDescent="0.25">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5.75" x14ac:dyDescent="0.25">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5.75" x14ac:dyDescent="0.25">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5.75" x14ac:dyDescent="0.25">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5.75" x14ac:dyDescent="0.25">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5.75" x14ac:dyDescent="0.25">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5.75" x14ac:dyDescent="0.25">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5.75" x14ac:dyDescent="0.25">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5.75" x14ac:dyDescent="0.25">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5.75" x14ac:dyDescent="0.25">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5.75" x14ac:dyDescent="0.25">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5.75" x14ac:dyDescent="0.25">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5.75" x14ac:dyDescent="0.25">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x14ac:dyDescent="0.25">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x14ac:dyDescent="0.25">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x14ac:dyDescent="0.25">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x14ac:dyDescent="0.25">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x14ac:dyDescent="0.25">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x14ac:dyDescent="0.25">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x14ac:dyDescent="0.25">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x14ac:dyDescent="0.25">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x14ac:dyDescent="0.25">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25">
      <c r="A140" s="65"/>
    </row>
    <row r="141" spans="1:33" ht="15.75" x14ac:dyDescent="0.25">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2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2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2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5.75" x14ac:dyDescent="0.25">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2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2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2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5" x14ac:dyDescent="0.25"/>
  <cols>
    <col min="1" max="1" width="29.140625" customWidth="1"/>
    <col min="2" max="2" width="12" bestFit="1" customWidth="1"/>
    <col min="27" max="27" width="11.140625" bestFit="1" customWidth="1"/>
    <col min="28" max="28" width="9.5703125" bestFit="1" customWidth="1"/>
  </cols>
  <sheetData>
    <row r="1" spans="1:31" x14ac:dyDescent="0.25">
      <c r="A1" t="s">
        <v>1286</v>
      </c>
    </row>
    <row r="2" spans="1:31" x14ac:dyDescent="0.2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2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2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2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2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2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2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2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2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25">
      <c r="A12" t="s">
        <v>1286</v>
      </c>
    </row>
    <row r="13" spans="1:31" x14ac:dyDescent="0.2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2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2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5.75" x14ac:dyDescent="0.25">
      <c r="A17" s="228" t="s">
        <v>1257</v>
      </c>
    </row>
    <row r="18" spans="1:30" x14ac:dyDescent="0.25">
      <c r="A18" t="s">
        <v>1258</v>
      </c>
    </row>
    <row r="19" spans="1:30" x14ac:dyDescent="0.25">
      <c r="H19" s="15"/>
      <c r="M19" s="15"/>
      <c r="P19" s="15"/>
      <c r="W19" s="15"/>
    </row>
    <row r="20" spans="1:30" x14ac:dyDescent="0.25">
      <c r="H20" s="230" t="s">
        <v>1259</v>
      </c>
      <c r="I20" s="231"/>
      <c r="J20" s="231"/>
      <c r="K20" s="231"/>
      <c r="L20" s="232"/>
      <c r="M20" s="230" t="s">
        <v>1260</v>
      </c>
      <c r="N20" s="231"/>
      <c r="O20" s="232"/>
      <c r="P20" s="230" t="s">
        <v>85</v>
      </c>
      <c r="Q20" s="231"/>
      <c r="R20" s="231"/>
      <c r="S20" s="231"/>
      <c r="T20" s="231"/>
      <c r="U20" s="231"/>
      <c r="V20" s="232"/>
      <c r="W20" s="15"/>
    </row>
    <row r="21" spans="1:30" x14ac:dyDescent="0.2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2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2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2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2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2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2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2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2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2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2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2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2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2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2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2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2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2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2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2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2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2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2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2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2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2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2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2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2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2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2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2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2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2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2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2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2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2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2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2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2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2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2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2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2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2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2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2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2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2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2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2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2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2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2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2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2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2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2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2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2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2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2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2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2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2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2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2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2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2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2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2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2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2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2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2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2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2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2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2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2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2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2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2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2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2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2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2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2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2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2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2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2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2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2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2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2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2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2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2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2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2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2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2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2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2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2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2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2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2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2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2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2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2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2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2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2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2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2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2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2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2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2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2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2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2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2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2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2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2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2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2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2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2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2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2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2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2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2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2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2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2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2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2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2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2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2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2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2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2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2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2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2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2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2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2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2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2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2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2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2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2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2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2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2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2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2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2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2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2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2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2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2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2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2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2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2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2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2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2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2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2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2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2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2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2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2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2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2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2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2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2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2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2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2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2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2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2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2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2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2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2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2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2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2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2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2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2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2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2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2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2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2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2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2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2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2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2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2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2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2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2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2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2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2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2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2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2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2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2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2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2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2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2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2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2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2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2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2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2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2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2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2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2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2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2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2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2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2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2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2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2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2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2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2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2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2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2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2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2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2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2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2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2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2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2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2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2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2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2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2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2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2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2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2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2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2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2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2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2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2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2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2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2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2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2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2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2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2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2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2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2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2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2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2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2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2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2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2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2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2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2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2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2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2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2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2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2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2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2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2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2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2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2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2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2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2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2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2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2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2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2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2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2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2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2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2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2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2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2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2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2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2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2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2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2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2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2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2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2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2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2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2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2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2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2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2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2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2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2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2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2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2578125" defaultRowHeight="15" outlineLevelCol="1" x14ac:dyDescent="0.25"/>
  <cols>
    <col min="1" max="2" width="28.28515625" customWidth="1"/>
    <col min="3" max="3" width="32.42578125" bestFit="1" customWidth="1"/>
    <col min="4" max="10" width="14.7109375" customWidth="1"/>
    <col min="11" max="11" width="12.28515625" style="115" customWidth="1"/>
    <col min="12" max="12" width="23.140625" style="114" bestFit="1" customWidth="1"/>
    <col min="13" max="13" width="17.5703125" style="114" customWidth="1" outlineLevel="1"/>
    <col min="14" max="14" width="16.28515625" style="115" customWidth="1"/>
    <col min="15" max="16" width="10.42578125" style="115" customWidth="1"/>
    <col min="17" max="17" width="16.5703125" style="114" customWidth="1"/>
    <col min="18" max="18" width="6.42578125" style="118" customWidth="1"/>
    <col min="19" max="19" width="27.5703125" style="122" hidden="1" customWidth="1"/>
    <col min="20" max="20" width="15.42578125" style="114" customWidth="1"/>
    <col min="21" max="21" width="8" style="114" customWidth="1"/>
    <col min="22" max="22" width="8" style="114" hidden="1" customWidth="1" outlineLevel="1"/>
    <col min="23" max="23" width="11.5703125" style="121" customWidth="1" collapsed="1"/>
    <col min="24" max="27" width="11.5703125" style="121" customWidth="1"/>
    <col min="28" max="28" width="11.5703125" style="120" customWidth="1"/>
    <col min="29" max="29" width="9" style="119" hidden="1" customWidth="1" outlineLevel="1"/>
    <col min="30" max="30" width="8.5703125" style="114" customWidth="1" collapsed="1"/>
    <col min="31" max="31" width="11" style="114" customWidth="1"/>
    <col min="32" max="32" width="11.140625" style="115" customWidth="1"/>
    <col min="33" max="34" width="12.42578125" style="115" customWidth="1"/>
    <col min="35" max="35" width="8.5703125" style="115" customWidth="1"/>
    <col min="36" max="36" width="13.5703125" style="118" customWidth="1"/>
    <col min="37" max="37" width="12.42578125" style="118" customWidth="1"/>
    <col min="38" max="38" width="9.42578125" style="118" customWidth="1"/>
    <col min="39" max="39" width="15.5703125" style="118" customWidth="1"/>
    <col min="40" max="40" width="12.42578125" style="118" customWidth="1"/>
    <col min="41" max="41" width="11" style="118" customWidth="1"/>
    <col min="42" max="42" width="9.5703125" style="118" customWidth="1"/>
    <col min="43" max="43" width="9.42578125" style="118" customWidth="1"/>
    <col min="44" max="44" width="15.5703125" style="115" customWidth="1"/>
    <col min="45" max="45" width="15.5703125" style="118" customWidth="1"/>
    <col min="46" max="46" width="15.5703125" style="115" customWidth="1"/>
    <col min="47" max="47" width="10.5703125" style="117" hidden="1" customWidth="1"/>
    <col min="48" max="49" width="11.42578125" style="117" hidden="1" customWidth="1"/>
    <col min="50" max="50" width="10.5703125" style="117" hidden="1" customWidth="1"/>
    <col min="51" max="51" width="11.42578125" style="117" hidden="1" customWidth="1"/>
    <col min="52" max="52" width="11.5703125" style="117" hidden="1" customWidth="1"/>
    <col min="53" max="53" width="14.42578125" style="116" hidden="1" customWidth="1"/>
    <col min="54" max="54" width="11.5703125" style="117" hidden="1" customWidth="1"/>
    <col min="55" max="55" width="13.42578125" style="116" hidden="1" customWidth="1"/>
    <col min="56" max="56" width="12.42578125" style="115" customWidth="1"/>
    <col min="57" max="57" width="11.5703125" style="115" customWidth="1"/>
    <col min="58" max="115" width="9.42578125" style="114"/>
    <col min="116" max="117" width="9.42578125" style="114" customWidth="1"/>
    <col min="118" max="16384" width="9.42578125" style="114"/>
  </cols>
  <sheetData>
    <row r="1" spans="1:61" ht="15.75" thickBot="1" x14ac:dyDescent="0.3">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3">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2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2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75" thickBot="1" x14ac:dyDescent="0.3">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2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2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2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2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2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2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2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2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2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2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2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2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2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2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2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2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2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2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2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2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2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2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2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2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2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2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2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2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2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2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2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2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2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2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2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2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2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2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2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2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2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2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2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2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2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2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2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2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2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2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2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2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2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2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2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2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2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2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2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2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2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2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2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2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2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2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2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2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2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2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2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2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2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2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2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2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2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2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2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2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2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2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2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2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2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2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2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2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2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2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2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2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2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2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2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2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2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2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2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2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2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75" thickBot="1" x14ac:dyDescent="0.3">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25">
      <c r="A109" t="s">
        <v>133</v>
      </c>
      <c r="B109">
        <f>SUMIFS(B7:B107,$A$7:$A$107,$A109)</f>
        <v>0.48080000000000001</v>
      </c>
      <c r="C109">
        <f>SUMIFS(D7:D107,$A$7:$A$107,$A109)</f>
        <v>35.741624827763836</v>
      </c>
    </row>
    <row r="110" spans="1:61" x14ac:dyDescent="0.25">
      <c r="A110" t="s">
        <v>978</v>
      </c>
      <c r="B110">
        <f>SUMIFS(B8:B108,$A$7:$A$107,$A110)</f>
        <v>0.40579999999999999</v>
      </c>
      <c r="C110">
        <f>SUMIFS(C8:C108,$A$7:$A$107,$A110)</f>
        <v>24946239808.580986</v>
      </c>
    </row>
    <row r="111" spans="1:61" x14ac:dyDescent="0.25">
      <c r="A111" t="s">
        <v>979</v>
      </c>
      <c r="B111">
        <f>SUMIFS(B9:B109,$A$7:$A$107,$A111)</f>
        <v>5.0900000000000001E-2</v>
      </c>
      <c r="C111">
        <f>SUMIFS(C9:C109,$A$7:$A$107,$A111)</f>
        <v>1044651207.0840282</v>
      </c>
    </row>
    <row r="113" spans="1:13" x14ac:dyDescent="0.25">
      <c r="A113" t="s">
        <v>1290</v>
      </c>
      <c r="B113">
        <f t="shared" ref="B113:B118" si="28">SUMIFS(B$7:B$107,$E$7:$E$107,$A113)</f>
        <v>0.32410000000000005</v>
      </c>
      <c r="C113">
        <f>SUMIFS(D7:D107,$E$7:$E$107,$A113)</f>
        <v>24.158144736937011</v>
      </c>
    </row>
    <row r="114" spans="1:13" x14ac:dyDescent="0.25">
      <c r="A114" t="s">
        <v>1292</v>
      </c>
      <c r="B114">
        <f t="shared" si="28"/>
        <v>0.15670000000000003</v>
      </c>
      <c r="C114">
        <f>SUMIFS(C8:C108,$E$7:$E$107,$A114)</f>
        <v>9723064921.1650009</v>
      </c>
    </row>
    <row r="115" spans="1:13" x14ac:dyDescent="0.25">
      <c r="A115" t="s">
        <v>1291</v>
      </c>
      <c r="B115">
        <f t="shared" si="28"/>
        <v>7.4099999999999999E-2</v>
      </c>
      <c r="C115">
        <f>SUMIFS(C9:C109,$E$7:$E$107,$A115)</f>
        <v>9753978846.5945892</v>
      </c>
    </row>
    <row r="116" spans="1:13" x14ac:dyDescent="0.25">
      <c r="A116" t="s">
        <v>1293</v>
      </c>
      <c r="B116">
        <f t="shared" si="28"/>
        <v>0.17410000000000003</v>
      </c>
      <c r="C116">
        <f>SUMIFS(C10:C110,$E$7:$E$107,$A116)</f>
        <v>30685724006.424572</v>
      </c>
    </row>
    <row r="117" spans="1:13" x14ac:dyDescent="0.25">
      <c r="A117" t="s">
        <v>1294</v>
      </c>
      <c r="B117">
        <f t="shared" si="28"/>
        <v>0.189</v>
      </c>
      <c r="C117">
        <f>SUMIFS(C11:C111,$E$7:$E$107,$A117)</f>
        <v>1676879526.0359607</v>
      </c>
    </row>
    <row r="118" spans="1:13" x14ac:dyDescent="0.25">
      <c r="A118" t="s">
        <v>1298</v>
      </c>
      <c r="B118">
        <f t="shared" si="28"/>
        <v>8.0500000000000002E-2</v>
      </c>
      <c r="C118">
        <f>SUMIFS(C12:C112,$E$7:$E$107,$A118)</f>
        <v>1674184726.3165832</v>
      </c>
    </row>
    <row r="123" spans="1:13" x14ac:dyDescent="0.25">
      <c r="B123" s="234"/>
      <c r="E123" s="263" t="s">
        <v>1299</v>
      </c>
      <c r="F123" s="263"/>
      <c r="G123" s="263"/>
      <c r="H123" s="263" t="s">
        <v>1300</v>
      </c>
      <c r="I123" s="263"/>
      <c r="J123" s="263"/>
      <c r="K123" s="263" t="s">
        <v>1305</v>
      </c>
      <c r="L123" s="263"/>
      <c r="M123" s="263"/>
    </row>
    <row r="124" spans="1:13" x14ac:dyDescent="0.25">
      <c r="E124">
        <v>2027</v>
      </c>
      <c r="F124">
        <v>2030</v>
      </c>
      <c r="G124">
        <v>2032</v>
      </c>
      <c r="H124">
        <v>2027</v>
      </c>
      <c r="I124">
        <v>2030</v>
      </c>
      <c r="J124">
        <v>2032</v>
      </c>
      <c r="K124">
        <v>2027</v>
      </c>
      <c r="L124">
        <v>2030</v>
      </c>
      <c r="M124">
        <v>2032</v>
      </c>
    </row>
    <row r="125" spans="1:13" x14ac:dyDescent="0.2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2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2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2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2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2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25">
      <c r="E132" s="263" t="s">
        <v>1299</v>
      </c>
      <c r="F132" s="263"/>
      <c r="G132" s="263"/>
      <c r="H132" s="263" t="s">
        <v>1300</v>
      </c>
      <c r="I132" s="263"/>
      <c r="J132" s="263"/>
      <c r="K132" s="263" t="s">
        <v>1306</v>
      </c>
      <c r="L132" s="263"/>
      <c r="M132" s="263"/>
    </row>
    <row r="133" spans="1:58" x14ac:dyDescent="0.25">
      <c r="E133">
        <v>2027</v>
      </c>
      <c r="F133">
        <v>2030</v>
      </c>
      <c r="G133">
        <v>2032</v>
      </c>
      <c r="H133">
        <v>2027</v>
      </c>
      <c r="I133">
        <v>2030</v>
      </c>
      <c r="J133">
        <v>2032</v>
      </c>
      <c r="K133">
        <v>2027</v>
      </c>
      <c r="L133">
        <v>2030</v>
      </c>
      <c r="M133">
        <v>2032</v>
      </c>
    </row>
    <row r="134" spans="1:58" x14ac:dyDescent="0.2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2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2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25">
      <c r="E137" s="53"/>
      <c r="F137" s="53"/>
      <c r="G137" s="53"/>
      <c r="H137" s="53"/>
      <c r="I137" s="53"/>
      <c r="J137" s="53"/>
      <c r="K137" s="53"/>
      <c r="L137" s="53"/>
      <c r="M137" s="53"/>
    </row>
    <row r="138" spans="1:58" x14ac:dyDescent="0.25">
      <c r="E138" s="53"/>
      <c r="F138" s="53"/>
      <c r="G138" s="53"/>
      <c r="H138" s="53"/>
      <c r="I138" s="53"/>
      <c r="J138" s="53"/>
      <c r="K138" s="53"/>
      <c r="L138" s="53"/>
      <c r="M138" s="53"/>
    </row>
    <row r="139" spans="1:58" x14ac:dyDescent="0.25">
      <c r="E139" s="53"/>
      <c r="F139" s="53"/>
      <c r="G139" s="53"/>
      <c r="H139" s="53"/>
      <c r="I139" s="53"/>
      <c r="J139" s="53"/>
      <c r="K139" s="53"/>
      <c r="L139" s="53"/>
      <c r="M139" s="53"/>
    </row>
    <row r="140" spans="1:58" x14ac:dyDescent="0.25">
      <c r="E140" s="53"/>
      <c r="F140" s="53"/>
      <c r="G140" s="53"/>
      <c r="H140" s="53"/>
      <c r="I140" s="53"/>
      <c r="J140" s="53"/>
      <c r="K140" s="53"/>
      <c r="L140" s="53"/>
      <c r="M140" s="53"/>
    </row>
    <row r="141" spans="1:58" ht="30" x14ac:dyDescent="0.2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2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2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2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2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2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2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2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abSelected="1" topLeftCell="A35" workbookViewId="0">
      <selection activeCell="A49" sqref="A49"/>
    </sheetView>
  </sheetViews>
  <sheetFormatPr defaultRowHeight="15" x14ac:dyDescent="0.2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48" customFormat="1" x14ac:dyDescent="0.25">
      <c r="A1" s="49" t="s">
        <v>1337</v>
      </c>
    </row>
    <row r="2" spans="1:15" x14ac:dyDescent="0.25">
      <c r="B2" s="1" t="s">
        <v>1332</v>
      </c>
      <c r="C2" s="1"/>
      <c r="D2" s="1"/>
      <c r="E2" s="1"/>
      <c r="F2" s="1"/>
      <c r="G2" s="1"/>
      <c r="H2" s="1"/>
    </row>
    <row r="3" spans="1:15" x14ac:dyDescent="0.25">
      <c r="B3" t="s">
        <v>1290</v>
      </c>
      <c r="C3">
        <f>SUMIFS('hd trucs'!$C$7:$C$107,'hd trucs'!$E$7:$E$107,'EPA HDV Rules'!$B3)</f>
        <v>7470411736.3170185</v>
      </c>
      <c r="D3" s="53">
        <f>C3/SUM($C$3:$C$4)</f>
        <v>0.80410442131403348</v>
      </c>
      <c r="J3" s="2" t="s">
        <v>1256</v>
      </c>
      <c r="K3" s="2"/>
      <c r="L3" s="2"/>
      <c r="M3" s="2"/>
      <c r="N3" s="2"/>
      <c r="O3" s="2"/>
    </row>
    <row r="4" spans="1:15" x14ac:dyDescent="0.2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25">
      <c r="J5" s="2"/>
      <c r="K5" s="2"/>
      <c r="L5" s="2"/>
      <c r="M5" s="2"/>
      <c r="N5" s="2"/>
      <c r="O5" s="2"/>
    </row>
    <row r="6" spans="1:15" x14ac:dyDescent="0.25">
      <c r="B6" s="1" t="s">
        <v>1333</v>
      </c>
      <c r="C6" s="1"/>
      <c r="E6" s="1"/>
      <c r="F6" s="1"/>
      <c r="G6" s="1"/>
      <c r="H6" s="1"/>
      <c r="J6" s="2"/>
      <c r="K6" s="2"/>
      <c r="L6" s="2"/>
      <c r="M6" s="2"/>
      <c r="N6" s="2"/>
      <c r="O6" s="2"/>
    </row>
    <row r="7" spans="1:15" x14ac:dyDescent="0.2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25">
      <c r="B8" t="s">
        <v>1291</v>
      </c>
      <c r="C8">
        <f>SUMIFS('hd trucs'!$C$7:$C$107,'hd trucs'!$E$7:$E$107,'EPA HDV Rules'!$B8)</f>
        <v>1871904738.5605273</v>
      </c>
      <c r="D8" s="53">
        <f t="shared" ref="D8:D10" si="0">C8/SUM($C$7:$C$10)</f>
        <v>6.0838802703329711E-2</v>
      </c>
      <c r="J8" s="2"/>
      <c r="K8" s="2"/>
      <c r="L8" s="2"/>
      <c r="M8" s="2"/>
      <c r="N8" s="2"/>
      <c r="O8" s="2"/>
    </row>
    <row r="9" spans="1:15" x14ac:dyDescent="0.25">
      <c r="B9" s="4" t="s">
        <v>1293</v>
      </c>
      <c r="C9">
        <f>SUMIFS('hd trucs'!$C$7:$C$107,'hd trucs'!$E$7:$E$107,'EPA HDV Rules'!$B9)</f>
        <v>9013846074.230608</v>
      </c>
      <c r="D9" s="53">
        <f t="shared" si="0"/>
        <v>0.29295914028723796</v>
      </c>
      <c r="J9" s="2"/>
      <c r="K9" s="2"/>
      <c r="L9" s="2"/>
      <c r="M9" s="2"/>
      <c r="N9" s="2"/>
      <c r="O9" s="2"/>
    </row>
    <row r="10" spans="1:15" x14ac:dyDescent="0.25">
      <c r="B10" t="s">
        <v>1294</v>
      </c>
      <c r="C10">
        <f>SUMIFS('hd trucs'!$C$7:$C$107,'hd trucs'!$E$7:$E$107,'EPA HDV Rules'!$B10)</f>
        <v>18120504131.904099</v>
      </c>
      <c r="D10" s="53">
        <f t="shared" si="0"/>
        <v>0.58893476417690993</v>
      </c>
      <c r="J10" s="2"/>
      <c r="K10" s="2"/>
      <c r="L10" s="2"/>
      <c r="M10" s="2"/>
      <c r="N10" s="2"/>
      <c r="O10" s="2"/>
    </row>
    <row r="11" spans="1:15" x14ac:dyDescent="0.25">
      <c r="J11" s="2"/>
      <c r="K11" s="2"/>
      <c r="L11" s="2"/>
      <c r="M11" s="2"/>
      <c r="N11" s="2"/>
      <c r="O11" s="2"/>
    </row>
    <row r="12" spans="1:15" x14ac:dyDescent="0.25">
      <c r="B12" s="1" t="s">
        <v>1331</v>
      </c>
      <c r="C12" s="1">
        <v>2027</v>
      </c>
      <c r="D12" s="1">
        <v>2028</v>
      </c>
      <c r="E12" s="1">
        <v>2029</v>
      </c>
      <c r="F12" s="1">
        <v>2030</v>
      </c>
      <c r="G12" s="1">
        <v>2031</v>
      </c>
      <c r="H12" s="1">
        <v>2032</v>
      </c>
      <c r="J12" s="2"/>
      <c r="K12" s="2"/>
      <c r="L12" s="2"/>
      <c r="M12" s="2"/>
      <c r="N12" s="2"/>
      <c r="O12" s="2"/>
    </row>
    <row r="13" spans="1:15" x14ac:dyDescent="0.2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2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2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2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2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25">
      <c r="J18" s="2"/>
      <c r="K18" s="2"/>
      <c r="L18" s="2"/>
      <c r="M18" s="2"/>
      <c r="N18" s="2"/>
      <c r="O18" s="2"/>
    </row>
    <row r="19" spans="1:25" x14ac:dyDescent="0.25">
      <c r="J19" s="2"/>
      <c r="K19" s="2"/>
      <c r="L19" s="2"/>
      <c r="M19" s="2"/>
      <c r="N19" s="2"/>
      <c r="O19" s="2"/>
    </row>
    <row r="20" spans="1:25" x14ac:dyDescent="0.2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2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25">
      <c r="A23" t="s">
        <v>1338</v>
      </c>
    </row>
    <row r="25" spans="1:25" x14ac:dyDescent="0.25">
      <c r="B25">
        <v>2027</v>
      </c>
      <c r="C25">
        <v>2030</v>
      </c>
      <c r="D25">
        <v>2032</v>
      </c>
    </row>
    <row r="26" spans="1:25" x14ac:dyDescent="0.2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25">
      <c r="A28" s="49" t="s">
        <v>1336</v>
      </c>
    </row>
    <row r="29" spans="1:25" x14ac:dyDescent="0.2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2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2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2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2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2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2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2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2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2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2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2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2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2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2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2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25">
      <c r="A48" s="49" t="s">
        <v>210</v>
      </c>
    </row>
    <row r="49" spans="1:31" x14ac:dyDescent="0.2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2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2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2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ht="30" x14ac:dyDescent="0.2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30" x14ac:dyDescent="0.2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2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2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2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2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2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2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2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2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2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2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2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2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2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2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2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2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2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2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2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2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2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2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2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2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2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2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2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2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2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2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2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2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2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2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2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2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2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2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2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2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2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2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2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2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2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2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2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2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2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2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2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2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2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2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2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2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2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2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2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2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2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2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2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2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2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2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2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2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2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2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2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2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2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2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2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2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2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2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2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2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2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2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2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2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2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2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2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2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2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2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2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2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2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2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2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2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2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2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2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2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2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2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2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2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2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2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2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2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2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2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2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2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2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2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2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2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2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2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2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2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2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2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2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2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2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2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2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2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2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2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2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2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2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2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2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2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2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2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SUMIFS('BRZSPbS-psgr-ldv-all'!B:B,'BRZSPbS-psgr-ldv-all'!$A:$A,About!$B$1)</f>
        <v>9.5000000000000001E-2</v>
      </c>
      <c r="C2">
        <f>SUMIFS('BRZSPbS-psgr-ldv-all'!C:C,'BRZSPbS-psgr-ldv-all'!$A:$A,About!$B$1)</f>
        <v>0.12</v>
      </c>
      <c r="D2">
        <f>SUMIFS('BRZSPbS-psgr-ldv-all'!D:D,'BRZSPbS-psgr-ldv-all'!$A:$A,About!$B$1)</f>
        <v>0.14499999999999999</v>
      </c>
      <c r="E2">
        <f>SUMIFS('BRZSPbS-psgr-ldv-all'!E:E,'BRZSPbS-psgr-ldv-all'!$A:$A,About!$B$1)</f>
        <v>0.16999999999999998</v>
      </c>
      <c r="F2">
        <f>SUMIFS('BRZSPbS-psgr-ldv-all'!F:F,'BRZSPbS-psgr-ldv-all'!$A:$A,About!$B$1)</f>
        <v>0.19500000000000001</v>
      </c>
      <c r="G2">
        <f>SUMIFS('BRZSPbS-psgr-ldv-all'!G:G,'BRZSPbS-psgr-ldv-all'!$A:$A,About!$B$1)</f>
        <v>0.21999999999999997</v>
      </c>
      <c r="H2">
        <f>SUMIFS('BRZSPbS-psgr-ldv-all'!H:H,'BRZSPbS-psgr-ldv-all'!$A:$A,About!$B$1)</f>
        <v>0.35</v>
      </c>
      <c r="I2">
        <f>SUMIFS('BRZSPbS-psgr-ldv-all'!I:I,'BRZSPbS-psgr-ldv-all'!$A:$A,About!$B$1)</f>
        <v>0.43</v>
      </c>
      <c r="J2">
        <f>SUMIFS('BRZSPbS-psgr-ldv-all'!J:J,'BRZSPbS-psgr-ldv-all'!$A:$A,About!$B$1)</f>
        <v>0.51</v>
      </c>
      <c r="K2">
        <f>SUMIFS('BRZSPbS-psgr-ldv-all'!K:K,'BRZSPbS-psgr-ldv-all'!$A:$A,About!$B$1)</f>
        <v>0.59</v>
      </c>
      <c r="L2">
        <f>SUMIFS('BRZSPbS-psgr-ldv-all'!L:L,'BRZSPbS-psgr-ldv-all'!$A:$A,About!$B$1)</f>
        <v>0.68</v>
      </c>
      <c r="M2">
        <f>SUMIFS('BRZSPbS-psgr-ldv-all'!M:M,'BRZSPbS-psgr-ldv-all'!$A:$A,About!$B$1)</f>
        <v>0.76</v>
      </c>
      <c r="N2">
        <f>SUMIFS('BRZSPbS-psgr-ldv-all'!N:N,'BRZSPbS-psgr-ldv-all'!$A:$A,About!$B$1)</f>
        <v>0.82</v>
      </c>
      <c r="O2">
        <f>SUMIFS('BRZSPbS-psgr-ldv-all'!O:O,'BRZSPbS-psgr-ldv-all'!$A:$A,About!$B$1)</f>
        <v>0.88</v>
      </c>
      <c r="P2">
        <f>SUMIFS('BRZSPbS-psgr-ldv-all'!P:P,'BRZSPbS-psgr-ldv-all'!$A:$A,About!$B$1)</f>
        <v>0.94</v>
      </c>
      <c r="Q2">
        <f>SUMIFS('BRZSPbS-psgr-ldv-all'!Q:Q,'BRZSPbS-psgr-ldv-all'!$A:$A,About!$B$1)</f>
        <v>1</v>
      </c>
      <c r="R2">
        <f>SUMIFS('BRZSPbS-psgr-ldv-all'!R:R,'BRZSPbS-psgr-ldv-all'!$A:$A,About!$B$1)</f>
        <v>1</v>
      </c>
      <c r="S2">
        <f>SUMIFS('BRZSPbS-psgr-ldv-all'!S:S,'BRZSPbS-psgr-ldv-all'!$A:$A,About!$B$1)</f>
        <v>1</v>
      </c>
      <c r="T2">
        <f>SUMIFS('BRZSPbS-psgr-ldv-all'!T:T,'BRZSPbS-psgr-ldv-all'!$A:$A,About!$B$1)</f>
        <v>1</v>
      </c>
      <c r="U2">
        <f>SUMIFS('BRZSPbS-psgr-ldv-all'!U:U,'BRZSPbS-psgr-ldv-all'!$A:$A,About!$B$1)</f>
        <v>1</v>
      </c>
      <c r="V2">
        <f>SUMIFS('BRZSPbS-psgr-ldv-all'!V:V,'BRZSPbS-psgr-ldv-all'!$A:$A,About!$B$1)</f>
        <v>1</v>
      </c>
      <c r="W2">
        <f>SUMIFS('BRZSPbS-psgr-ldv-all'!W:W,'BRZSPbS-psgr-ldv-all'!$A:$A,About!$B$1)</f>
        <v>1</v>
      </c>
      <c r="X2">
        <f>SUMIFS('BRZSPbS-psgr-ldv-all'!X:X,'BRZSPbS-psgr-ldv-all'!$A:$A,About!$B$1)</f>
        <v>1</v>
      </c>
      <c r="Y2">
        <f>SUMIFS('BRZSPbS-psgr-ldv-all'!Y:Y,'BRZSPbS-psgr-ldv-all'!$A:$A,About!$B$1)</f>
        <v>1</v>
      </c>
      <c r="Z2">
        <f>SUMIFS('BRZSPbS-psgr-ldv-all'!Z:Z,'BRZSPbS-psgr-ldv-all'!$A:$A,About!$B$1)</f>
        <v>1</v>
      </c>
      <c r="AA2">
        <f>SUMIFS('BRZSPbS-psgr-ldv-all'!AA:AA,'BRZSPbS-psgr-ldv-all'!$A:$A,About!$B$1)</f>
        <v>1</v>
      </c>
      <c r="AB2">
        <f>SUMIFS('BRZSPbS-psgr-ldv-all'!AB:AB,'BRZSPbS-psgr-ldv-all'!$A:$A,About!$B$1)</f>
        <v>1</v>
      </c>
      <c r="AC2">
        <f>SUMIFS('BRZSPbS-psgr-ldv-all'!AC:AC,'BRZSPbS-psgr-ldv-all'!$A:$A,About!$B$1)</f>
        <v>1</v>
      </c>
      <c r="AD2">
        <f>SUMIFS('BRZSPbS-psgr-ldv-all'!AD:AD,'BRZSPbS-psgr-ldv-all'!$A:$A,About!$B$1)</f>
        <v>1</v>
      </c>
      <c r="AE2">
        <f>SUMIFS('BRZSPbS-psgr-ldv-all'!AE:AE,'BRZSPbS-psgr-ldv-all'!$A:$A,About!$B$1)</f>
        <v>1</v>
      </c>
      <c r="AF2">
        <f>SUMIFS('BRZSPbS-psgr-ldv-all'!AF:AF,'BRZSPbS-psgr-ldv-all'!$A:$A,About!$B$1)</f>
        <v>1</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2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2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2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2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2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2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2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2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2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2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2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2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2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2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2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2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2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2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2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2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2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2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2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2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2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2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2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2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2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2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2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2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2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2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2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2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2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2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2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2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2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2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2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2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2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2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2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2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2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2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2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2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2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2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2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2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2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2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2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4.7811543587111538E-2</v>
      </c>
      <c r="H2">
        <f>SUMIFS('BRZSPbS-psgr-hdv-all'!H:H,'BRZSPbS-psgr-hdv-all'!$A:$A,About!$B$1)</f>
        <v>5.6504551512040903E-2</v>
      </c>
      <c r="I2">
        <f>SUMIFS('BRZSPbS-psgr-hdv-all'!I:I,'BRZSPbS-psgr-hdv-all'!$A:$A,About!$B$1)</f>
        <v>8.6930079249293704E-2</v>
      </c>
      <c r="J2">
        <f>SUMIFS('BRZSPbS-psgr-hdv-all'!J:J,'BRZSPbS-psgr-hdv-all'!$A:$A,About!$B$1)</f>
        <v>0.13039511887394054</v>
      </c>
      <c r="K2">
        <f>SUMIFS('BRZSPbS-psgr-hdv-all'!K:K,'BRZSPbS-psgr-hdv-all'!$A:$A,About!$B$1)</f>
        <v>0.17386015849858741</v>
      </c>
      <c r="L2">
        <f>SUMIFS('BRZSPbS-psgr-hdv-all'!L:L,'BRZSPbS-psgr-hdv-all'!$A:$A,About!$B$1)</f>
        <v>0.21732519812323425</v>
      </c>
      <c r="M2">
        <f>SUMIFS('BRZSPbS-psgr-hdv-all'!M:M,'BRZSPbS-psgr-hdv-all'!$A:$A,About!$B$1)</f>
        <v>0.23905771793555769</v>
      </c>
      <c r="N2">
        <f>SUMIFS('BRZSPbS-psgr-hdv-all'!N:N,'BRZSPbS-psgr-hdv-all'!$A:$A,About!$B$1)</f>
        <v>0.26079023774788107</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2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2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2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2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2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2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2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2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2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2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2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2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2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2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2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2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2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2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2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2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2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2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2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2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2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2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2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2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2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2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2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2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2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2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2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2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2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2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2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2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2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2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2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2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2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2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2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2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2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2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2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2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2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2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2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2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2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2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2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2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2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2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2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2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2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2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2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2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2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2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2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2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2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2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2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2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2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2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2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2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2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2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2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2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2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2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2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2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2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2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2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2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2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2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2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2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2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2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2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2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2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2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2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2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2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2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2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2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2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2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2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2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2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2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2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2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2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2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8.007170495487044E-2</v>
      </c>
      <c r="H2">
        <f>SUMIFS('BRZSPbS-frgt-ldv-all'!H:H,'BRZSPbS-frgt-ldv-all'!$A:$A,About!$B$1)</f>
        <v>0.10754675715462489</v>
      </c>
      <c r="I2">
        <f>SUMIFS('BRZSPbS-frgt-ldv-all'!I:I,'BRZSPbS-frgt-ldv-all'!$A:$A,About!$B$1)</f>
        <v>0.16256127688111058</v>
      </c>
      <c r="J2">
        <f>SUMIFS('BRZSPbS-frgt-ldv-all'!J:J,'BRZSPbS-frgt-ldv-all'!$A:$A,About!$B$1)</f>
        <v>0.22511403505922528</v>
      </c>
      <c r="K2">
        <f>SUMIFS('BRZSPbS-frgt-ldv-all'!K:K,'BRZSPbS-frgt-ldv-all'!$A:$A,About!$B$1)</f>
        <v>0.28764855512481957</v>
      </c>
      <c r="L2">
        <f>SUMIFS('BRZSPbS-frgt-ldv-all'!L:L,'BRZSPbS-frgt-ldv-all'!$A:$A,About!$B$1)</f>
        <v>0.35012393285022902</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0.60014491697173544</v>
      </c>
      <c r="R2">
        <f>SUMIFS('BRZSPbS-frgt-ldv-all'!R:R,'BRZSPbS-frgt-ldv-all'!$A:$A,About!$B$1)</f>
        <v>0.60012059658240735</v>
      </c>
      <c r="S2">
        <f>SUMIFS('BRZSPbS-frgt-ldv-all'!S:S,'BRZSPbS-frgt-ldv-all'!$A:$A,About!$B$1)</f>
        <v>0.600161934202605</v>
      </c>
      <c r="T2">
        <f>SUMIFS('BRZSPbS-frgt-ldv-all'!T:T,'BRZSPbS-frgt-ldv-all'!$A:$A,About!$B$1)</f>
        <v>0.60016393701902881</v>
      </c>
      <c r="U2">
        <f>SUMIFS('BRZSPbS-frgt-ldv-all'!U:U,'BRZSPbS-frgt-ldv-all'!$A:$A,About!$B$1)</f>
        <v>0.60017920871502439</v>
      </c>
      <c r="V2">
        <f>SUMIFS('BRZSPbS-frgt-ldv-all'!V:V,'BRZSPbS-frgt-ldv-all'!$A:$A,About!$B$1)</f>
        <v>0.60021168530300795</v>
      </c>
      <c r="W2">
        <f>SUMIFS('BRZSPbS-frgt-ldv-all'!W:W,'BRZSPbS-frgt-ldv-all'!$A:$A,About!$B$1)</f>
        <v>0.60021917370958355</v>
      </c>
      <c r="X2">
        <f>SUMIFS('BRZSPbS-frgt-ldv-all'!X:X,'BRZSPbS-frgt-ldv-all'!$A:$A,About!$B$1)</f>
        <v>0.60022013941623975</v>
      </c>
      <c r="Y2">
        <f>SUMIFS('BRZSPbS-frgt-ldv-all'!Y:Y,'BRZSPbS-frgt-ldv-all'!$A:$A,About!$B$1)</f>
        <v>0.60024997430440052</v>
      </c>
      <c r="Z2">
        <f>SUMIFS('BRZSPbS-frgt-ldv-all'!Z:Z,'BRZSPbS-frgt-ldv-all'!$A:$A,About!$B$1)</f>
        <v>0.6002767858670699</v>
      </c>
      <c r="AA2">
        <f>SUMIFS('BRZSPbS-frgt-ldv-all'!AA:AA,'BRZSPbS-frgt-ldv-all'!$A:$A,About!$B$1)</f>
        <v>0.60025331577567864</v>
      </c>
      <c r="AB2">
        <f>SUMIFS('BRZSPbS-frgt-ldv-all'!AB:AB,'BRZSPbS-frgt-ldv-all'!$A:$A,About!$B$1)</f>
        <v>0.60021121415169432</v>
      </c>
      <c r="AC2">
        <f>SUMIFS('BRZSPbS-frgt-ldv-all'!AC:AC,'BRZSPbS-frgt-ldv-all'!$A:$A,About!$B$1)</f>
        <v>0.60014973485583689</v>
      </c>
      <c r="AD2">
        <f>SUMIFS('BRZSPbS-frgt-ldv-all'!AD:AD,'BRZSPbS-frgt-ldv-all'!$A:$A,About!$B$1)</f>
        <v>0.60006877964945415</v>
      </c>
      <c r="AE2">
        <f>SUMIFS('BRZSPbS-frgt-ldv-all'!AE:AE,'BRZSPbS-frgt-ldv-all'!$A:$A,About!$B$1)</f>
        <v>0.60001224832570577</v>
      </c>
      <c r="AF2">
        <f>SUMIFS('BRZSPbS-frgt-ldv-all'!AF:AF,'BRZSPbS-frgt-ldv-all'!$A:$A,About!$B$1)</f>
        <v>0.5999947196049078</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5" x14ac:dyDescent="0.25"/>
  <cols>
    <col min="1" max="1" width="20" customWidth="1"/>
    <col min="10" max="10" width="12" bestFit="1"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2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2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2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2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2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2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2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2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2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2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2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2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2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2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2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2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2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2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2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2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2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2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2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2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2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2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2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2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2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2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2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2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2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2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2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2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2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2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2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2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2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2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2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2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2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2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2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2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2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2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2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2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2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2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2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2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2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2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2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7.0320874013171178E-2</v>
      </c>
      <c r="H2">
        <f>SUMIFS('BRZSPbS-frgt-hdv-all'!H:H,'BRZSPbS-frgt-hdv-all'!$A:$A,About!$B$1)</f>
        <v>0.10023841199827981</v>
      </c>
      <c r="I2">
        <f>SUMIFS('BRZSPbS-frgt-hdv-all'!I:I,'BRZSPbS-frgt-hdv-all'!$A:$A,About!$B$1)</f>
        <v>0.15039415219720934</v>
      </c>
      <c r="J2">
        <f>SUMIFS('BRZSPbS-frgt-hdv-all'!J:J,'BRZSPbS-frgt-hdv-all'!$A:$A,About!$B$1)</f>
        <v>0.20078269763173362</v>
      </c>
      <c r="K2">
        <f>SUMIFS('BRZSPbS-frgt-hdv-all'!K:K,'BRZSPbS-frgt-hdv-all'!$A:$A,About!$B$1)</f>
        <v>0.25116640642453203</v>
      </c>
      <c r="L2">
        <f>SUMIFS('BRZSPbS-frgt-hdv-all'!L:L,'BRZSPbS-frgt-hdv-all'!$A:$A,About!$B$1)</f>
        <v>0.30154673662148429</v>
      </c>
      <c r="M2">
        <f>SUMIFS('BRZSPbS-frgt-hdv-all'!M:M,'BRZSPbS-frgt-hdv-all'!$A:$A,About!$B$1)</f>
        <v>0.35154017073763533</v>
      </c>
      <c r="N2">
        <f>SUMIFS('BRZSPbS-frgt-hdv-all'!N:N,'BRZSPbS-frgt-hdv-all'!$A:$A,About!$B$1)</f>
        <v>0.40153478185130786</v>
      </c>
      <c r="O2">
        <f>SUMIFS('BRZSPbS-frgt-hdv-all'!O:O,'BRZSPbS-frgt-hdv-all'!$A:$A,About!$B$1)</f>
        <v>0.40191215883585885</v>
      </c>
      <c r="P2">
        <f>SUMIFS('BRZSPbS-frgt-hdv-all'!P:P,'BRZSPbS-frgt-hdv-all'!$A:$A,About!$B$1)</f>
        <v>0.40228783363087045</v>
      </c>
      <c r="Q2">
        <f>SUMIFS('BRZSPbS-frgt-hdv-all'!Q:Q,'BRZSPbS-frgt-hdv-all'!$A:$A,About!$B$1)</f>
        <v>0.40266255578760335</v>
      </c>
      <c r="R2">
        <f>SUMIFS('BRZSPbS-frgt-hdv-all'!R:R,'BRZSPbS-frgt-hdv-all'!$A:$A,About!$B$1)</f>
        <v>0.40265708999618932</v>
      </c>
      <c r="S2">
        <f>SUMIFS('BRZSPbS-frgt-hdv-all'!S:S,'BRZSPbS-frgt-hdv-all'!$A:$A,About!$B$1)</f>
        <v>0.40265231563660031</v>
      </c>
      <c r="T2">
        <f>SUMIFS('BRZSPbS-frgt-hdv-all'!T:T,'BRZSPbS-frgt-hdv-all'!$A:$A,About!$B$1)</f>
        <v>0.40264788033224125</v>
      </c>
      <c r="U2">
        <f>SUMIFS('BRZSPbS-frgt-hdv-all'!U:U,'BRZSPbS-frgt-hdv-all'!$A:$A,About!$B$1)</f>
        <v>0.40264231400382128</v>
      </c>
      <c r="V2">
        <f>SUMIFS('BRZSPbS-frgt-hdv-all'!V:V,'BRZSPbS-frgt-hdv-all'!$A:$A,About!$B$1)</f>
        <v>0.40263675353806344</v>
      </c>
      <c r="W2">
        <f>SUMIFS('BRZSPbS-frgt-hdv-all'!W:W,'BRZSPbS-frgt-hdv-all'!$A:$A,About!$B$1)</f>
        <v>0.40263074466734672</v>
      </c>
      <c r="X2">
        <f>SUMIFS('BRZSPbS-frgt-hdv-all'!X:X,'BRZSPbS-frgt-hdv-all'!$A:$A,About!$B$1)</f>
        <v>0.40262607887975699</v>
      </c>
      <c r="Y2">
        <f>SUMIFS('BRZSPbS-frgt-hdv-all'!Y:Y,'BRZSPbS-frgt-hdv-all'!$A:$A,About!$B$1)</f>
        <v>0.40262195913313187</v>
      </c>
      <c r="Z2">
        <f>SUMIFS('BRZSPbS-frgt-hdv-all'!Z:Z,'BRZSPbS-frgt-hdv-all'!$A:$A,About!$B$1)</f>
        <v>0.40261845654978912</v>
      </c>
      <c r="AA2">
        <f>SUMIFS('BRZSPbS-frgt-hdv-all'!AA:AA,'BRZSPbS-frgt-hdv-all'!$A:$A,About!$B$1)</f>
        <v>0.40261567998612185</v>
      </c>
      <c r="AB2">
        <f>SUMIFS('BRZSPbS-frgt-hdv-all'!AB:AB,'BRZSPbS-frgt-hdv-all'!$A:$A,About!$B$1)</f>
        <v>0.40261281993963333</v>
      </c>
      <c r="AC2">
        <f>SUMIFS('BRZSPbS-frgt-hdv-all'!AC:AC,'BRZSPbS-frgt-hdv-all'!$A:$A,About!$B$1)</f>
        <v>0.40260981140882179</v>
      </c>
      <c r="AD2">
        <f>SUMIFS('BRZSPbS-frgt-hdv-all'!AD:AD,'BRZSPbS-frgt-hdv-all'!$A:$A,About!$B$1)</f>
        <v>0.4026073792992011</v>
      </c>
      <c r="AE2">
        <f>SUMIFS('BRZSPbS-frgt-hdv-all'!AE:AE,'BRZSPbS-frgt-hdv-all'!$A:$A,About!$B$1)</f>
        <v>0.40260521056812626</v>
      </c>
      <c r="AF2">
        <f>SUMIFS('BRZSPbS-frgt-hdv-all'!AF:AF,'BRZSPbS-frgt-hdv-all'!$A:$A,About!$B$1)</f>
        <v>0.40260342485445444</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2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2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2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2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2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2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2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2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2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2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2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2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2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2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2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2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2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2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2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2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2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2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2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2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2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2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2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2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2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2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2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2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2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2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2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2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2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2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2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2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2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2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2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2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2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2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2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2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2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2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2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2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2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2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2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2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2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2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2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RZSPbS-psgr-ldv</vt:lpstr>
      <vt:lpstr>BRZSPbS-psgr-hdv-all</vt:lpstr>
      <vt:lpstr>RZSPbS-psgr-hdv</vt:lpstr>
      <vt:lpstr>RZSPbS-psgr-aircraft</vt:lpstr>
      <vt:lpstr>RZSPbS-psgr-rail</vt:lpstr>
      <vt:lpstr>RZSPbS-psgr-ships</vt:lpstr>
      <vt:lpstr>RZSPbS-psgr-mtrbk</vt:lpstr>
      <vt:lpstr>BRZSPbS-frgt-ldv-all</vt:lpstr>
      <vt:lpstr>RZSPbS-frgt-ldv</vt:lpstr>
      <vt:lpstr>BRZSPbS-frgt-hdv-all</vt:lpstr>
      <vt:lpstr>RZSPbS-frgt-hdv</vt:lpstr>
      <vt:lpstr>RZSPbS-frgt-aircraft</vt:lpstr>
      <vt:lpstr>RZSPbS-frgt-rail</vt:lpstr>
      <vt:lpstr>RZSPbS-frgt-ships</vt:lpstr>
      <vt:lpstr>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2024-11-18T20:25:23Z</dcterms:modified>
</cp:coreProperties>
</file>