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J\elec\BGDPbES\"/>
    </mc:Choice>
  </mc:AlternateContent>
  <xr:revisionPtr revIDLastSave="0" documentId="8_{9A613B14-EA6E-4522-B300-CDDCDC12D678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D31" i="4"/>
  <c r="C31" i="4"/>
  <c r="E4" i="4"/>
  <c r="F4" i="4" s="1"/>
  <c r="H2" i="2" s="1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C28" i="4" l="1"/>
  <c r="E28" i="4" s="1"/>
  <c r="C5" i="4" s="1"/>
  <c r="D5" i="4" s="1"/>
  <c r="G3" i="2" s="1"/>
  <c r="E24" i="4"/>
  <c r="C32" i="4" s="1"/>
  <c r="E32" i="4" s="1"/>
  <c r="E5" i="4" s="1"/>
  <c r="F5" i="4" s="1"/>
  <c r="H3" i="2" s="1"/>
  <c r="D32" i="4"/>
  <c r="D28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D2" i="2" l="1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<sst xmlns="http://schemas.openxmlformats.org/spreadsheetml/2006/main" count="4985" uniqueCount="142">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</sst>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109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NJ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NJ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0.22602201199999999</v>
      </c>
      <c r="D4" s="13">
        <f>MIN(C4/SUMIFS(PTCF!B:B,PTCF!A:A,calcs!B4),1)</f>
        <v>0.25113556888888888</v>
      </c>
      <c r="E4" s="12">
        <f>SUMIFS('all_csv_BECF-pre-ret'!$E:$E,'all_csv_BECF-pre-ret'!$B:$B,$B4,'all_csv_BECF-pre-ret'!$AI:$AI,$C$1)</f>
        <v>0.253038596</v>
      </c>
      <c r="F4" s="13">
        <f>MIN(E4/SUMIFS(PTCF!B:B,PTCF!A:A,calcs!B4),1)</f>
        <v>0.28115399555555554</v>
      </c>
    </row>
    <row r="5" spans="1:6" x14ac:dyDescent="0.25">
      <c r="A5" t="s">
        <v>141</v>
      </c>
      <c r="B5" t="s">
        <v>10</v>
      </c>
      <c r="C5" s="12">
        <f>E28</f>
        <v>0.39368662399999999</v>
      </c>
      <c r="D5" s="13">
        <f>MIN(C5/SUMIFS(PTCF!B:B,PTCF!A:A,calcs!B5),1)</f>
        <v>0.43742958222222217</v>
      </c>
      <c r="E5" s="12">
        <f>E32</f>
        <v>0.39368662399999999</v>
      </c>
      <c r="F5" s="13">
        <f>MIN(E5/SUMIFS(PTCF!B:B,PTCF!A:A,calcs!B5),1)</f>
        <v>0.43742958222222217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0.88301344000000004</v>
      </c>
      <c r="D6" s="13">
        <f>MIN(C6/SUMIFS(PTCF!B:B,PTCF!A:A,calcs!B6),1)</f>
        <v>0.98112604444444451</v>
      </c>
      <c r="E6" s="12">
        <f>SUMIFS('all_csv_BECF-pre-ret'!$E:$E,'all_csv_BECF-pre-ret'!$B:$B,$B6,'all_csv_BECF-pre-ret'!$AI:$AI,$C$1)</f>
        <v>0.92937436799999995</v>
      </c>
      <c r="F6" s="13">
        <f>MIN(E6/SUMIFS(PTCF!B:B,PTCF!A:A,calcs!B6),1)</f>
        <v>1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0.177067478</v>
      </c>
      <c r="D7" s="14">
        <f>MIN(C7/SUMIFS(PTCF!B:B,PTCF!A:A,calcs!B7),1)</f>
        <v>0.37834931196581195</v>
      </c>
      <c r="E7" s="12">
        <f>SUMIFS('all_csv_BECF-pre-ret'!$E:$E,'all_csv_BECF-pre-ret'!$B:$B,$B7,'all_csv_BECF-pre-ret'!$AI:$AI,$C$1)</f>
        <v>0.21013790899999901</v>
      </c>
      <c r="F7" s="14">
        <f>MIN(E7/SUMIFS(PTCF!B:B,PTCF!A:A,calcs!B7),1)</f>
        <v>0.44901262606837394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0.30462709300000002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0.30028919300000001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0.157665846</v>
      </c>
      <c r="D9" s="14">
        <f>MIN(C9/SUMIFS(PTCF!B:B,PTCF!A:A,calcs!B9),1)</f>
        <v>0.88626107925801012</v>
      </c>
      <c r="E9" s="12">
        <f>SUMIFS('all_csv_BECF-pre-ret'!$E:$E,'all_csv_BECF-pre-ret'!$B:$B,$B9,'all_csv_BECF-pre-ret'!$AI:$AI,$C$1)</f>
        <v>0.155600291</v>
      </c>
      <c r="F9" s="14">
        <f>MIN(E9/SUMIFS(PTCF!B:B,PTCF!A:A,calcs!B9),1)</f>
        <v>0.87465031478358624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0.58652521999999996</v>
      </c>
      <c r="D11" s="13">
        <f>MIN(C11/SUMIFS(PTCF!B:B,PTCF!A:A,calcs!B11),1)</f>
        <v>0.65169468888888882</v>
      </c>
      <c r="E11" s="12">
        <f>SUMIFS('all_csv_BECF-pre-ret'!$E:$E,'all_csv_BECF-pre-ret'!$B:$B,$B11,'all_csv_BECF-pre-ret'!$AI:$AI,$C$1)</f>
        <v>0.53711805700000004</v>
      </c>
      <c r="F11" s="13">
        <f>MIN(E11/SUMIFS(PTCF!B:B,PTCF!A:A,calcs!B11),1)</f>
        <v>0.59679784111111112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9.554903E-3</v>
      </c>
      <c r="D13" s="14">
        <f>MIN(C13/SUMIFS(PTCF!B:B,PTCF!A:A,calcs!B13),1)</f>
        <v>1.0616558888888889E-2</v>
      </c>
      <c r="E13" s="12">
        <f>SUMIFS('all_csv_BECF-pre-ret'!$E:$E,'all_csv_BECF-pre-ret'!$B:$B,$B13,'all_csv_BECF-pre-ret'!$AI:$AI,$C$1)</f>
        <v>0.129926974</v>
      </c>
      <c r="F13" s="14">
        <f>MIN(E13/SUMIFS(PTCF!B:B,PTCF!A:A,calcs!B13),1)</f>
        <v>0.14436330444444445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4.3756590999999997E-2</v>
      </c>
      <c r="D14" s="13">
        <f>MIN(C14/SUMIFS(PTCF!B:B,PTCF!A:A,calcs!B14),1)</f>
        <v>4.8618434444444442E-2</v>
      </c>
      <c r="E14" s="12">
        <f>SUMIFS('all_csv_BECF-pre-ret'!$E:$E,'all_csv_BECF-pre-ret'!$B:$B,$B14,'all_csv_BECF-pre-ret'!$AI:$AI,$C$1)</f>
        <v>5.0706889999999998E-2</v>
      </c>
      <c r="F14" s="13">
        <f>MIN(E14/SUMIFS(PTCF!B:B,PTCF!A:A,calcs!B14),1)</f>
        <v>5.6340988888888888E-2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0.02</v>
      </c>
      <c r="D17" s="13">
        <f>MIN(C17/SUMIFS(PTCF!B:B,PTCF!A:A,calcs!B17),1)</f>
        <v>2.2222222222222223E-2</v>
      </c>
      <c r="E17" s="12">
        <f>SUMIFS('all_csv_BECF-pre-ret'!$E:$E,'all_csv_BECF-pre-ret'!$B:$B,$B17,'all_csv_BECF-pre-ret'!$AI:$AI,$C$1)</f>
        <v>0.02</v>
      </c>
      <c r="F17" s="13">
        <f>MIN(E17/SUMIFS(PTCF!B:B,PTCF!A:A,calcs!B17),1)</f>
        <v>2.2222222222222223E-2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0.78742878900000002</v>
      </c>
      <c r="D19" s="16">
        <f>MIN(C19/SUMIFS(PTCF!B:B,PTCF!A:A,calcs!B19),1)</f>
        <v>0.87492087666666662</v>
      </c>
      <c r="E19" s="15">
        <f>SUMIFS('all_csv_BECF-pre-ret'!$E:$E,'all_csv_BECF-pre-ret'!$B:$B,$B19,'all_csv_BECF-pre-ret'!$AI:$AI,$C$1)</f>
        <v>0.79970863199999997</v>
      </c>
      <c r="F19" s="16">
        <f>MIN(E19/SUMIFS(PTCF!B:B,PTCF!A:A,calcs!B19),1)</f>
        <v>0.88856514666666664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8569.5</v>
      </c>
      <c r="E24">
        <f>SUM(C24:D24)</f>
        <v>8569.5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0.02</v>
      </c>
      <c r="D27">
        <f>SUMIFS('all_csv_BECF-pre-nonret'!$D:$D,'all_csv_BECF-pre-nonret'!B:B,calcs!B27,'all_csv_BECF-pre-nonret'!AI:AI,calcs!C1)</f>
        <v>0.39368662399999999</v>
      </c>
    </row>
    <row r="28" spans="1:6" x14ac:dyDescent="0.25">
      <c r="C28">
        <f>$C$27*($C$24/$E$24)</f>
        <v>0</v>
      </c>
      <c r="D28">
        <f>$D$27*($D$24/$E$24)</f>
        <v>0.39368662399999999</v>
      </c>
      <c r="E28" s="9">
        <f>SUM(C28:D28)</f>
        <v>0.39368662399999999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0.02</v>
      </c>
      <c r="D31">
        <f>SUMIFS('all_csv_BECF-pre-nonret'!$D:$D,'all_csv_BECF-pre-nonret'!B:B,calcs!B31,'all_csv_BECF-pre-nonret'!AI:AI,calcs!C1)</f>
        <v>0.39368662399999999</v>
      </c>
    </row>
    <row r="32" spans="1:6" x14ac:dyDescent="0.25">
      <c r="C32">
        <f>$C$31*($C$24/$E$24)</f>
        <v>0</v>
      </c>
      <c r="D32">
        <f>$D$31*($D$24/$E$24)</f>
        <v>0.39368662399999999</v>
      </c>
      <c r="E32" s="9">
        <f>SUM(C32:D32)</f>
        <v>0.39368662399999999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0.25113556888888888</v>
      </c>
      <c r="H2" s="8">
        <f>SUMIFS(calcs!$F$4:$F$19,calcs!$B$4:$B$19,$A2)</f>
        <v>0.28115399555555554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0.43742958222222217</v>
      </c>
      <c r="H3" s="8">
        <f>SUMIFS(calcs!$F$4:$F$19,calcs!$B$4:$B$19,$A3)</f>
        <v>0.43742958222222217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0.98112604444444451</v>
      </c>
      <c r="H4" s="8">
        <f>SUMIFS(calcs!$F$4:$F$19,calcs!$B$4:$B$19,$A4)</f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0.65169468888888882</v>
      </c>
      <c r="H9" s="8">
        <f>SUMIFS(calcs!$F$4:$F$19,calcs!$B$4:$B$19,$A9)</f>
        <v>0.59679784111111112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4.8618434444444442E-2</v>
      </c>
      <c r="H12" s="8">
        <f>SUMIFS(calcs!$F$4:$F$19,calcs!$B$4:$B$19,$A12)</f>
        <v>5.6340988888888888E-2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2.2222222222222223E-2</v>
      </c>
      <c r="H15" s="8">
        <f>SUMIFS(calcs!$F$4:$F$19,calcs!$B$4:$B$19,$A15)</f>
        <v>2.2222222222222223E-2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2022-11-30T00:45:27Z</dcterms:modified>
</cp:coreProperties>
</file>