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NJ/bldgs/BCEU/"/>
    </mc:Choice>
  </mc:AlternateContent>
  <xr:revisionPtr revIDLastSave="0" documentId="8_{12F4E210-AA37-8544-935F-3C91BABC45F5}"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43" i="30" l="1"/>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AT143" i="36" s="1"/>
  <c r="AG11" i="21" s="1"/>
  <c r="R182" i="30"/>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AT182" i="36" s="1"/>
  <c r="AG11" i="16" s="1"/>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AT190" i="36" s="1"/>
  <c r="AG6" i="17" s="1"/>
  <c r="R156" i="30"/>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R143" i="36"/>
  <c r="E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R151" i="36"/>
  <c r="E6" i="14" s="1"/>
  <c r="S151" i="36"/>
  <c r="F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R156" i="36"/>
  <c r="E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R182" i="36"/>
  <c r="E11" i="16" s="1"/>
  <c r="S182" i="36"/>
  <c r="F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G156" i="36" l="1"/>
  <c r="T11" i="14" s="1"/>
  <c r="AF143" i="36"/>
  <c r="S11" i="21" s="1"/>
  <c r="Y151" i="36"/>
  <c r="L6" i="14" s="1"/>
  <c r="AJ182" i="36"/>
  <c r="W11" i="16" s="1"/>
  <c r="AS190" i="36"/>
  <c r="AF6" i="17" s="1"/>
  <c r="AK190" i="36"/>
  <c r="X6" i="17" s="1"/>
  <c r="AC190" i="36"/>
  <c r="P6" i="17" s="1"/>
  <c r="U190" i="36"/>
  <c r="H6" i="17" s="1"/>
  <c r="AO182" i="36"/>
  <c r="AB11" i="16" s="1"/>
  <c r="AG182" i="36"/>
  <c r="T11" i="16" s="1"/>
  <c r="Y182" i="36"/>
  <c r="L11" i="16" s="1"/>
  <c r="AO156" i="36"/>
  <c r="AB11" i="14" s="1"/>
  <c r="Y156" i="36"/>
  <c r="L11" i="14" s="1"/>
  <c r="AR190" i="36"/>
  <c r="AE6" i="17" s="1"/>
  <c r="AB190" i="36"/>
  <c r="O6" i="17" s="1"/>
  <c r="T190" i="36"/>
  <c r="G6" i="17" s="1"/>
  <c r="AN182" i="36"/>
  <c r="AA11" i="16" s="1"/>
  <c r="AF182" i="36"/>
  <c r="S11" i="16" s="1"/>
  <c r="X182" i="36"/>
  <c r="K11" i="16" s="1"/>
  <c r="AN156" i="36"/>
  <c r="AA11" i="14" s="1"/>
  <c r="AF156" i="36"/>
  <c r="S11" i="14" s="1"/>
  <c r="X156" i="36"/>
  <c r="K11" i="14" s="1"/>
  <c r="AR151" i="36"/>
  <c r="AE6" i="14" s="1"/>
  <c r="AJ151" i="36"/>
  <c r="W6" i="14" s="1"/>
  <c r="AB151" i="36"/>
  <c r="O6" i="14" s="1"/>
  <c r="T151" i="36"/>
  <c r="G6" i="14" s="1"/>
  <c r="AM143" i="36"/>
  <c r="Z11" i="21" s="1"/>
  <c r="AE143" i="36"/>
  <c r="R11" i="21" s="1"/>
  <c r="W143" i="36"/>
  <c r="J11" i="21" s="1"/>
  <c r="AQ190" i="36"/>
  <c r="AD6" i="17" s="1"/>
  <c r="AI190" i="36"/>
  <c r="V6" i="17" s="1"/>
  <c r="AA190" i="36"/>
  <c r="N6" i="17" s="1"/>
  <c r="AM182" i="36"/>
  <c r="Z11" i="16" s="1"/>
  <c r="AE182" i="36"/>
  <c r="R11" i="16" s="1"/>
  <c r="W182" i="36"/>
  <c r="J11" i="16" s="1"/>
  <c r="AM156" i="36"/>
  <c r="Z11" i="14" s="1"/>
  <c r="AE156" i="36"/>
  <c r="R11" i="14" s="1"/>
  <c r="W156" i="36"/>
  <c r="J11" i="14" s="1"/>
  <c r="AQ151" i="36"/>
  <c r="AD6" i="14" s="1"/>
  <c r="AI151" i="36"/>
  <c r="V6" i="14" s="1"/>
  <c r="AA151" i="36"/>
  <c r="N6" i="14" s="1"/>
  <c r="AL143" i="36"/>
  <c r="Y11" i="21" s="1"/>
  <c r="AD143" i="36"/>
  <c r="Q11" i="21" s="1"/>
  <c r="V143" i="36"/>
  <c r="I11" i="21" s="1"/>
  <c r="AP190" i="36"/>
  <c r="AC6" i="17" s="1"/>
  <c r="AH190" i="36"/>
  <c r="U6" i="17" s="1"/>
  <c r="Z190" i="36"/>
  <c r="M6" i="17" s="1"/>
  <c r="V182" i="36"/>
  <c r="I11" i="16" s="1"/>
  <c r="AS143" i="36"/>
  <c r="AF11" i="21" s="1"/>
  <c r="AK143" i="36"/>
  <c r="X11" i="21" s="1"/>
  <c r="U143" i="36"/>
  <c r="H11" i="21" s="1"/>
  <c r="AO190" i="36"/>
  <c r="AB6" i="17" s="1"/>
  <c r="AG190" i="36"/>
  <c r="T6" i="17" s="1"/>
  <c r="Y190" i="36"/>
  <c r="L6" i="17" s="1"/>
  <c r="AS182" i="36"/>
  <c r="AF11" i="16" s="1"/>
  <c r="AK182" i="36"/>
  <c r="X11" i="16" s="1"/>
  <c r="U182" i="36"/>
  <c r="H11" i="16" s="1"/>
  <c r="AB182" i="36"/>
  <c r="O11" i="16" s="1"/>
  <c r="AB156" i="36"/>
  <c r="O11" i="14" s="1"/>
  <c r="AA143" i="36"/>
  <c r="N11" i="21" s="1"/>
  <c r="AE190" i="36"/>
  <c r="R6" i="17" s="1"/>
  <c r="AI182" i="36"/>
  <c r="V11" i="16" s="1"/>
  <c r="AQ156" i="36"/>
  <c r="AD11" i="14" s="1"/>
  <c r="AI156" i="36"/>
  <c r="V11" i="14" s="1"/>
  <c r="AA156" i="36"/>
  <c r="N11" i="14" s="1"/>
  <c r="S156" i="36"/>
  <c r="F11" i="14" s="1"/>
  <c r="AM151" i="36"/>
  <c r="Z6" i="14" s="1"/>
  <c r="AE151" i="36"/>
  <c r="R6" i="14" s="1"/>
  <c r="W151" i="36"/>
  <c r="J6" i="14" s="1"/>
  <c r="AP143" i="36"/>
  <c r="AC11" i="21" s="1"/>
  <c r="AH143" i="36"/>
  <c r="U11" i="21" s="1"/>
  <c r="Z143" i="36"/>
  <c r="M11" i="21" s="1"/>
  <c r="AS151" i="36"/>
  <c r="AF6" i="14" s="1"/>
  <c r="AK151" i="36"/>
  <c r="X6" i="14" s="1"/>
  <c r="AC151" i="36"/>
  <c r="P6" i="14" s="1"/>
  <c r="U151" i="36"/>
  <c r="H6" i="14" s="1"/>
  <c r="AN143" i="36"/>
  <c r="AA11" i="21" s="1"/>
  <c r="X143" i="36"/>
  <c r="K11" i="21" s="1"/>
  <c r="AJ190" i="36"/>
  <c r="W6" i="17" s="1"/>
  <c r="AL182" i="36"/>
  <c r="Y11" i="16" s="1"/>
  <c r="AD182" i="36"/>
  <c r="Q11" i="16" s="1"/>
  <c r="AL156" i="36"/>
  <c r="Y11" i="14" s="1"/>
  <c r="AD156" i="36"/>
  <c r="Q11" i="14" s="1"/>
  <c r="V156" i="36"/>
  <c r="I11" i="14" s="1"/>
  <c r="AP151" i="36"/>
  <c r="AC6" i="14" s="1"/>
  <c r="AH151" i="36"/>
  <c r="U6" i="14" s="1"/>
  <c r="Z151" i="36"/>
  <c r="M6" i="14" s="1"/>
  <c r="AC143" i="36"/>
  <c r="P11" i="21" s="1"/>
  <c r="AC182" i="36"/>
  <c r="P11" i="16" s="1"/>
  <c r="AS156" i="36"/>
  <c r="AF11" i="14" s="1"/>
  <c r="AK156" i="36"/>
  <c r="X11" i="14" s="1"/>
  <c r="AC156" i="36"/>
  <c r="P11" i="14" s="1"/>
  <c r="U156" i="36"/>
  <c r="H11" i="14" s="1"/>
  <c r="AO151" i="36"/>
  <c r="AB6" i="14" s="1"/>
  <c r="AG151" i="36"/>
  <c r="T6" i="14" s="1"/>
  <c r="AR143" i="36"/>
  <c r="AE11" i="21" s="1"/>
  <c r="AJ143" i="36"/>
  <c r="W11" i="21" s="1"/>
  <c r="AB143" i="36"/>
  <c r="O11" i="21" s="1"/>
  <c r="T143" i="36"/>
  <c r="G11" i="21" s="1"/>
  <c r="AN190" i="36"/>
  <c r="AA6" i="17" s="1"/>
  <c r="AF190" i="36"/>
  <c r="S6" i="17" s="1"/>
  <c r="X190" i="36"/>
  <c r="K6" i="17" s="1"/>
  <c r="AR182" i="36"/>
  <c r="AE11" i="16" s="1"/>
  <c r="T182" i="36"/>
  <c r="G11" i="16" s="1"/>
  <c r="AR156" i="36"/>
  <c r="AE11" i="14" s="1"/>
  <c r="AJ156" i="36"/>
  <c r="W11" i="14" s="1"/>
  <c r="T156" i="36"/>
  <c r="G11" i="14" s="1"/>
  <c r="AN151" i="36"/>
  <c r="AA6" i="14" s="1"/>
  <c r="AF151" i="36"/>
  <c r="S6" i="14" s="1"/>
  <c r="X151" i="36"/>
  <c r="K6" i="14" s="1"/>
  <c r="AQ143" i="36"/>
  <c r="AD11" i="21" s="1"/>
  <c r="AI143" i="36"/>
  <c r="V11" i="21" s="1"/>
  <c r="S143" i="36"/>
  <c r="F11" i="21" s="1"/>
  <c r="AM190" i="36"/>
  <c r="Z6" i="17" s="1"/>
  <c r="W190" i="36"/>
  <c r="J6" i="17" s="1"/>
  <c r="AQ182" i="36"/>
  <c r="AD11" i="16" s="1"/>
  <c r="AA182" i="36"/>
  <c r="N11" i="16" s="1"/>
  <c r="AL190" i="36"/>
  <c r="Y6" i="17" s="1"/>
  <c r="AD190" i="36"/>
  <c r="Q6" i="17" s="1"/>
  <c r="V190" i="36"/>
  <c r="I6" i="17" s="1"/>
  <c r="AP182" i="36"/>
  <c r="AC11" i="16" s="1"/>
  <c r="AH182" i="36"/>
  <c r="U11" i="16" s="1"/>
  <c r="Z182" i="36"/>
  <c r="M11" i="16" s="1"/>
  <c r="AP156" i="36"/>
  <c r="AC11" i="14" s="1"/>
  <c r="AH156" i="36"/>
  <c r="U11" i="14" s="1"/>
  <c r="Z156" i="36"/>
  <c r="M11" i="14" s="1"/>
  <c r="AL151" i="36"/>
  <c r="Y6" i="14" s="1"/>
  <c r="AD151" i="36"/>
  <c r="Q6" i="14" s="1"/>
  <c r="V151" i="36"/>
  <c r="I6" i="14" s="1"/>
  <c r="AO143" i="36"/>
  <c r="AB11" i="21" s="1"/>
  <c r="AG143" i="36"/>
  <c r="T11" i="21" s="1"/>
  <c r="Y143" i="36"/>
  <c r="L11" i="21"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K2" i="27" s="1"/>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C2" i="24" s="1"/>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X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<sst xmlns="http://schemas.openxmlformats.org/spreadsheetml/2006/main" count="211474" uniqueCount="1097">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</sst>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102667999999999.98</c:v>
                </c:pt>
                <c:pt idx="1">
                  <c:v>102667999999999.98</c:v>
                </c:pt>
                <c:pt idx="2">
                  <c:v>102153383995882.73</c:v>
                </c:pt>
                <c:pt idx="3">
                  <c:v>101710087620324.03</c:v>
                </c:pt>
                <c:pt idx="4">
                  <c:v>101303947142384.06</c:v>
                </c:pt>
                <c:pt idx="5">
                  <c:v>100980957316924.56</c:v>
                </c:pt>
                <c:pt idx="6">
                  <c:v>100719790290746.66</c:v>
                </c:pt>
                <c:pt idx="7">
                  <c:v>100611774197919.72</c:v>
                </c:pt>
                <c:pt idx="8">
                  <c:v>100592720274973.22</c:v>
                </c:pt>
                <c:pt idx="9">
                  <c:v>100616261649926.2</c:v>
                </c:pt>
                <c:pt idx="10">
                  <c:v>100682631708436.08</c:v>
                </c:pt>
                <c:pt idx="11">
                  <c:v>100934398689089.36</c:v>
                </c:pt>
                <c:pt idx="12">
                  <c:v>101263570963724.25</c:v>
                </c:pt>
                <c:pt idx="13">
                  <c:v>101624467632255.94</c:v>
                </c:pt>
                <c:pt idx="14">
                  <c:v>102026940408196.41</c:v>
                </c:pt>
                <c:pt idx="15">
                  <c:v>102478067588585</c:v>
                </c:pt>
                <c:pt idx="16">
                  <c:v>102918377277076.59</c:v>
                </c:pt>
                <c:pt idx="17">
                  <c:v>103352852507134.67</c:v>
                </c:pt>
                <c:pt idx="18">
                  <c:v>103822666783468.14</c:v>
                </c:pt>
                <c:pt idx="19">
                  <c:v>104242979899159.69</c:v>
                </c:pt>
                <c:pt idx="20">
                  <c:v>104665455603862.33</c:v>
                </c:pt>
                <c:pt idx="21">
                  <c:v>104542732428178.67</c:v>
                </c:pt>
                <c:pt idx="22">
                  <c:v>104410420681246.3</c:v>
                </c:pt>
                <c:pt idx="23">
                  <c:v>104228858226615.64</c:v>
                </c:pt>
                <c:pt idx="24">
                  <c:v>104024169130190.72</c:v>
                </c:pt>
                <c:pt idx="25">
                  <c:v>103853178127371.73</c:v>
                </c:pt>
                <c:pt idx="26">
                  <c:v>103633524917183.44</c:v>
                </c:pt>
                <c:pt idx="27">
                  <c:v>103424028392823.94</c:v>
                </c:pt>
                <c:pt idx="28">
                  <c:v>103175805055181.95</c:v>
                </c:pt>
                <c:pt idx="29">
                  <c:v>102935918657195.67</c:v>
                </c:pt>
                <c:pt idx="30">
                  <c:v>102710436322194.2</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123300000000000</c:v>
                </c:pt>
                <c:pt idx="1">
                  <c:v>123300000000000</c:v>
                </c:pt>
                <c:pt idx="2">
                  <c:v>123776502824715.95</c:v>
                </c:pt>
                <c:pt idx="3">
                  <c:v>124172540345314.78</c:v>
                </c:pt>
                <c:pt idx="4">
                  <c:v>124582385110524.81</c:v>
                </c:pt>
                <c:pt idx="5">
                  <c:v>124946316825141.69</c:v>
                </c:pt>
                <c:pt idx="6">
                  <c:v>125291297231475.06</c:v>
                </c:pt>
                <c:pt idx="7">
                  <c:v>125625502691328.75</c:v>
                </c:pt>
                <c:pt idx="8">
                  <c:v>125957945399439.09</c:v>
                </c:pt>
                <c:pt idx="9">
                  <c:v>126341495561491.31</c:v>
                </c:pt>
                <c:pt idx="10">
                  <c:v>126771970913711.44</c:v>
                </c:pt>
                <c:pt idx="11">
                  <c:v>127298684248218.91</c:v>
                </c:pt>
                <c:pt idx="12">
                  <c:v>127933420621506.66</c:v>
                </c:pt>
                <c:pt idx="13">
                  <c:v>128655336496243.64</c:v>
                </c:pt>
                <c:pt idx="14">
                  <c:v>129466644247286.41</c:v>
                </c:pt>
                <c:pt idx="15">
                  <c:v>130349559667088.02</c:v>
                </c:pt>
                <c:pt idx="16">
                  <c:v>131279523785274.89</c:v>
                </c:pt>
                <c:pt idx="17">
                  <c:v>132299877107580.48</c:v>
                </c:pt>
                <c:pt idx="18">
                  <c:v>133370048387444.62</c:v>
                </c:pt>
                <c:pt idx="19">
                  <c:v>134519095677664.86</c:v>
                </c:pt>
                <c:pt idx="20">
                  <c:v>135739434194318.73</c:v>
                </c:pt>
                <c:pt idx="21">
                  <c:v>137035788505367.73</c:v>
                </c:pt>
                <c:pt idx="22">
                  <c:v>138405077837055.39</c:v>
                </c:pt>
                <c:pt idx="23">
                  <c:v>139863467122717.69</c:v>
                </c:pt>
                <c:pt idx="24">
                  <c:v>141387665934798.41</c:v>
                </c:pt>
                <c:pt idx="25">
                  <c:v>142965600890730.62</c:v>
                </c:pt>
                <c:pt idx="26">
                  <c:v>144640388064094.5</c:v>
                </c:pt>
                <c:pt idx="27">
                  <c:v>146351205007463.06</c:v>
                </c:pt>
                <c:pt idx="28">
                  <c:v>148145737060213.5</c:v>
                </c:pt>
                <c:pt idx="29">
                  <c:v>150013078044710.38</c:v>
                </c:pt>
                <c:pt idx="30">
                  <c:v>151961697317374.5</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775</v>
      </c>
      <c r="C1" s="95">
        <v>45275</v>
      </c>
      <c r="E1" s="128" t="s">
        <v>915</v>
      </c>
      <c r="F1" s="129" t="str">
        <f>B1</f>
        <v>New Jersey</v>
      </c>
      <c r="H1" t="s">
        <v>712</v>
      </c>
      <c r="I1" t="s">
        <v>817</v>
      </c>
    </row>
    <row r="2" spans="1:9" x14ac:dyDescent="0.2">
      <c r="B2" t="str">
        <f>VLOOKUP(B1,H2:I52,2)</f>
        <v>NJ</v>
      </c>
      <c r="E2" s="128" t="s">
        <v>817</v>
      </c>
      <c r="F2" s="130" t="str">
        <f>LOOKUP(F1,H:H,I:I)</f>
        <v>NJ</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6.2462630506597373E-2</v>
      </c>
      <c r="H5" s="100" t="s">
        <v>724</v>
      </c>
      <c r="I5" s="100" t="s">
        <v>725</v>
      </c>
    </row>
    <row r="6" spans="1:9" x14ac:dyDescent="0.2">
      <c r="B6" t="s">
        <v>551</v>
      </c>
      <c r="E6" s="119" t="s">
        <v>910</v>
      </c>
      <c r="F6" s="120">
        <f>SUMIFS('Rural Urban'!F:F,'Rural Urban'!B:B,About!F2) / 100</f>
        <v>0.93753736949340261</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6.2462630506597373E-2</v>
      </c>
      <c r="R11" s="207">
        <f>1-Q11</f>
        <v>0.93753736949340261</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NJ</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387625000000000</v>
      </c>
      <c r="G23" s="6">
        <f>BF2</f>
        <v>1.1695032E+16</v>
      </c>
      <c r="H23" s="207">
        <f>IFERROR(F23/G23,0)</f>
        <v>3.3144415509081121E-2</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23994000000000</v>
      </c>
      <c r="G25" s="6">
        <f t="shared" si="2"/>
        <v>473453000000000</v>
      </c>
      <c r="H25" s="207">
        <f t="shared" si="3"/>
        <v>5.0678736854555782E-2</v>
      </c>
    </row>
    <row r="26" spans="1:58" x14ac:dyDescent="0.2">
      <c r="C26" s="204" t="s">
        <v>966</v>
      </c>
      <c r="D26" s="204" t="s">
        <v>635</v>
      </c>
      <c r="E26" t="s">
        <v>1022</v>
      </c>
      <c r="F26">
        <f t="shared" si="1"/>
        <v>102668000000000</v>
      </c>
      <c r="G26" s="6">
        <f t="shared" si="2"/>
        <v>5017299000000000</v>
      </c>
      <c r="H26" s="213">
        <f t="shared" si="3"/>
        <v>2.0462802794890239E-2</v>
      </c>
    </row>
    <row r="27" spans="1:58" x14ac:dyDescent="0.2">
      <c r="C27" s="204" t="s">
        <v>968</v>
      </c>
      <c r="D27" s="204" t="s">
        <v>969</v>
      </c>
      <c r="E27" t="s">
        <v>1022</v>
      </c>
      <c r="F27">
        <f t="shared" si="1"/>
        <v>37000000000</v>
      </c>
      <c r="G27" s="6">
        <f t="shared" si="2"/>
        <v>9410000000000</v>
      </c>
      <c r="H27" s="207">
        <f t="shared" si="3"/>
        <v>3.9319872476089269E-3</v>
      </c>
    </row>
    <row r="28" spans="1:58" x14ac:dyDescent="0.2">
      <c r="C28" s="204" t="s">
        <v>971</v>
      </c>
      <c r="D28" s="204" t="s">
        <v>972</v>
      </c>
      <c r="E28" t="s">
        <v>1022</v>
      </c>
      <c r="F28">
        <f t="shared" si="1"/>
        <v>241440000000000</v>
      </c>
      <c r="G28" s="6">
        <f t="shared" si="2"/>
        <v>4914171000000000</v>
      </c>
      <c r="H28" s="213">
        <f t="shared" si="3"/>
        <v>4.9131379433072234E-2</v>
      </c>
    </row>
    <row r="29" spans="1:58" x14ac:dyDescent="0.2">
      <c r="C29" s="204" t="s">
        <v>974</v>
      </c>
      <c r="D29" s="204" t="s">
        <v>975</v>
      </c>
      <c r="E29" t="s">
        <v>1022</v>
      </c>
      <c r="F29">
        <f t="shared" si="1"/>
        <v>4094000000000</v>
      </c>
      <c r="G29" s="6">
        <f t="shared" si="2"/>
        <v>484129000000000</v>
      </c>
      <c r="H29" s="207">
        <f t="shared" si="3"/>
        <v>8.456423804399241E-3</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2330000000000</v>
      </c>
      <c r="G31" s="6">
        <f t="shared" si="2"/>
        <v>438967000000000</v>
      </c>
      <c r="H31" s="207">
        <f t="shared" si="3"/>
        <v>5.3079160848081971E-3</v>
      </c>
    </row>
    <row r="32" spans="1:58" x14ac:dyDescent="0.2">
      <c r="C32" s="204" t="s">
        <v>983</v>
      </c>
      <c r="D32" s="204" t="s">
        <v>983</v>
      </c>
      <c r="E32" t="s">
        <v>1013</v>
      </c>
      <c r="F32">
        <f t="shared" si="1"/>
        <v>317669000000000</v>
      </c>
      <c r="G32" s="6">
        <f t="shared" si="2"/>
        <v>9178628000000000</v>
      </c>
      <c r="H32" s="207">
        <f t="shared" si="3"/>
        <v>3.4609638826194937E-2</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21574000000000</v>
      </c>
      <c r="G34" s="6">
        <f t="shared" si="2"/>
        <v>707192000000000</v>
      </c>
      <c r="H34" s="207">
        <f t="shared" si="3"/>
        <v>3.0506566816366702E-2</v>
      </c>
    </row>
    <row r="35" spans="3:8" x14ac:dyDescent="0.2">
      <c r="C35" s="204" t="s">
        <v>990</v>
      </c>
      <c r="D35" s="204" t="s">
        <v>635</v>
      </c>
      <c r="E35" t="s">
        <v>1013</v>
      </c>
      <c r="F35">
        <f t="shared" si="1"/>
        <v>123300000000000</v>
      </c>
      <c r="G35" s="6">
        <f t="shared" si="2"/>
        <v>4532636000000000</v>
      </c>
      <c r="H35" s="213">
        <f t="shared" si="3"/>
        <v>2.7202713829215495E-2</v>
      </c>
    </row>
    <row r="36" spans="3:8" x14ac:dyDescent="0.2">
      <c r="C36" s="204" t="s">
        <v>992</v>
      </c>
      <c r="D36" s="204" t="s">
        <v>969</v>
      </c>
      <c r="E36" t="s">
        <v>1013</v>
      </c>
      <c r="F36">
        <f t="shared" si="1"/>
        <v>27000000000</v>
      </c>
      <c r="G36" s="6">
        <f t="shared" si="2"/>
        <v>1434000000000</v>
      </c>
      <c r="H36" s="207">
        <f t="shared" si="3"/>
        <v>1.8828451882845189E-2</v>
      </c>
    </row>
    <row r="37" spans="3:8" x14ac:dyDescent="0.2">
      <c r="C37" s="204" t="s">
        <v>994</v>
      </c>
      <c r="D37" s="204" t="s">
        <v>972</v>
      </c>
      <c r="E37" t="s">
        <v>1013</v>
      </c>
      <c r="F37">
        <f t="shared" si="1"/>
        <v>156038000000000</v>
      </c>
      <c r="G37" s="6">
        <f t="shared" si="2"/>
        <v>3434314000000000</v>
      </c>
      <c r="H37" s="213">
        <f t="shared" si="3"/>
        <v>4.5434983522182303E-2</v>
      </c>
    </row>
    <row r="38" spans="3:8" x14ac:dyDescent="0.2">
      <c r="C38" s="204" t="s">
        <v>996</v>
      </c>
      <c r="D38" s="204" t="s">
        <v>975</v>
      </c>
      <c r="E38" t="s">
        <v>1013</v>
      </c>
      <c r="F38">
        <f t="shared" si="1"/>
        <v>1627000000000</v>
      </c>
      <c r="G38" s="6">
        <f t="shared" si="2"/>
        <v>216973000000000</v>
      </c>
      <c r="H38" s="207">
        <f t="shared" si="3"/>
        <v>7.4986288616555978E-3</v>
      </c>
    </row>
    <row r="39" spans="3:8" x14ac:dyDescent="0.2">
      <c r="C39" s="204" t="s">
        <v>998</v>
      </c>
      <c r="D39" s="204" t="s">
        <v>978</v>
      </c>
      <c r="E39" t="s">
        <v>1013</v>
      </c>
      <c r="F39">
        <f t="shared" si="1"/>
        <v>6000000000</v>
      </c>
      <c r="G39" s="6">
        <f t="shared" si="2"/>
        <v>3163000000000</v>
      </c>
      <c r="H39" s="207">
        <f t="shared" si="3"/>
        <v>1.8969332911792601E-3</v>
      </c>
    </row>
    <row r="40" spans="3:8" ht="16" thickBot="1" x14ac:dyDescent="0.25">
      <c r="C40" s="205" t="s">
        <v>1001</v>
      </c>
      <c r="D40" s="205" t="s">
        <v>981</v>
      </c>
      <c r="E40" t="s">
        <v>1013</v>
      </c>
      <c r="F40">
        <f t="shared" si="1"/>
        <v>2986000000000</v>
      </c>
      <c r="G40" s="6">
        <f t="shared" si="2"/>
        <v>122008000000000</v>
      </c>
      <c r="H40" s="207">
        <f t="shared" si="3"/>
        <v>2.4473804996393678E-2</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New Jersey</v>
      </c>
      <c r="H2" s="1" t="s">
        <v>354</v>
      </c>
      <c r="I2" s="1"/>
      <c r="J2" s="1"/>
      <c r="K2" s="1"/>
      <c r="L2" s="1"/>
      <c r="M2" s="1"/>
      <c r="P2" s="1" t="s">
        <v>1087</v>
      </c>
      <c r="Q2">
        <f>SUMIFS(BDEQ!C:C,BDEQ!$AG:$AG,About!$B$2,BDEQ!$AH:$AH,Calculations!$I4)*BDEQ!$C$2</f>
        <v>3017166601.4000001</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0.14302461354194651</v>
      </c>
      <c r="K4" s="207">
        <f>$B$12</f>
        <v>0.93753736949340261</v>
      </c>
      <c r="L4" s="209" t="s">
        <v>1022</v>
      </c>
      <c r="M4" s="12" t="s">
        <v>1015</v>
      </c>
      <c r="N4" s="1" t="s">
        <v>635</v>
      </c>
      <c r="O4" s="7">
        <f>P4</f>
        <v>13766846569727.111</v>
      </c>
      <c r="P4" s="7">
        <f>Q4</f>
        <v>13766846569727.111</v>
      </c>
      <c r="Q4" s="45">
        <f>SUMIFS('SEDS 2021'!$F$23:$F$40,'SEDS 2021'!E$23:E$40,Calculations!L4,'SEDS 2021'!D$23:D$40,Calculations!N4)*J4*K4</f>
        <v>13766846569727.111</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13930601223451.029</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14084138079615.326</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14228956533137.496</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14366598200405.016</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14501038300205.758</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14630878616026.801</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14759503206871.469</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14887144815943.734</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15021973251723.168</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15164348977275.945</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15309673765062.992</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15453314552597.645</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15605069012717.213</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15760029263860.014</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15923207360202.066</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16088994898633.443</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16264903609184.385</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16438570641793.518</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16617062804734.9</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16662913644733.236</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16714060558507.33</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16770234063139.742</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16831380728095.02</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16898907230331.525</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16967690380372.531</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17038273676717.775</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17109211367909.869</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17178958606328.623</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17246225567737.578</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0.93753736949340261</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0.7129078374788641</v>
      </c>
      <c r="K6" s="207">
        <f t="shared" si="0"/>
        <v>0.93753736949340261</v>
      </c>
      <c r="L6" s="209" t="s">
        <v>1022</v>
      </c>
      <c r="M6" s="12" t="s">
        <v>1015</v>
      </c>
      <c r="N6" s="1" t="s">
        <v>972</v>
      </c>
      <c r="O6" s="7">
        <f t="shared" si="1"/>
        <v>161373121217522.72</v>
      </c>
      <c r="P6" s="7">
        <f t="shared" si="1"/>
        <v>161373121217522.72</v>
      </c>
      <c r="Q6" s="45">
        <f>SUMIFS('SEDS 2021'!$F$23:$F$40,'SEDS 2021'!E$23:E$40,Calculations!L6,'SEDS 2021'!D$23:D$40,Calculations!N6)*J6*K6</f>
        <v>161373121217522.72</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161617197783565.16</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161766051888521.84</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161853640401027</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161892000748733.72</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162020032969058.66</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162207664360965.66</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162535438540271.91</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162981428705660.81</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163673880735157.16</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164607858508502.25</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165760533798245.47</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167044710078367.03</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168645450721172.34</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170413759891087.91</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172407467103124.72</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174495891569735.38</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176817726879069.12</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179155007927401.44</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181643604362407.31</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182130607869969.34</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182651795611773.06</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183198346897097.34</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183755221922568.91</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184334010451795.81</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184834104223529.91</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185261085102020.59</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185592223965900.72</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185812498489337.38</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185910455585458.41</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0.90863772461356151</v>
      </c>
      <c r="K7" s="207">
        <f t="shared" si="0"/>
        <v>0.93753736949340261</v>
      </c>
      <c r="L7" s="209" t="s">
        <v>1022</v>
      </c>
      <c r="M7" s="12" t="s">
        <v>1015</v>
      </c>
      <c r="N7" s="1" t="s">
        <v>964</v>
      </c>
      <c r="O7" s="7">
        <f t="shared" si="1"/>
        <v>20440052440827.125</v>
      </c>
      <c r="P7" s="7">
        <f t="shared" si="1"/>
        <v>20440052440827.125</v>
      </c>
      <c r="Q7" s="45">
        <f>SUMIFS('SEDS 2021'!$F$23:$F$40,'SEDS 2021'!E$23:E$40,Calculations!L7,'SEDS 2021'!D$23:D$40,Calculations!N7)*J7*K7</f>
        <v>20440052440827.125</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20473698672835.176</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20480772227514.852</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20455142796604.551</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20385697652632.32</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20266021078782.949</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20072782324292.305</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19794926038894.879</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19415653351665.02</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18943040610407.578</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18382176295863.453</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17741346185123.473</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17028184321867.369</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16278356318395.691</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15497975375934.059</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14711746386806.984</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13921452460442.232</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13142020951699.777</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12354587567951.006</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11566330384614.459</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10646678752104.861</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9741397579929.127</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8849308053914.6641</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7972795851125.6807</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7120142976139.2822</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6298134399874.6533</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5517610405359.9912</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4785444229162.0195</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4105948682838.5767</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3482831731654.1348</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0.93753736949340261</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0.93753736949340261</v>
      </c>
      <c r="L9" s="209" t="s">
        <v>1022</v>
      </c>
      <c r="M9" s="12" t="s">
        <v>1015</v>
      </c>
      <c r="N9" s="1" t="s">
        <v>981</v>
      </c>
      <c r="O9" s="7">
        <f t="shared" si="1"/>
        <v>2184462070919.6282</v>
      </c>
      <c r="P9" s="7">
        <f t="shared" si="1"/>
        <v>2184462070919.6282</v>
      </c>
      <c r="Q9" s="45">
        <f>SUMIFS('SEDS 2021'!$F$23:$F$40,'SEDS 2021'!E$23:E$40,Calculations!L9,'SEDS 2021'!D$23:D$40,Calculations!N9)*J9*K9</f>
        <v>2184462070919.6282</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2186854689366.1963</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2187773755952.6973</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2187656742925.9324</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2185711511709.0505</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2184413755068.6555</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2182524432827.9128</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2180621659902.4473</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2178028466166.4055</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2176259432913.1531</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2174862553900.8838</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2174750731375.5142</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2174347447280.3379</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2176302194453.4802</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2179605539289.1841</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2185627586118.8955</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2193145210800.637</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2203161970116.3105</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2214208476347.1709</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2226804966192.1333</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2218950092157.2988</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2211405245296.7407</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2203800525326.0464</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2195949297516.0496</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2188330219993.426</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2180344665824.5735</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2172635986237.7983</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2165291287957.5371</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2158255471853.1978</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2151472936501.5588</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0.93753736949340261</v>
      </c>
      <c r="L10" s="209" t="s">
        <v>1022</v>
      </c>
      <c r="M10" s="12" t="s">
        <v>1015</v>
      </c>
      <c r="N10" s="1" t="s">
        <v>969</v>
      </c>
      <c r="O10" s="7">
        <f t="shared" si="1"/>
        <v>34688882671.255898</v>
      </c>
      <c r="P10" s="7">
        <f t="shared" si="1"/>
        <v>34688882671.255898</v>
      </c>
      <c r="Q10" s="45">
        <f>SUMIFS('SEDS 2021'!$F$23:$F$40,'SEDS 2021'!E$23:E$40,Calculations!L10,'SEDS 2021'!D$23:D$40,Calculations!N10)*J10*K10</f>
        <v>34688882671.255898</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34352026473.31863</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33989921796.785221</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33600935170.43568</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33142988524.447933</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32595926706.930702</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31937768648.074684</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31181544722.726357</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30284027471.205173</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29275335070.146114</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28160716131.242348</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26956252188.072617</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25651924829.476398</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24262012014.065128</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22779556683.885891</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21236488553.570881</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19622734007.609222</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17972701081.672466</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16308947204.045887</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14666628122.84528</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13029415863.932652</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11465136768.931437</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9996003619.9093571</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8642111897.5349808</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7422215650.9169397</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6343142685.4357872</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5412294792.3864603</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4629908315.2955599</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3988872421.091351</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3477263221.5924635</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0.93753736949340261</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0.93753736949340261</v>
      </c>
      <c r="C12" s="207">
        <f>'Rural Urban'!Q11</f>
        <v>6.2462630506597373E-2</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0.74851012076645551</v>
      </c>
      <c r="K12" s="207">
        <f t="shared" si="0"/>
        <v>0.93753736949340261</v>
      </c>
      <c r="L12" s="209" t="s">
        <v>1022</v>
      </c>
      <c r="M12" s="12" t="s">
        <v>1015</v>
      </c>
      <c r="N12" s="1" t="s">
        <v>975</v>
      </c>
      <c r="O12" s="7">
        <f t="shared" si="1"/>
        <v>2872989922358.5688</v>
      </c>
      <c r="P12" s="7">
        <f t="shared" si="1"/>
        <v>2872989922358.5688</v>
      </c>
      <c r="Q12" s="45">
        <f>SUMIFS('SEDS 2021'!$F$23:$F$40,'SEDS 2021'!E$23:E$40,Calculations!L12,'SEDS 2021'!D$23:D$40,Calculations!N12)*J12*K12</f>
        <v>2872989922358.5688</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2882003482381.7817</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2890421277019.7305</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2898941837499.0527</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2906472762089.897</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2916273061181.8374</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2926867686394.3477</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2939594555262.6357</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2953125275105.7271</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2969714960573.354</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2988025024251.1113</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3008553578172.0703</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3028316521201.4551</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3050077481978.6787</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3071155803766.9058</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3092825949491.7583</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3112485315586.9419</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3132631709566.9116</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3152121860448.8423</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3173129638740.0913</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3165542980068.791</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3158825786105.79</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3153035365727.6909</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3148157448433.9814</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3144595123119.7026</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3140836607684.375</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3137137123707.5728</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3133199607616.8091</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3128774022603.2456</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3123658865395.8813</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0.93753736949340261</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0.12758909461785159</v>
      </c>
      <c r="K17" s="207">
        <f>$B$12</f>
        <v>0.93753736949340261</v>
      </c>
      <c r="L17" s="209" t="s">
        <v>1022</v>
      </c>
      <c r="M17" s="12" t="s">
        <v>1018</v>
      </c>
      <c r="N17" s="1" t="s">
        <v>635</v>
      </c>
      <c r="O17" s="7">
        <f>P17</f>
        <v>12281099358182.91</v>
      </c>
      <c r="P17" s="7">
        <f>Q17</f>
        <v>12281099358182.91</v>
      </c>
      <c r="Q17" s="45">
        <f>SUMIFS('SEDS 2021'!$F$23:$F$40,'SEDS 2021'!E$23:E$40,Calculations!L17,'SEDS 2021'!D$23:D$40,Calculations!N17)*J17*K17</f>
        <v>12281099358182.91</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12105135663608.793</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11958611332432.133</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11814508394880.758</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11704891656805.271</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11603827539137.58</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11540951880398.113</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11488430692780.156</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11473018652451.668</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11464958890874.193</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11488772063999.834</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11513422781801.381</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11561409111466.791</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11602502777007.662</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11661054016036.016</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11709438824098.32</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11760330964674.029</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11826315373708.346</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11880713929199.5</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11949324892609.973</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12006995231318.525</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12077915049778.371</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12136402807676.771</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12195424486284.645</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12267859287285.936</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12327691008517.684</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12400708024697.926</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12460975213671.035</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12521343326979.941</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12594647714042.057</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0.93753736949340261</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0.93753736949340261</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0.93753736949340261</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0.93753736949340261</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0.93753736949340261</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0.93753736949340261</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0.93753736949340261</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0.93753736949340261</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0.93753736949340261</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7.0674291070894249E-2</v>
      </c>
      <c r="K30" s="207">
        <f>$B$12</f>
        <v>0.93753736949340261</v>
      </c>
      <c r="L30" s="209" t="s">
        <v>1022</v>
      </c>
      <c r="M30" s="12" t="s">
        <v>1019</v>
      </c>
      <c r="N30" s="1" t="s">
        <v>635</v>
      </c>
      <c r="O30" s="7">
        <f>P30</f>
        <v>6802760011037.4277</v>
      </c>
      <c r="P30" s="7">
        <f>Q30</f>
        <v>6802760011037.4277</v>
      </c>
      <c r="Q30" s="45">
        <f>SUMIFS('SEDS 2021'!$F$23:$F$40,'SEDS 2021'!E$23:E$40,Calculations!L30,'SEDS 2021'!D$23:D$40,Calculations!N30)*J30*K30</f>
        <v>6802760011037.4277</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6735830399651.4619</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6667545858915.583</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6604320874842.2031</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6562975968005.4385</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6541766906242.0352</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6528231920780.3184</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6515681477249.3154</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6504300430566.3467</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6497413737546.75</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6500390817454.334</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6512456734923.8174</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6530440752575.3047</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6549087473878.5918</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6566475517045.7725</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6571181418053.3701</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6571744057257.0859</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6569825124191.165</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6566270913580.0234</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6561483231593.5898</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6513447148105.626</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6466864876382.7939</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6422357279878.9736</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6380360382074.4717</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6340799840852.042</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6303401018383.6914</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6267744363259.9502</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6233421406119.0625</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6200165795695.3477</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6167831844582.6523</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0.93753736949340261</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0.93753736949340261</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0.93753736949340261</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0.93753736949340261</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0.93753736949340261</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0.93753736949340261</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0.93753736949340261</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0.93753736949340261</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0.93753736949340261</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0.29503577421283117</v>
      </c>
      <c r="K43" s="207">
        <f>$B$12</f>
        <v>0.93753736949340261</v>
      </c>
      <c r="L43" s="209" t="s">
        <v>1022</v>
      </c>
      <c r="M43" s="12" t="s">
        <v>1014</v>
      </c>
      <c r="N43" s="1" t="s">
        <v>635</v>
      </c>
      <c r="O43" s="7">
        <f>P43</f>
        <v>28398694012044.793</v>
      </c>
      <c r="P43" s="7">
        <f>Q43</f>
        <v>28398694012044.793</v>
      </c>
      <c r="Q43" s="45">
        <f>SUMIFS('SEDS 2021'!$F$23:$F$40,'SEDS 2021'!E$23:E$40,Calculations!L43,'SEDS 2021'!D$23:D$40,Calculations!N43)*J43*K43</f>
        <v>28398694012044.793</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28229931421727.086</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28051921660350.883</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27872940951614.77</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27705329628174.543</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27561840316917.562</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27447645953708.105</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27362771293177.449</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27306364922274.082</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27285934013965.863</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27305366838599.922</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27356544275497.352</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27433258717502.285</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27536197749118.715</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27660486433883.527</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27799246981224.918</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27946227041745.762</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28099186361684.379</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28255758696744.363</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28413984622235.25</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28386716696284.047</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28359037708067.926</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28330972587702.102</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28302684264002.961</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28274402207477.965</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28246268556653.23</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28218126849833.902</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28190009858222.633</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28161767253074.215</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28133273699862.715</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0.93753736949340261</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0.28686993251402443</v>
      </c>
      <c r="K45" s="207">
        <f t="shared" si="8"/>
        <v>0.93753736949340261</v>
      </c>
      <c r="L45" s="209" t="s">
        <v>1022</v>
      </c>
      <c r="M45" s="12" t="s">
        <v>1014</v>
      </c>
      <c r="N45" s="1" t="s">
        <v>972</v>
      </c>
      <c r="O45" s="7">
        <f t="shared" ref="O45:O52" si="10">P45</f>
        <v>64935597505786.578</v>
      </c>
      <c r="P45" s="7">
        <f t="shared" si="9"/>
        <v>64935597505786.578</v>
      </c>
      <c r="Q45" s="45">
        <f>SUMIFS('SEDS 2021'!$F$23:$F$40,'SEDS 2021'!E$23:E$40,Calculations!L45,'SEDS 2021'!D$23:D$40,Calculations!N45)*J45*K45</f>
        <v>64935597505786.578</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65067309558408.766</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65201529237266.312</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65350828252818.68</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65536546620992.453</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65773573916368.086</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66057385984308.477</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66370605991801.016</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66700158000079.68</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67056504768687.977</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67436066479311.891</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67819842461216.523</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68201268570560.75</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68592309920430.336</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68992649927830.453</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69395688302700.32</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69797053469276.547</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70199121528858.82</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70600195224412.438</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70998666387839.781</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70903862149414.094</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70806398691333.594</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70707871013754.469</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70609673344292.875</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70512715244348.625</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70417221108933</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70324040000663.258</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70233165727357.195</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70144842059510.078</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70059034462150.398</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9.136227538643843E-2</v>
      </c>
      <c r="K46" s="207">
        <f t="shared" si="8"/>
        <v>0.93753736949340261</v>
      </c>
      <c r="L46" s="209" t="s">
        <v>1022</v>
      </c>
      <c r="M46" s="12" t="s">
        <v>1014</v>
      </c>
      <c r="N46" s="1" t="s">
        <v>964</v>
      </c>
      <c r="O46" s="7">
        <f t="shared" si="10"/>
        <v>2055219202797.5793</v>
      </c>
      <c r="P46" s="7">
        <f t="shared" si="9"/>
        <v>2055219202797.5793</v>
      </c>
      <c r="Q46" s="45">
        <f>SUMIFS('SEDS 2021'!$F$23:$F$40,'SEDS 2021'!E$23:E$40,Calculations!L46,'SEDS 2021'!D$23:D$40,Calculations!N46)*J46*K46</f>
        <v>2055219202797.5793</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1974225563419.1873</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1910549235689.4744</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1862291244555.5305</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1827670067296.2219</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1804710807245.1443</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1791134198814.061</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1784572167386.8276</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1783065998849.5347</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1785553798219.8726</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1790915887779.8137</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1797915115408.8359</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1805880973591.5918</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1814771408157.0239</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1824317651296.418</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1834160526042.3552</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1844082623877.7527</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1854083911767.636</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1864091845985.7139</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1874059061385.0051</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1870965203053.5188</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1867847614396.4084</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1864753561754.5862</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1861723327987.4976</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1858781562851.3247</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1855929605856.7937</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1853192789957.3889</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1850565824024.499</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1848051136015.2485</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1845642351520.9236</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0.93753736949340261</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0.93753736949340261</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0.93753736949340261</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0.93753736949340261</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0.25148987923354454</v>
      </c>
      <c r="K51" s="207">
        <f t="shared" si="8"/>
        <v>0.93753736949340261</v>
      </c>
      <c r="L51" s="209" t="s">
        <v>1022</v>
      </c>
      <c r="M51" s="12" t="s">
        <v>1014</v>
      </c>
      <c r="N51" s="1" t="s">
        <v>975</v>
      </c>
      <c r="O51" s="7">
        <f t="shared" si="10"/>
        <v>965288068347.42151</v>
      </c>
      <c r="P51" s="7">
        <f t="shared" si="9"/>
        <v>965288068347.42151</v>
      </c>
      <c r="Q51" s="45">
        <f>SUMIFS('SEDS 2021'!$F$23:$F$40,'SEDS 2021'!E$23:E$40,Calculations!L51,'SEDS 2021'!D$23:D$40,Calculations!N51)*J51*K51</f>
        <v>965288068347.42151</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953195992273.96069</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944130531759.24634</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937794297711.90295</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933871438856.86414</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932152551209.74915</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932202167195.57129</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933544831612.36963</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935759942920.58472</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938890094207.63965</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942758713125.57349</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946957806229.32227</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951252887193.07703</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955760253908.82031</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960441984625.32349</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965212085461.75854</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969963458999.98853</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974745914080.78113</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979543379452.31995</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984334535621.00549</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983429217699.72473</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982445765899.05896</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981403038750.08936</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980319629454.44409</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979208886819.7384</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978081720517.34534</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976951337853.88904</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975822374616.34607</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974703471466.75623</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973598538824.7793</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0.93753736949340261</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0.36367622655647647</v>
      </c>
      <c r="K56" s="207">
        <f>$B$12</f>
        <v>0.93753736949340261</v>
      </c>
      <c r="L56" s="209" t="s">
        <v>1022</v>
      </c>
      <c r="M56" s="12" t="s">
        <v>1016</v>
      </c>
      <c r="N56" s="1" t="s">
        <v>635</v>
      </c>
      <c r="O56" s="7">
        <f>P56</f>
        <v>35005686700156.414</v>
      </c>
      <c r="P56" s="7">
        <f>Q56</f>
        <v>35005686700156.414</v>
      </c>
      <c r="Q56" s="45">
        <f>SUMIFS('SEDS 2021'!$F$23:$F$40,'SEDS 2021'!E$23:E$40,Calculations!L56,'SEDS 2021'!D$23:D$40,Calculations!N56)*J56*K56</f>
        <v>35005686700156.414</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34771116207910.961</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34594791067188.18</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34455509368694.234</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34333625638444.762</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34220094182610.859</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34179589750668.504</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34183047686705.656</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34160676454295.93</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34123449791490.242</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34170891941037.156</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34246284389552.984</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34298312925970.641</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34361212315038.406</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34428972686943.805</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34486750121301.301</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34529864506868.348</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34577399441194.508</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34590374981494.426</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34585920372499.91</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34442645639925.844</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34270792960458.797</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34058482828684.434</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33816696029598.727</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33584266869118.402</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33315251378258.035</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33039038607309.578</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32737555020876.797</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32444035422175.973</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32152893462804.574</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0.93753736949340261</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0.93753736949340261</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0.93753736949340261</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0.93753736949340261</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0.93753736949340261</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0.93753736949340261</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0.93753736949340261</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0.93753736949340261</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0.93753736949340261</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0.14302461354194651</v>
      </c>
      <c r="K69" s="210">
        <f>$C$12</f>
        <v>6.2462630506597373E-2</v>
      </c>
      <c r="L69" s="209" t="s">
        <v>1022</v>
      </c>
      <c r="M69" s="12" t="s">
        <v>1015</v>
      </c>
      <c r="N69" s="1" t="s">
        <v>635</v>
      </c>
      <c r="O69" s="7">
        <f>P69</f>
        <v>917204453397.45276</v>
      </c>
      <c r="P69" s="7">
        <f>Q69</f>
        <v>917204453397.45276</v>
      </c>
      <c r="Q69" s="45">
        <f>SUMIFS('SEDS 2021'!$F$23:$F$40,'SEDS 2021'!E$23:E$40,Calculations!L69,'SEDS 2021'!D$23:D$40,Calculations!N69)*J69*K69</f>
        <v>917204453397.45276</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928114468040.19702</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938343730603.79724</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947992137000.41907</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957162396111.78516</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966119353511.42615</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974769854212.39771</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983339358269.96301</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991843372002.29736</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1000826201956.5039</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1010311863678.0386</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1019994004164.766</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1029563949565.7709</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1039674461507.6028</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1049998556552.0194</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1060870158549.1655</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1071915612407.9628</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1083635380758.0742</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1095205799220.3303</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1107097687890.491</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1110152461140.5222</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1113560080805.1658</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1117302592814.0588</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1121376437403.1829</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1125875333229.4697</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1130457952147.8098</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1135160504283.8733</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1139886667675.4373</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1144533518162.6453</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1149015122301.8589</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6.2462630506597373E-2</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0.7129078374788641</v>
      </c>
      <c r="K71" s="210">
        <f t="shared" si="14"/>
        <v>6.2462630506597373E-2</v>
      </c>
      <c r="L71" s="209" t="s">
        <v>1022</v>
      </c>
      <c r="M71" s="12" t="s">
        <v>1015</v>
      </c>
      <c r="N71" s="1" t="s">
        <v>972</v>
      </c>
      <c r="O71" s="7">
        <f t="shared" si="15"/>
        <v>10751347063374.205</v>
      </c>
      <c r="P71" s="7">
        <f t="shared" si="16"/>
        <v>10751347063374.205</v>
      </c>
      <c r="Q71" s="45">
        <f>SUMIFS('SEDS 2021'!$F$23:$F$40,'SEDS 2021'!E$23:E$40,Calculations!L71,'SEDS 2021'!D$23:D$40,Calculations!N71)*J71*K71</f>
        <v>10751347063374.205</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10767608457166.184</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10777525735410.061</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10783361245621.443</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10785916971188.1</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10794447009063.193</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10806947791096.51</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10828785467244.473</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10858499183003.148</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10904633211010.314</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10966858686448.537</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11043654698063.754</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11129211851411.053</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11235859836400.141</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11353671932105.24</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11486500980819.41</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11625640486127.158</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11780330790474.654</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11936050154056.865</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12101850776685.701</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12134296971512.795</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12169020661895.871</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12205434176811.615</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12242535502141.377</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12281096796036.352</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12314415118589.57</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12342862356763.082</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12364924202161.41</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12379599805092.178</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12386126113375.562</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0.90863772461356151</v>
      </c>
      <c r="K72" s="210">
        <f t="shared" si="14"/>
        <v>6.2462630506597373E-2</v>
      </c>
      <c r="L72" s="209" t="s">
        <v>1022</v>
      </c>
      <c r="M72" s="12" t="s">
        <v>1015</v>
      </c>
      <c r="N72" s="1" t="s">
        <v>964</v>
      </c>
      <c r="O72" s="7">
        <f t="shared" si="15"/>
        <v>1361801123550.6733</v>
      </c>
      <c r="P72" s="7">
        <f t="shared" si="16"/>
        <v>1361801123550.6733</v>
      </c>
      <c r="Q72" s="45">
        <f>SUMIFS('SEDS 2021'!$F$23:$F$40,'SEDS 2021'!E$23:E$40,Calculations!L72,'SEDS 2021'!D$23:D$40,Calculations!N72)*J72*K72</f>
        <v>1361801123550.6733</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1364042775165.0444</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1364514044734.3457</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1362806505680.2922</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1358179781978.8584</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1350206431949.4211</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1337332064149.2061</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1318820125261.8066</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1293551404787.78</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1262063982536.2007</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1224696874212.1499</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1182002112672.9033</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1134488309591.0776</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1084531656076.926</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1032539438966.9987</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980157600717.76013</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927504939479.51709</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875575977584.2843</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823113897566.89111</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770596932602.04187</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709325924122.37366</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649012335350.17688</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589577628792.97961</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531180748157.79413</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474373474961.37555</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419607852125.22577</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367606104293.8335</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318826155012.45825</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273555341686.03714</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232040704349.22092</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6.2462630506597373E-2</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6.2462630506597373E-2</v>
      </c>
      <c r="L74" s="209" t="s">
        <v>1022</v>
      </c>
      <c r="M74" s="12" t="s">
        <v>1015</v>
      </c>
      <c r="N74" s="1" t="s">
        <v>981</v>
      </c>
      <c r="O74" s="7">
        <f t="shared" si="15"/>
        <v>145537929080.37189</v>
      </c>
      <c r="P74" s="7">
        <f t="shared" si="16"/>
        <v>145537929080.37189</v>
      </c>
      <c r="Q74" s="45">
        <f>SUMIFS('SEDS 2021'!$F$23:$F$40,'SEDS 2021'!E$23:E$40,Calculations!L74,'SEDS 2021'!D$23:D$40,Calculations!N74)*J74*K74</f>
        <v>145537929080.37189</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145697335251.08487</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145758567281.3714</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145750771387.90292</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145621172011.1702</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145534710077.8605</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145408835589.1506</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145282064960.00168</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145109295631.07999</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144991435293.9379</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144898369416.83804</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144890919336.11407</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144864050875.99094</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144994284245.22269</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145214366787.66037</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145615580540.04758</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146116435895.8577</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146783793972.84457</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147519758062.95853</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148358988494.15845</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147835664186.79901</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147332995176.45914</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146826337171.03766</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146303255790.30939</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145795641225.19193</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145263610464.95782</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144750026238.4617</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144260691957.19427</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143791936688.40408</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143340056034.52008</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6.2462630506597373E-2</v>
      </c>
      <c r="L75" s="209" t="s">
        <v>1022</v>
      </c>
      <c r="M75" s="12" t="s">
        <v>1015</v>
      </c>
      <c r="N75" s="1" t="s">
        <v>969</v>
      </c>
      <c r="O75" s="7">
        <f t="shared" si="15"/>
        <v>2311117328.744103</v>
      </c>
      <c r="P75" s="7">
        <f t="shared" si="16"/>
        <v>2311117328.744103</v>
      </c>
      <c r="Q75" s="45">
        <f>SUMIFS('SEDS 2021'!$F$23:$F$40,'SEDS 2021'!E$23:E$40,Calculations!L75,'SEDS 2021'!D$23:D$40,Calculations!N75)*J75*K75</f>
        <v>2311117328.744103</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2288674570.8229098</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2264549654.4718542</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2238633751.0590568</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2208123444.9413128</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2171675916.2520719</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2127826694.8951921</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2077443918.5213768</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2017647594.3648717</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1950444320.3490217</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1876183780.7675202</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1795937394.1286786</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1709037692.3027503</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1616435932.1485598</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1517668605.5922256</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1414863002.7366788</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1307347977.5092454</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1197415936.0459821</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1086569747.8366928</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977151634.72361338</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868073759.30560243</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763854993.95329177</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665975246.39512706</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575773360.9531554</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494498810.21171546</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422606490.90189636</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360589541.07854962</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308463706.92828619</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265755235.24061388</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231669707.09858075</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6.2462630506597373E-2</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0.74851012076645551</v>
      </c>
      <c r="K77" s="210">
        <f t="shared" si="14"/>
        <v>6.2462630506597373E-2</v>
      </c>
      <c r="L77" s="209" t="s">
        <v>1022</v>
      </c>
      <c r="M77" s="12" t="s">
        <v>1015</v>
      </c>
      <c r="N77" s="1" t="s">
        <v>975</v>
      </c>
      <c r="O77" s="7">
        <f t="shared" si="15"/>
        <v>191410512059.2998</v>
      </c>
      <c r="P77" s="7">
        <f t="shared" si="16"/>
        <v>191410512059.2998</v>
      </c>
      <c r="Q77" s="45">
        <f>SUMIFS('SEDS 2021'!$F$23:$F$40,'SEDS 2021'!E$23:E$40,Calculations!L77,'SEDS 2021'!D$23:D$40,Calculations!N77)*J77*K77</f>
        <v>191410512059.2998</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192011032835.96304</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192571861250.12503</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193139536351.13632</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193641277802.08792</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194294214400.6203</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195000072301.9032</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195847989124.7338</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196749461835.63382</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197854735531.70523</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199074627964.01862</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200442325423.47296</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201759014707.90588</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203208820226.83765</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204613145503.24622</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206056900546.48996</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207366689105.70325</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208708925483.85547</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210007440223.28787</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211407065599.15939</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210901610912.46124</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210454083573.06699</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210068301736.17816</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209743314641.82547</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209505977745.08896</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209255569848.2634</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209009094872.19614</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208746761208.8201</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208451910368.23215</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208111117366.24292</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6.2462630506597373E-2</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0.12758909461785159</v>
      </c>
      <c r="K82" s="210">
        <f>$C$12</f>
        <v>6.2462630506597373E-2</v>
      </c>
      <c r="L82" s="209" t="s">
        <v>1022</v>
      </c>
      <c r="M82" s="12" t="s">
        <v>1018</v>
      </c>
      <c r="N82" s="1" t="s">
        <v>635</v>
      </c>
      <c r="O82" s="7">
        <f>P82</f>
        <v>818217808042.677</v>
      </c>
      <c r="P82" s="7">
        <f>Q82</f>
        <v>818217808042.677</v>
      </c>
      <c r="Q82" s="45">
        <f>SUMIFS('SEDS 2021'!$F$23:$F$40,'SEDS 2021'!E$23:E$40,Calculations!L82,'SEDS 2021'!D$23:D$40,Calculations!N82)*J82*K82</f>
        <v>818217808042.677</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806494376428.74805</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796732317383.08093</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787131581629.95508</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779828459609.9259</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773095148656.39734</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768906111325.73132</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765406931834.12256</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764380117744.6626</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763843142978.89185</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765429675401.5304</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767072008526.4408</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770269056960.76392</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773006887505.29797</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776907814047.67957</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780131410766.56177</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783522056383.37378</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787918211560.56299</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791542469091.30298</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796113616221.71094</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799955853528.89062</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804680826164.85706</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808577523330.90295</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812509792510.48218</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817335699570.81348</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821321937151.81982</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826186633803.67188</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830201884052.87817</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834223858300.1897</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839107700792.83362</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6.2462630506597373E-2</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6.2462630506597373E-2</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6.2462630506597373E-2</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6.2462630506597373E-2</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6.2462630506597373E-2</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6.2462630506597373E-2</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6.2462630506597373E-2</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6.2462630506597373E-2</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6.2462630506597373E-2</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7.0674291070894249E-2</v>
      </c>
      <c r="K95" s="210">
        <f>$C$12</f>
        <v>6.2462630506597373E-2</v>
      </c>
      <c r="L95" s="209" t="s">
        <v>1022</v>
      </c>
      <c r="M95" s="12" t="s">
        <v>1019</v>
      </c>
      <c r="N95" s="1" t="s">
        <v>635</v>
      </c>
      <c r="O95" s="7">
        <f>P95</f>
        <v>453228104629.1427</v>
      </c>
      <c r="P95" s="7">
        <f>Q95</f>
        <v>453228104629.1427</v>
      </c>
      <c r="Q95" s="45">
        <f>SUMIFS('SEDS 2021'!$F$23:$F$40,'SEDS 2021'!E$23:E$40,Calculations!L95,'SEDS 2021'!D$23:D$40,Calculations!N95)*J95*K95</f>
        <v>453228104629.1427</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448768976148.52466</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444219576651.41174</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440007265817.23669</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437252696534.87305</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435839660818.72351</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434937903914.60754</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434101741279.94421</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433343488716.50696</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432884668646.51031</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433083014065.37775</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433886895562.95117</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435085065455.84406</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436327387416.36078</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437485851015.70642</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437799377671.17938</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437836863029.98615</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437709015745.21259</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437472219483.67651</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437153244239.98749</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433952880999.51843</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430849376732.42627</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427884095938.7049</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425086088312.18927</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422450400872.49512</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419958736107.72455</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417583141761.76385</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415296403910.51056</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413080777127.23865</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410926555112.32098</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6.2462630506597373E-2</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6.2462630506597373E-2</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6.2462630506597373E-2</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6.2462630506597373E-2</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6.2462630506597373E-2</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6.2462630506597373E-2</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6.2462630506597373E-2</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6.2462630506597373E-2</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6.2462630506597373E-2</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0.29503577421283117</v>
      </c>
      <c r="K108" s="210">
        <f>$C$12</f>
        <v>6.2462630506597373E-2</v>
      </c>
      <c r="L108" s="209" t="s">
        <v>1022</v>
      </c>
      <c r="M108" s="12" t="s">
        <v>1014</v>
      </c>
      <c r="N108" s="1" t="s">
        <v>635</v>
      </c>
      <c r="O108" s="7">
        <f>P108</f>
        <v>1892038854838.1545</v>
      </c>
      <c r="P108" s="7">
        <f>Q108</f>
        <v>1892038854838.1545</v>
      </c>
      <c r="Q108" s="45">
        <f>SUMIFS('SEDS 2021'!$F$23:$F$40,'SEDS 2021'!E$23:E$40,Calculations!L108,'SEDS 2021'!D$23:D$40,Calculations!N108)*J108*K108</f>
        <v>1892038854838.1545</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1880795190675.6824</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1868935441599.8481</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1857011003981.2883</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1845844041996.1616</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1836284188573.4294</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1828676086168.9963</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1823021384039.1345</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1819263357512.833</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1817902165609.3464</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1819196861036.2312</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1822606514278.0281</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1827717548783.312</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1834575774285.3401</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1842856402285.0649</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1852101205830.5085</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1861893627456.4451</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1872084412159.8098</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1882515910925.2312</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1893057578747.8611</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1891240876354.1299</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1889396787286.3262</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1887526972492.1907</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1885642286965.6553</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1883758018984.2712</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1881883638406.5493</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1880008721105.0337</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1878135450433.2515</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1876253810866.3054</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1874355452097.9165</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6.2462630506597373E-2</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0.28686993251402443</v>
      </c>
      <c r="K110" s="210">
        <f t="shared" si="23"/>
        <v>6.2462630506597373E-2</v>
      </c>
      <c r="L110" s="209" t="s">
        <v>1022</v>
      </c>
      <c r="M110" s="12" t="s">
        <v>1014</v>
      </c>
      <c r="N110" s="1" t="s">
        <v>972</v>
      </c>
      <c r="O110" s="7">
        <f t="shared" si="24"/>
        <v>4326279000399.4771</v>
      </c>
      <c r="P110" s="7">
        <f t="shared" si="25"/>
        <v>4326279000399.4771</v>
      </c>
      <c r="Q110" s="45">
        <f>SUMIFS('SEDS 2021'!$F$23:$F$40,'SEDS 2021'!E$23:E$40,Calculations!L110,'SEDS 2021'!D$23:D$40,Calculations!N110)*J110*K110</f>
        <v>4326279000399.4771</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4335054203974.1899</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4343996476015.8081</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4353943396050.0308</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4366316724502.8423</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4382108466627.2402</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4401017204465.2354</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4421885221284.5029</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4443841343776.9219</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4467582644405.6396</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4492870620817.6777</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4518439369472.4316</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4543851559864.8115</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4569904357485.9912</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4596576670262.9785</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4623428759479.5176</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4650169372615.4141</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4676956815400.5088</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4703678009527.2217</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4730225812162.7002</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4723909560343.9141</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4717416140275.4775</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4710851817487.3379</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4704309481209.582</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4697849730197.5117</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4691487514578.0566</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4685279402426.5449</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4679224981194.0996</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4673340491882.8066</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4667623633629.5371</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9.136227538643843E-2</v>
      </c>
      <c r="K111" s="210">
        <f t="shared" si="23"/>
        <v>6.2462630506597373E-2</v>
      </c>
      <c r="L111" s="209" t="s">
        <v>1022</v>
      </c>
      <c r="M111" s="12" t="s">
        <v>1014</v>
      </c>
      <c r="N111" s="1" t="s">
        <v>964</v>
      </c>
      <c r="O111" s="7">
        <f t="shared" si="24"/>
        <v>136927232824.62415</v>
      </c>
      <c r="P111" s="7">
        <f t="shared" si="25"/>
        <v>136927232824.62415</v>
      </c>
      <c r="Q111" s="45">
        <f>SUMIFS('SEDS 2021'!$F$23:$F$40,'SEDS 2021'!E$23:E$40,Calculations!L111,'SEDS 2021'!D$23:D$40,Calculations!N111)*J111*K111</f>
        <v>136927232824.62415</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131531100430.87138</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127288719209.153</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124073571560.35158</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121766965047.1412</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120237323857.42494</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119332793858.34689</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118895604091.03827</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118795256892.20988</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118961004411.08258</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119318249071.21475</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119784566663.93045</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120315285195.82886</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120907602843.50165</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121543613180.09689</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122199386345.39528</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122860437681.70375</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123526764988.09523</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124193535100.4545</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124857592356.11568</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124651466673.99614</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124443759979.09834</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124237621351.21779</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124035734601.63196</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123839741999.39868</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123649732788.28174</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123467394754.77864</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123292375381.94214</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123124836430.35234</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122964353210.44576</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6.2462630506597373E-2</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6.2462630506597373E-2</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6.2462630506597373E-2</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6.2462630506597373E-2</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0.25148987923354454</v>
      </c>
      <c r="K116" s="210">
        <f t="shared" si="23"/>
        <v>6.2462630506597373E-2</v>
      </c>
      <c r="L116" s="209" t="s">
        <v>1022</v>
      </c>
      <c r="M116" s="12" t="s">
        <v>1014</v>
      </c>
      <c r="N116" s="1" t="s">
        <v>975</v>
      </c>
      <c r="O116" s="7">
        <f t="shared" si="24"/>
        <v>64311497234.709839</v>
      </c>
      <c r="P116" s="7">
        <f t="shared" si="25"/>
        <v>64311497234.709839</v>
      </c>
      <c r="Q116" s="45">
        <f>SUMIFS('SEDS 2021'!$F$23:$F$40,'SEDS 2021'!E$23:E$40,Calculations!L116,'SEDS 2021'!D$23:D$40,Calculations!N116)*J116*K116</f>
        <v>64311497234.709839</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63505872942.376434</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62901894339.572876</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62479748130.812805</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62218390993.310936</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62103871564.563141</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62107177187.453995</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62196631063.203133</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62344210971.67205</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62552754641.113953</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62810498088.900261</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63090259098.473663</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63376415217.647774</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63676714694.643921</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63988631025.013069</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64306434939.524185</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64622991163.707176</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64941618169.249748</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65261245222.65728</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65580451930.786392</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65520135893.636299</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65454614253.171745</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65385143442.999687</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65312962219.377769</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65238959935.26931</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65163863438.258308</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65088552653.924789</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65013336437.63649</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64938790466.158829</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64865175267.878494</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6.2462630506597373E-2</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0.36367622655647647</v>
      </c>
      <c r="K121" s="210">
        <f>$C$12</f>
        <v>6.2462630506597373E-2</v>
      </c>
      <c r="L121" s="209" t="s">
        <v>1022</v>
      </c>
      <c r="M121" s="12" t="s">
        <v>1016</v>
      </c>
      <c r="N121" s="1" t="s">
        <v>635</v>
      </c>
      <c r="O121" s="7">
        <f>P121</f>
        <v>2332224127943.9121</v>
      </c>
      <c r="P121" s="7">
        <f>Q121</f>
        <v>2332224127943.9121</v>
      </c>
      <c r="Q121" s="45">
        <f>SUMIFS('SEDS 2021'!$F$23:$F$40,'SEDS 2021'!E$23:E$40,Calculations!L121,'SEDS 2021'!D$23:D$40,Calculations!N121)*J121*K121</f>
        <v>2332224127943.9121</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2316596068240.2275</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2304848555583.8071</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2295569030785.708</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2287448630836.7944</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2279884694072.9072</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2277186120716.1328</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2277416502765.9927</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2275926038418.165</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2273445843644.6152</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2276606636540.9976</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2281629594353.5234</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2285095951377.5757</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2289286569721.1982</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2293801046915.4282</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2297650419379.207</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2300522878678.2412</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2303689853281.6904</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2304554337627.3281</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2304257553088.6743</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2294711995788.3384</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2283262457062.3042</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2269117474957.7563</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2253008634943.3853</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2237523239648.8105</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2219600311184.3784</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2201197870050.4536</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2181111782310.4736</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2161556288485.197</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2142159202859.6833</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6.2462630506597373E-2</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6.2462630506597373E-2</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6.2462630506597373E-2</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6.2462630506597373E-2</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6.2462630506597373E-2</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6.2462630506597373E-2</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6.2462630506597373E-2</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6.2462630506597373E-2</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6.2462630506597373E-2</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2.2297256340829706E-2</v>
      </c>
      <c r="K134" s="12">
        <v>1</v>
      </c>
      <c r="L134" s="12" t="s">
        <v>1013</v>
      </c>
      <c r="M134" s="12" t="s">
        <v>1015</v>
      </c>
      <c r="N134" s="1" t="s">
        <v>635</v>
      </c>
      <c r="O134" s="7">
        <f>P134</f>
        <v>2749251706824.3027</v>
      </c>
      <c r="P134" s="7">
        <f>Q134</f>
        <v>2749251706824.3027</v>
      </c>
      <c r="Q134" s="45">
        <f>SUMIFS('SEDS 2021'!$F$23:$F$40,'SEDS 2021'!E$23:E$40,Calculations!L134,'SEDS 2021'!D$23:D$40,Calculations!N134)*J134*K134</f>
        <v>2749251706824.3027</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2766919726420.2427</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2783557074479.2471</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2799222059079.624</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2814288790728.2983</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2828593363468.0522</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2842243614350.6235</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2854759111912.1543</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2865619267308.4336</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2874073330546.0015</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2879741918489.5298</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2882469219321.3086</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2881645804880.124</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2877795845435.9409</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2870994479796.458</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2862017625770.9507</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2851460545907.0195</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2840331500222.5947</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2829091553772.8022</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2817859621218.2725</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2807076897804.4517</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2796560679364.3037</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2786733847104.0742</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2777452762541.3691</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2768702340299.5913</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2760158091297.8311</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2751966165964.7803</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2743897195034.3809</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2735916090615.7729</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2728074720508.6406</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0.49633702001117924</v>
      </c>
      <c r="K136" s="12">
        <v>1</v>
      </c>
      <c r="L136" s="12" t="s">
        <v>1013</v>
      </c>
      <c r="M136" s="12" t="s">
        <v>1015</v>
      </c>
      <c r="N136" s="1" t="s">
        <v>972</v>
      </c>
      <c r="O136" s="7">
        <f t="shared" si="29"/>
        <v>77447435928504.391</v>
      </c>
      <c r="P136" s="7">
        <f t="shared" si="30"/>
        <v>77447435928504.391</v>
      </c>
      <c r="Q136" s="45">
        <f>SUMIFS('SEDS 2021'!$F$23:$F$40,'SEDS 2021'!E$23:E$40,Calculations!L136,'SEDS 2021'!D$23:D$40,Calculations!N136)*J136*K136</f>
        <v>77447435928504.391</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76542289567443.5</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75622916581584.969</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74696486992238.984</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73779141898977.688</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72879635468006.359</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72015916086541.5</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71196914267452.781</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70432235905795.703</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69726010207098.812</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69085359360889.93</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68519584530144.141</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68019209646148.844</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67589972556319.711</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67218355671746.125</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66901601979646.562</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66629966890561.234</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66404399300117.828</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66216756682713.172</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66055207786849.109</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65917675781329.5</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65791490207468.336</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65680398238592.547</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65576757964222.75</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65477715277418.227</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65374685542523.133</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65271139815686.352</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65162451634279.477</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65048782742088.391</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64932262052960.641</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0.80706912845104506</v>
      </c>
      <c r="K137" s="12">
        <v>1</v>
      </c>
      <c r="L137" s="12" t="s">
        <v>1013</v>
      </c>
      <c r="M137" s="12" t="s">
        <v>1015</v>
      </c>
      <c r="N137" s="1" t="s">
        <v>964</v>
      </c>
      <c r="O137" s="7">
        <f t="shared" si="29"/>
        <v>17411709377202.846</v>
      </c>
      <c r="P137" s="7">
        <f t="shared" si="30"/>
        <v>17411709377202.846</v>
      </c>
      <c r="Q137" s="45">
        <f>SUMIFS('SEDS 2021'!$F$23:$F$40,'SEDS 2021'!E$23:E$40,Calculations!L137,'SEDS 2021'!D$23:D$40,Calculations!N137)*J137*K137</f>
        <v>17411709377202.846</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17573207432904.592</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17727725235576.469</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17874976877131.93</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18016648284736.617</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18151581322110.117</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18280485583245.016</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18401472179357.766</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18513338988023.945</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18614383773655.121</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18704346713588.723</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18784895913297.961</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18853431654181.93</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18913012304175.766</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18961685539520.781</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18998605115012.953</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19021682061142.727</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19032142059421.594</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19029562883229.926</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19013550757429.297</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18986565084654.816</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18949115482877.238</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18905852068264.211</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18858342692561.438</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18808731201712.574</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18756835508309.828</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18704817501598.48</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18652147295445.277</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18598957867302.406</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18545593991858.477</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2986000000000</v>
      </c>
      <c r="P139" s="7">
        <f t="shared" si="30"/>
        <v>2986000000000</v>
      </c>
      <c r="Q139" s="45">
        <f>SUMIFS('SEDS 2021'!$F$23:$F$40,'SEDS 2021'!E$23:E$40,Calculations!L139,'SEDS 2021'!D$23:D$40,Calculations!N139)*J139*K139</f>
        <v>2986000000000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27000000000</v>
      </c>
      <c r="P140" s="7">
        <f t="shared" si="30"/>
        <v>27000000000</v>
      </c>
      <c r="Q140" s="45">
        <f>SUMIFS('SEDS 2021'!$F$23:$F$40,'SEDS 2021'!E$23:E$40,Calculations!L140,'SEDS 2021'!D$23:D$40,Calculations!N140)*J140*K140</f>
        <v>27000000000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6000000000</v>
      </c>
      <c r="P141" s="7">
        <f t="shared" si="30"/>
        <v>6000000000</v>
      </c>
      <c r="Q141" s="45">
        <f>SUMIFS('SEDS 2021'!$F$23:$F$40,'SEDS 2021'!E$23:E$40,Calculations!L141,'SEDS 2021'!D$23:D$40,Calculations!N141)*J141*K141</f>
        <v>6000000000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1627000000000</v>
      </c>
      <c r="P142" s="7">
        <f t="shared" si="30"/>
        <v>1627000000000</v>
      </c>
      <c r="Q142" s="45">
        <f>SUMIFS('SEDS 2021'!$F$23:$F$40,'SEDS 2021'!E$23:E$40,Calculations!L142,'SEDS 2021'!D$23:D$40,Calculations!N142)*J142*K142</f>
        <v>1627000000000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0.21280610405954659</v>
      </c>
      <c r="K147" s="12">
        <v>1</v>
      </c>
      <c r="L147" s="12" t="s">
        <v>1013</v>
      </c>
      <c r="M147" s="12" t="s">
        <v>1018</v>
      </c>
      <c r="N147" s="1" t="s">
        <v>635</v>
      </c>
      <c r="O147" s="7">
        <f>P147</f>
        <v>26238992630542.094</v>
      </c>
      <c r="P147" s="7">
        <f>Q147</f>
        <v>26238992630542.094</v>
      </c>
      <c r="Q147" s="45">
        <f>SUMIFS('SEDS 2021'!$F$23:$F$40,'SEDS 2021'!E$23:E$40,Calculations!L147,'SEDS 2021'!D$23:D$40,Calculations!N147)*J147*K147</f>
        <v>26238992630542.094</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26187023654446.855</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26120911407095.445</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26041632473148.809</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25951377749291.418</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25849480193498.172</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25742609080286.777</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25626037194370.602</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25505582461198.5</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25372224139585.777</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25254250452730.527</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25136120963977.492</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25031482290630.918</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24937421665838.172</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24853924259458.738</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24781533653389.797</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24725713135856.336</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24685193652353.043</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24666170645633.047</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24672805877405.73</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24695037682201.773</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24738923195873.023</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24807027554760.25</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24897833643310.059</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25008751341471.523</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25144327051535.188</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25301029372247.164</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25474310688454.312</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25668668723534.125</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25880576779774.594</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6.1402845869597622E-3</v>
      </c>
      <c r="K149" s="12">
        <v>1</v>
      </c>
      <c r="L149" s="12" t="s">
        <v>1013</v>
      </c>
      <c r="M149" s="12" t="s">
        <v>1018</v>
      </c>
      <c r="N149" s="1" t="s">
        <v>972</v>
      </c>
      <c r="O149" s="7">
        <f t="shared" si="31"/>
        <v>958117726380.02734</v>
      </c>
      <c r="P149" s="7">
        <f t="shared" si="32"/>
        <v>958117726380.02734</v>
      </c>
      <c r="Q149" s="45">
        <f>SUMIFS('SEDS 2021'!$F$23:$F$40,'SEDS 2021'!E$23:E$40,Calculations!L149,'SEDS 2021'!D$23:D$40,Calculations!N149)*J149*K149</f>
        <v>958117726380.02734</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980034547640.31836</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1001370174396.1407</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1022050509763.9648</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1041910033643.4895</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1060728473376.9243</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1078688844829.0458</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1095652331319.7693</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1111598138934.9229</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1126616781502.9885</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1140821837216.718</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1153986518648.1465</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1166228169978.593</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1177582190155.2827</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1187703004495.0229</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1196715296432.1653</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1204457459911.5325</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1211008026613.9558</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1216222971106.6506</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1220146311269.0354</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1222798208841.0193</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1224282262771.3306</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1224901951658.6738</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1224733485592.4949</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1224034337036.5066</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1222928917732.2859</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1221803756484.418</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1220766195198.0925</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1219969172674.116</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1219644706411.4524</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15506772.415764799</v>
      </c>
      <c r="S158">
        <f>SUMIFS('NREL Scaling Data'!$F:$F,'NREL Scaling Data'!$B:$B,UPPER(About!$B$1),'NREL Scaling Data'!$E:$E,Calculations!$M160,'NREL Scaling Data'!$A:$A,Q$3,'NREL Scaling Data'!$C:$C,Calculations!$L160,'NREL Scaling Data'!$D:$D,Calculations!$N160)</f>
        <v>15803955.616880501</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0.11813243642580906</v>
      </c>
      <c r="K160" s="12">
        <v>1</v>
      </c>
      <c r="L160" s="12" t="s">
        <v>1013</v>
      </c>
      <c r="M160" s="12" t="s">
        <v>1019</v>
      </c>
      <c r="N160" s="1" t="s">
        <v>635</v>
      </c>
      <c r="O160" s="7">
        <f>P160</f>
        <v>14565729411302.258</v>
      </c>
      <c r="P160" s="7">
        <f>Q160</f>
        <v>14565729411302.258</v>
      </c>
      <c r="Q160" s="45">
        <f>SUMIFS('SEDS 2021'!$F$23:$F$40,'SEDS 2021'!E$23:E$40,Calculations!L160,'SEDS 2021'!D$23:D$40,Calculations!N160)*J160*K160</f>
        <v>14565729411302.258</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14291830256054.545</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13897083211011.068</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13473848372791.629</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13061892230095.762</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12656800498614.717</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12265420496804.096</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11894261411593.1</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11551985758994.977</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11243351064780.99</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10976303372953.02</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10747299961716.896</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10547142794833.285</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10368430291637.66</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10202996950548.289</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10048159394178.736</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9905565270227.2734</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9779394855143.875</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9664932631066.1543</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9557147580540.8047</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9463044465350.3477</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9383430917320.3242</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9319214579088.6152</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9266015287269.8789</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9224076619234.7285</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9192274391637.3125</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9171731324361</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9162168802208.3574</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9163982095864.002</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9178581382800.0684</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0.16243262012994608</v>
      </c>
      <c r="K173" s="12">
        <v>1</v>
      </c>
      <c r="L173" s="12" t="s">
        <v>1013</v>
      </c>
      <c r="M173" s="12" t="s">
        <v>1014</v>
      </c>
      <c r="N173" s="1" t="s">
        <v>635</v>
      </c>
      <c r="O173" s="7">
        <f>P173</f>
        <v>20027942062022.352</v>
      </c>
      <c r="P173" s="7">
        <f>Q173</f>
        <v>20027942062022.352</v>
      </c>
      <c r="Q173" s="45">
        <f>SUMIFS('SEDS 2021'!$F$23:$F$40,'SEDS 2021'!E$23:E$40,Calculations!L173,'SEDS 2021'!D$23:D$40,Calculations!N173)*J173*K173</f>
        <v>20027942062022.352</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20222192555996.609</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20377152081597.898</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20477293839060.801</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20510554918212.523</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20473538565149.555</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20379447527609.488</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20250516064734.395</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20109433021593.531</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19971057394175.668</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19853810192821.551</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19761366138536.207</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19693205012740.527</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19646413939089.203</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19617295747284.078</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19603343644686.887</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19600643849818.051</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19608537663817.508</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19623788860819.375</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19642671467310.996</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19667823873318.949</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19701655902972.688</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19740946725972.84</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19787802931099.496</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19841890415004.309</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19903757797434.285</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19970902096145.254</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20046093646588.289</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20125871634307.934</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20211862605641.137</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0.3153811172191025</v>
      </c>
      <c r="K175" s="12">
        <v>1</v>
      </c>
      <c r="L175" s="12" t="s">
        <v>1013</v>
      </c>
      <c r="M175" s="12" t="s">
        <v>1014</v>
      </c>
      <c r="N175" s="1" t="s">
        <v>972</v>
      </c>
      <c r="O175" s="7">
        <f t="shared" si="35"/>
        <v>49211438768634.312</v>
      </c>
      <c r="P175" s="7">
        <f t="shared" si="36"/>
        <v>49211438768634.312</v>
      </c>
      <c r="Q175" s="45">
        <f>SUMIFS('SEDS 2021'!$F$23:$F$40,'SEDS 2021'!E$23:E$40,Calculations!L175,'SEDS 2021'!D$23:D$40,Calculations!N175)*J175*K175</f>
        <v>49211438768634.312</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49371441223481.867</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49516903711948.984</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49665146120748.992</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49823313311667.523</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49996985666801.336</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50202452718010.5</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50439788972654.594</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50709100802822.727</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50994384599994.5</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51293149242881.523</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51600763960979.477</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51913313270330</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52226042141886.594</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52532312250950.445</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52837248034390.18</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53139932610364.961</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53446405698839.117</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53751055204476.031</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54060782102279.375</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54366650996517.422</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54673086272812.43</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54985667780314.984</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55301387511173.07</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55620549413025.438</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55946527610586.469</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56268870350225.523</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56596933660787.539</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56925457281771.352</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57255884813873.836</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1.1719732590726678E-2</v>
      </c>
      <c r="K176" s="12">
        <v>1</v>
      </c>
      <c r="L176" s="12" t="s">
        <v>1013</v>
      </c>
      <c r="M176" s="12" t="s">
        <v>1014</v>
      </c>
      <c r="N176" s="1" t="s">
        <v>964</v>
      </c>
      <c r="O176" s="7">
        <f t="shared" si="35"/>
        <v>252841510912.33734</v>
      </c>
      <c r="P176" s="7">
        <f t="shared" si="36"/>
        <v>252841510912.33734</v>
      </c>
      <c r="Q176" s="45">
        <f>SUMIFS('SEDS 2021'!$F$23:$F$40,'SEDS 2021'!E$23:E$40,Calculations!L176,'SEDS 2021'!D$23:D$40,Calculations!N176)*J176*K176</f>
        <v>252841510912.33734</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242783687004.90894</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232762162592.70108</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222949491737.67621</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213528483660.80106</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204690251378.98758</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196684286967.37869</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189648476918.15515</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183717126294.69717</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178883225642.65387</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175091242107.25412</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172182889521.20398</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169934501100.52094</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168144978587.25055</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166588835943.70377</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165149685737.57629</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163747208978.36801</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162364315859.43784</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160961670891.52631</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159548052831.79724</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158094327546.60904</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156619060909.59467</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155131086508.57529</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153626841806.97638</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152105852849.32693</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150566076915.94666</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149000405537.06607</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147422686531.30988</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145826883352.36127</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144219752457.04016</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0.48433158304386859</v>
      </c>
      <c r="K186" s="12">
        <v>1</v>
      </c>
      <c r="L186" s="12" t="s">
        <v>1013</v>
      </c>
      <c r="M186" s="12" t="s">
        <v>1016</v>
      </c>
      <c r="N186" s="1" t="s">
        <v>635</v>
      </c>
      <c r="O186" s="7">
        <f>P186</f>
        <v>59718084189309</v>
      </c>
      <c r="P186" s="7">
        <f>Q186</f>
        <v>59718084189309</v>
      </c>
      <c r="Q186" s="45">
        <f>SUMIFS('SEDS 2021'!$F$23:$F$40,'SEDS 2021'!E$23:E$40,Calculations!L186,'SEDS 2021'!D$23:D$40,Calculations!N186)*J186*K186</f>
        <v>59718084189309</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60308536631797.703</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60993836571131.133</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61790388366443.945</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62608203136813.688</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63482884610744.57</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64395781972277.758</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65332371616828.836</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66308875052395.875</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67311264984622.992</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68334578311224.273</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69406164337954.758</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70501860593158.781</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71636582505285.438</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72804348230000.453</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73984469467248.516</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75216494305771.812</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76456590715907.609</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77735111986373.484</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79048949647842.922</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80402805586692.203</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81784507141525.047</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83209544415791.906</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84658561310577.594</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86122180174720.469</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87639870732189.906</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89155576048744.844</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90719266727928.172</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92318639500388.562</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93962601828650.078</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0.1821415781827585</v>
      </c>
      <c r="K188" s="12">
        <v>1</v>
      </c>
      <c r="L188" s="12" t="s">
        <v>1013</v>
      </c>
      <c r="M188" s="12" t="s">
        <v>1016</v>
      </c>
      <c r="N188" s="1" t="s">
        <v>972</v>
      </c>
      <c r="O188" s="7">
        <f t="shared" si="37"/>
        <v>28421007576481.27</v>
      </c>
      <c r="P188" s="7">
        <f t="shared" si="38"/>
        <v>28421007576481.27</v>
      </c>
      <c r="Q188" s="45">
        <f>SUMIFS('SEDS 2021'!$F$23:$F$40,'SEDS 2021'!E$23:E$40,Calculations!L188,'SEDS 2021'!D$23:D$40,Calculations!N188)*J188*K188</f>
        <v>28421007576481.27</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28323001849074.395</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28291599180584.5</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28249783403557.574</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28192531724464.059</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28134504166695.234</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28004524070721.797</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27894553477427.285</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27815209673947.516</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27779682597762.508</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27757712980535.402</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27751015922495.934</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27762654102625.492</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27760489809478.691</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27711813631533.184</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27671631283296.348</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27642842100870.625</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27634593285480.547</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27627324527364.551</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27642923772310.109</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27655909531191.496</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27650110858986.625</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27623445133988.031</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27588693936478.324</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27549409974076.09</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27513719555011.973</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27487053830013.379</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27450546696554.281</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27425187714587.855</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27397051903678.133</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0.18121113895822832</v>
      </c>
      <c r="K189" s="12">
        <v>1</v>
      </c>
      <c r="L189" s="12" t="s">
        <v>1013</v>
      </c>
      <c r="M189" s="12" t="s">
        <v>1016</v>
      </c>
      <c r="N189" s="1" t="s">
        <v>964</v>
      </c>
      <c r="O189" s="7">
        <f t="shared" si="37"/>
        <v>3909449111884.8179</v>
      </c>
      <c r="P189" s="7">
        <f t="shared" si="38"/>
        <v>3909449111884.8179</v>
      </c>
      <c r="Q189" s="45">
        <f>SUMIFS('SEDS 2021'!$F$23:$F$40,'SEDS 2021'!E$23:E$40,Calculations!L189,'SEDS 2021'!D$23:D$40,Calculations!N189)*J189*K189</f>
        <v>3909449111884.8179</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3913803598559.7222</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3912720617417.77</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3908208195993.0034</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3895911847610.5034</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3884269800334.6025</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3877072488162.0923</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3877974972447.0493</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3877862161911.4302</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3871386837166.8799</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3862452242745.8408</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3852412105075.7241</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3852186484004.4849</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3851870614504.752</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3853043844075.1987</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3847177696222.9976</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3846839264616.1382</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3849433906935.3799</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3850223580684.7163</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3851283999719.5352</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3855277492680.4551</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3862813236459.8237</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3871274026631.2666</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3879125639910.3608</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3885194846726.6753</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3888624287009.5049</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3889481647080.2104</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3892076289399.4517</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3895302670718.1606</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3896521024502.8496</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102667999999999.98</v>
      </c>
      <c r="Q199" s="7">
        <f t="shared" ref="Q199:AT199" si="40">SUM(Q4,Q17,Q30,Q43,Q56,Q69,Q82,Q95,Q108,Q121)</f>
        <v>102667999999999.98</v>
      </c>
      <c r="R199" s="7">
        <f t="shared" si="40"/>
        <v>102153383995882.73</v>
      </c>
      <c r="S199" s="7">
        <f t="shared" si="40"/>
        <v>101710087620324.03</v>
      </c>
      <c r="T199" s="7">
        <f t="shared" si="40"/>
        <v>101303947142384.06</v>
      </c>
      <c r="U199" s="7">
        <f t="shared" si="40"/>
        <v>100980957316924.56</v>
      </c>
      <c r="V199" s="7">
        <f t="shared" si="40"/>
        <v>100719790290746.66</v>
      </c>
      <c r="W199" s="7">
        <f t="shared" si="40"/>
        <v>100611774197919.72</v>
      </c>
      <c r="X199" s="7">
        <f t="shared" si="40"/>
        <v>100592720274973.22</v>
      </c>
      <c r="Y199" s="7">
        <f t="shared" si="40"/>
        <v>100616261649926.2</v>
      </c>
      <c r="Z199" s="7">
        <f t="shared" si="40"/>
        <v>100682631708436.08</v>
      </c>
      <c r="AA199" s="7">
        <f t="shared" si="40"/>
        <v>100934398689089.36</v>
      </c>
      <c r="AB199" s="7">
        <f t="shared" si="40"/>
        <v>101263570963724.25</v>
      </c>
      <c r="AC199" s="7">
        <f t="shared" si="40"/>
        <v>101624467632255.94</v>
      </c>
      <c r="AD199" s="7">
        <f t="shared" si="40"/>
        <v>102026940408196.41</v>
      </c>
      <c r="AE199" s="7">
        <f t="shared" si="40"/>
        <v>102478067588585</v>
      </c>
      <c r="AF199" s="7">
        <f t="shared" si="40"/>
        <v>102918377277076.59</v>
      </c>
      <c r="AG199" s="7">
        <f t="shared" si="40"/>
        <v>103352852507134.67</v>
      </c>
      <c r="AH199" s="7">
        <f t="shared" si="40"/>
        <v>103822666783468.14</v>
      </c>
      <c r="AI199" s="7">
        <f t="shared" si="40"/>
        <v>104242979899159.69</v>
      </c>
      <c r="AJ199" s="7">
        <f t="shared" si="40"/>
        <v>104665455603862.33</v>
      </c>
      <c r="AK199" s="7">
        <f t="shared" si="40"/>
        <v>104542732428178.67</v>
      </c>
      <c r="AL199" s="7">
        <f t="shared" si="40"/>
        <v>104410420681246.3</v>
      </c>
      <c r="AM199" s="7">
        <f t="shared" si="40"/>
        <v>104228858226615.64</v>
      </c>
      <c r="AN199" s="7">
        <f t="shared" si="40"/>
        <v>104024169130190.72</v>
      </c>
      <c r="AO199" s="7">
        <f t="shared" si="40"/>
        <v>103853178127371.73</v>
      </c>
      <c r="AP199" s="7">
        <f t="shared" si="40"/>
        <v>103633524917183.44</v>
      </c>
      <c r="AQ199" s="7">
        <f t="shared" si="40"/>
        <v>103424028392823.94</v>
      </c>
      <c r="AR199" s="7">
        <f t="shared" si="40"/>
        <v>103175805055181.95</v>
      </c>
      <c r="AS199" s="7">
        <f t="shared" si="40"/>
        <v>102935918657195.67</v>
      </c>
      <c r="AT199" s="7">
        <f t="shared" si="40"/>
        <v>102710436322194.2</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123300000000000</v>
      </c>
      <c r="Q202" s="7">
        <f t="shared" ref="Q202:AT202" si="41">SUM(Q134,Q147,Q160,Q173,Q186)</f>
        <v>123300000000000</v>
      </c>
      <c r="R202" s="7">
        <f t="shared" si="41"/>
        <v>123776502824715.95</v>
      </c>
      <c r="S202" s="7">
        <f t="shared" si="41"/>
        <v>124172540345314.78</v>
      </c>
      <c r="T202" s="7">
        <f t="shared" si="41"/>
        <v>124582385110524.81</v>
      </c>
      <c r="U202" s="7">
        <f t="shared" si="41"/>
        <v>124946316825141.69</v>
      </c>
      <c r="V202" s="7">
        <f t="shared" si="41"/>
        <v>125291297231475.06</v>
      </c>
      <c r="W202" s="7">
        <f t="shared" si="41"/>
        <v>125625502691328.75</v>
      </c>
      <c r="X202" s="7">
        <f t="shared" si="41"/>
        <v>125957945399439.09</v>
      </c>
      <c r="Y202" s="7">
        <f t="shared" si="41"/>
        <v>126341495561491.31</v>
      </c>
      <c r="Z202" s="7">
        <f t="shared" si="41"/>
        <v>126771970913711.44</v>
      </c>
      <c r="AA202" s="7">
        <f t="shared" si="41"/>
        <v>127298684248218.91</v>
      </c>
      <c r="AB202" s="7">
        <f t="shared" si="41"/>
        <v>127933420621506.66</v>
      </c>
      <c r="AC202" s="7">
        <f t="shared" si="41"/>
        <v>128655336496243.64</v>
      </c>
      <c r="AD202" s="7">
        <f t="shared" si="41"/>
        <v>129466644247286.41</v>
      </c>
      <c r="AE202" s="7">
        <f t="shared" si="41"/>
        <v>130349559667088.02</v>
      </c>
      <c r="AF202" s="7">
        <f t="shared" si="41"/>
        <v>131279523785274.89</v>
      </c>
      <c r="AG202" s="7">
        <f t="shared" si="41"/>
        <v>132299877107580.48</v>
      </c>
      <c r="AH202" s="7">
        <f t="shared" si="41"/>
        <v>133370048387444.62</v>
      </c>
      <c r="AI202" s="7">
        <f t="shared" si="41"/>
        <v>134519095677664.86</v>
      </c>
      <c r="AJ202" s="7">
        <f t="shared" si="41"/>
        <v>135739434194318.73</v>
      </c>
      <c r="AK202" s="7">
        <f t="shared" si="41"/>
        <v>137035788505367.73</v>
      </c>
      <c r="AL202" s="7">
        <f t="shared" si="41"/>
        <v>138405077837055.39</v>
      </c>
      <c r="AM202" s="7">
        <f t="shared" si="41"/>
        <v>139863467122717.69</v>
      </c>
      <c r="AN202" s="7">
        <f t="shared" si="41"/>
        <v>141387665934798.41</v>
      </c>
      <c r="AO202" s="7">
        <f t="shared" si="41"/>
        <v>142965600890730.62</v>
      </c>
      <c r="AP202" s="7">
        <f t="shared" si="41"/>
        <v>144640388064094.5</v>
      </c>
      <c r="AQ202" s="7">
        <f t="shared" si="41"/>
        <v>146351205007463.06</v>
      </c>
      <c r="AR202" s="7">
        <f t="shared" si="41"/>
        <v>148145737060213.5</v>
      </c>
      <c r="AS202" s="7">
        <f t="shared" si="41"/>
        <v>150013078044710.38</v>
      </c>
      <c r="AT202" s="7">
        <f t="shared" si="41"/>
        <v>151961697317374.5</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374509344787083</v>
      </c>
      <c r="D16" s="142" t="s">
        <v>1091</v>
      </c>
      <c r="E16" s="212">
        <f>'SEDS 2021'!H26</f>
        <v>2.0462802794890239E-2</v>
      </c>
      <c r="F16" s="207">
        <f>'SEDS 2021'!H28</f>
        <v>4.9131379433072234E-2</v>
      </c>
      <c r="G16" s="142" t="s">
        <v>819</v>
      </c>
      <c r="H16" s="142"/>
      <c r="I16" s="142"/>
    </row>
    <row r="17" spans="1:12" x14ac:dyDescent="0.2">
      <c r="A17" s="139"/>
      <c r="B17" s="146" t="s">
        <v>715</v>
      </c>
      <c r="C17" s="147">
        <f>C16/C15</f>
        <v>3.2730347711465803E-2</v>
      </c>
      <c r="D17" s="142" t="s">
        <v>1092</v>
      </c>
      <c r="E17" s="212">
        <f>'SEDS 2021'!H35</f>
        <v>2.7202713829215495E-2</v>
      </c>
      <c r="F17" s="212">
        <f>'SEDS 2021'!H37</f>
        <v>4.5434983522182303E-2</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6.0287817211963812</v>
      </c>
      <c r="D29" s="152">
        <f>D28*F16</f>
        <v>-48.65627899395443</v>
      </c>
      <c r="E29" s="152">
        <f>E28*$E$17</f>
        <v>-1.1083136417084893</v>
      </c>
      <c r="F29" s="158">
        <f>F28*$F$17</f>
        <v>-0.84247999935940621</v>
      </c>
      <c r="G29" s="177">
        <f>G28*C17</f>
        <v>0.17314353939365409</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5.6522081561403636</v>
      </c>
      <c r="D32" s="159">
        <f>D29*About!F6</f>
        <v>-45.617079817329142</v>
      </c>
      <c r="E32" s="241">
        <f>E29</f>
        <v>-1.1083136417084893</v>
      </c>
      <c r="F32" s="243">
        <f>F29</f>
        <v>-0.84247999935940621</v>
      </c>
      <c r="G32" s="173">
        <f>G29*About!F6</f>
        <v>0.16232853846790379</v>
      </c>
      <c r="H32" s="142"/>
      <c r="I32" s="142"/>
      <c r="K32" s="100"/>
      <c r="L32" s="100"/>
    </row>
    <row r="33" spans="1:12" x14ac:dyDescent="0.2">
      <c r="A33" s="139"/>
      <c r="B33" s="146" t="s">
        <v>710</v>
      </c>
      <c r="C33" s="160">
        <f>C29*About!F5</f>
        <v>0.37657356505601769</v>
      </c>
      <c r="D33" s="160">
        <f>D29*About!F5</f>
        <v>-3.0391991766252908</v>
      </c>
      <c r="E33" s="242"/>
      <c r="F33" s="244"/>
      <c r="G33" s="174">
        <f>G29*About!F5</f>
        <v>1.0815000925750303E-2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5652208156140.3633</v>
      </c>
      <c r="D38" s="156">
        <f>D32*Trillion</f>
        <v>-45617079817329.141</v>
      </c>
      <c r="E38" s="238">
        <f>E32*Trillion</f>
        <v>-1108313641708.4893</v>
      </c>
      <c r="F38" s="240">
        <f>F32*Trillion</f>
        <v>-842479999359.40625</v>
      </c>
      <c r="G38" s="168">
        <f>G32*Trillion</f>
        <v>162328538467.90381</v>
      </c>
      <c r="H38" s="142"/>
      <c r="I38" s="142"/>
      <c r="K38" s="100"/>
      <c r="L38" s="100"/>
    </row>
    <row r="39" spans="1:12" ht="16" thickBot="1" x14ac:dyDescent="0.25">
      <c r="A39" s="139"/>
      <c r="B39" s="169" t="s">
        <v>710</v>
      </c>
      <c r="C39" s="170">
        <f>C33*Trillion</f>
        <v>376573565056.0177</v>
      </c>
      <c r="D39" s="171">
        <f>D33*Trillion</f>
        <v>-3039199176625.291</v>
      </c>
      <c r="E39" s="239"/>
      <c r="F39" s="239"/>
      <c r="G39" s="172">
        <f>G33*Trillion</f>
        <v>10815000925.750303</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New Jersey</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404574645.23297232</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0.14302461354194651</v>
      </c>
      <c r="K4">
        <f>IF(ISBLANK(Calculations!K4),"",Calculations!K4)</f>
        <v>0.93753736949340261</v>
      </c>
      <c r="L4" t="str">
        <f>IF(ISBLANK(Calculations!L4),"",Calculations!L4)</f>
        <v>RESIDENTIAL</v>
      </c>
      <c r="M4" t="str">
        <f>IF(ISBLANK(Calculations!M4),"",Calculations!M4)</f>
        <v>heating</v>
      </c>
      <c r="N4" t="str">
        <f>IF(ISBLANK(Calculations!N4),"",Calculations!N4)</f>
        <v>electricity</v>
      </c>
      <c r="O4">
        <f>IF(ISBLANK(Calculations!O4),"",Calculations!O4)</f>
        <v>13766846569727.111</v>
      </c>
      <c r="P4">
        <f>IF(ISBLANK(Calculations!P4),"",Calculations!P4)</f>
        <v>13766846569727.111</v>
      </c>
      <c r="Q4">
        <f>IF(ISBLANK(Calculations!Q4),"",Calculations!Q4)-(SUMIFS(BDEQ!C:C,BDEQ!$AG:$AG,About!$B$2,BDEQ!$AH:$AH,$I4)*BDEQ!$C$2*$J4*$K4)</f>
        <v>13766441995081.879</v>
      </c>
      <c r="R4">
        <f>IF(ISBLANK(Calculations!R4),"",Calculations!R4)-(SUMIFS(BDEQ!D:D,BDEQ!$AG:$AG,About!$B$2,BDEQ!$AH:$AH,$I4)*BDEQ!$C$2*$J4*$K4)</f>
        <v>13929959338049.471</v>
      </c>
      <c r="S4" s="99">
        <f>IF(ISBLANK(Calculations!S4),"",Calculations!S4+ ('IRA Buildings Changes'!$G$38/($AB$3-$R$3)*(S3-$R$3)))-(SUMIFS(BDEQ!D:D,BDEQ!$AG:$AG,About!$B$2,BDEQ!$AH:$AH,$I4)*BDEQ!$C$2*$J4*$K4)</f>
        <v>14099729048060.559</v>
      </c>
      <c r="T4" s="99">
        <f>IF(ISBLANK(Calculations!T4),"",Calculations!T4+ ('IRA Buildings Changes'!$G$38/($AB$3-$R$3)*(T3-$R$3)))-(SUMIFS(BDEQ!E:E,BDEQ!$AG:$AG,About!$B$2,BDEQ!$AH:$AH,$I4)*BDEQ!$C$2*$J4*$K4)</f>
        <v>14260905353186.016</v>
      </c>
      <c r="U4" s="99">
        <f>IF(ISBLANK(Calculations!U4),"",Calculations!U4+ ('IRA Buildings Changes'!$G$38/($AB$3-$R$3)*(U3-$R$3)))-(SUMIFS(BDEQ!F:F,BDEQ!$AG:$AG,About!$B$2,BDEQ!$AH:$AH,$I4)*BDEQ!$C$2*$J4*$K4)</f>
        <v>14414723292509.777</v>
      </c>
      <c r="V4" s="99">
        <f>IF(ISBLANK(Calculations!V4),"",Calculations!V4+ ('IRA Buildings Changes'!$G$38/($AB$3-$R$3)*(V3-$R$3)))-(SUMIFS(BDEQ!G:G,BDEQ!$AG:$AG,About!$B$2,BDEQ!$AH:$AH,$I4)*BDEQ!$C$2*$J4*$K4)</f>
        <v>14565357157136.643</v>
      </c>
      <c r="W4" s="99">
        <f>IF(ISBLANK(Calculations!W4),"",Calculations!W4+ ('IRA Buildings Changes'!$G$38/($AB$3-$R$3)*(W3-$R$3)))-(SUMIFS(BDEQ!H:H,BDEQ!$AG:$AG,About!$B$2,BDEQ!$AH:$AH,$I4)*BDEQ!$C$2*$J4*$K4)</f>
        <v>14711386214663.83</v>
      </c>
      <c r="X4" s="99">
        <f>IF(ISBLANK(Calculations!X4),"",Calculations!X4+ ('IRA Buildings Changes'!$G$38/($AB$3-$R$3)*(X3-$R$3)))-(SUMIFS(BDEQ!I:I,BDEQ!$AG:$AG,About!$B$2,BDEQ!$AH:$AH,$I4)*BDEQ!$C$2*$J4*$K4)</f>
        <v>14856206586425.254</v>
      </c>
      <c r="Y4" s="99">
        <f>IF(ISBLANK(Calculations!Y4),"",Calculations!Y4+ ('IRA Buildings Changes'!$G$38/($AB$3-$R$3)*(Y3-$R$3)))-(SUMIFS(BDEQ!J:J,BDEQ!$AG:$AG,About!$B$2,BDEQ!$AH:$AH,$I4)*BDEQ!$C$2*$J4*$K4)</f>
        <v>14999777076165.84</v>
      </c>
      <c r="Z4" s="99">
        <f>IF(ISBLANK(Calculations!Z4),"",Calculations!Z4+ ('IRA Buildings Changes'!$G$38/($AB$3-$R$3)*(Z3-$R$3)))-(SUMIFS(BDEQ!K:K,BDEQ!$AG:$AG,About!$B$2,BDEQ!$AH:$AH,$I4)*BDEQ!$C$2*$J4*$K4)</f>
        <v>15150775868757.611</v>
      </c>
      <c r="AA4" s="99">
        <f>IF(ISBLANK(Calculations!AA4),"",Calculations!AA4+ ('IRA Buildings Changes'!$G$38/($AB$3-$R$3)*(AA3-$R$3)))-(SUMIFS(BDEQ!L:L,BDEQ!$AG:$AG,About!$B$2,BDEQ!$AH:$AH,$I4)*BDEQ!$C$2*$J4*$K4)</f>
        <v>15309665914024.26</v>
      </c>
      <c r="AB4" s="98">
        <f>IF(ISBLANK(Calculations!AB4),"",Calculations!AB4 + 'IRA Buildings Changes'!G38)-(SUMIFS(BDEQ!D:D,BDEQ!$AG:$AG,About!$B$2,BDEQ!$AH:$AH,$I4)*BDEQ!$C$2*$J4*$K4)</f>
        <v>15471360418129.338</v>
      </c>
      <c r="AC4" s="99">
        <f>IF(ISBLANK(Calculations!AC4),"",Calculations!AC4+ 'IRA Buildings Changes'!$G$38)-(SUMIFS(BDEQ!D:D,BDEQ!$AG:$AG,About!$B$2,BDEQ!$AH:$AH,$I4)*BDEQ!$C$2*$J4*$K4)</f>
        <v>15615001205663.99</v>
      </c>
      <c r="AD4" s="99">
        <f>IF(ISBLANK(Calculations!AD4),"",Calculations!AD4+ 'IRA Buildings Changes'!$G$38)-(SUMIFS(BDEQ!E:E,BDEQ!$AG:$AG,About!$B$2,BDEQ!$AH:$AH,$I4)*BDEQ!$C$2*$J4*$K4)</f>
        <v>15766880663540.057</v>
      </c>
      <c r="AE4" s="99">
        <f>IF(ISBLANK(Calculations!AE4),"",Calculations!AE4+ 'IRA Buildings Changes'!$G$38)-(SUMIFS(BDEQ!F:F,BDEQ!$AG:$AG,About!$B$2,BDEQ!$AH:$AH,$I4)*BDEQ!$C$2*$J4*$K4)</f>
        <v>15921784332892.309</v>
      </c>
      <c r="AF4" s="99">
        <f>IF(ISBLANK(Calculations!AF4),"",Calculations!AF4+ 'IRA Buildings Changes'!$G$38)-(SUMIFS(BDEQ!G:G,BDEQ!$AG:$AG,About!$B$2,BDEQ!$AH:$AH,$I4)*BDEQ!$C$2*$J4*$K4)</f>
        <v>16084923340213.693</v>
      </c>
      <c r="AG4" s="99">
        <f>IF(ISBLANK(Calculations!AG4),"",Calculations!AG4+ 'IRA Buildings Changes'!$G$38)-(SUMIFS(BDEQ!H:H,BDEQ!$AG:$AG,About!$B$2,BDEQ!$AH:$AH,$I4)*BDEQ!$C$2*$J4*$K4)</f>
        <v>16250666766504.426</v>
      </c>
      <c r="AH4" s="99">
        <f>IF(ISBLANK(Calculations!AH4),"",Calculations!AH4+ 'IRA Buildings Changes'!$G$38)-(SUMIFS(BDEQ!I:I,BDEQ!$AG:$AG,About!$B$2,BDEQ!$AH:$AH,$I4)*BDEQ!$C$2*$J4*$K4)</f>
        <v>16426538404125.332</v>
      </c>
      <c r="AI4" s="99">
        <f>IF(ISBLANK(Calculations!AI4),"",Calculations!AI4+ 'IRA Buildings Changes'!$G$38)-(SUMIFS(BDEQ!J:J,BDEQ!$AG:$AG,About!$B$2,BDEQ!$AH:$AH,$I4)*BDEQ!$C$2*$J4*$K4)</f>
        <v>16599901463555.994</v>
      </c>
      <c r="AJ4" s="99">
        <f>IF(ISBLANK(Calculations!AJ4),"",Calculations!AJ4+ 'IRA Buildings Changes'!$G$38)-(SUMIFS(BDEQ!K:K,BDEQ!$AG:$AG,About!$B$2,BDEQ!$AH:$AH,$I4)*BDEQ!$C$2*$J4*$K4)</f>
        <v>16778331129462.926</v>
      </c>
      <c r="AK4" s="99">
        <f>IF(ISBLANK(Calculations!AK4),"",Calculations!AK4+ 'IRA Buildings Changes'!$G$38)-(SUMIFS(BDEQ!L:L,BDEQ!$AG:$AG,About!$B$2,BDEQ!$AH:$AH,$I4)*BDEQ!$C$2*$J4*$K4)</f>
        <v>16824463435328.342</v>
      </c>
      <c r="AL4" s="99">
        <f>IF(ISBLANK(Calculations!AL4),"",Calculations!AL4+ 'IRA Buildings Changes'!$G$38)-(SUMIFS(BDEQ!M:M,BDEQ!$AG:$AG,About!$B$2,BDEQ!$AH:$AH,$I4)*BDEQ!$C$2*$J4*$K4)</f>
        <v>16875576575116.67</v>
      </c>
      <c r="AM4" s="99">
        <f>IF(ISBLANK(Calculations!AM4),"",Calculations!AM4+ 'IRA Buildings Changes'!$G$38)-(SUMIFS(BDEQ!N:N,BDEQ!$AG:$AG,About!$B$2,BDEQ!$AH:$AH,$I4)*BDEQ!$C$2*$J4*$K4)</f>
        <v>16931726651252.207</v>
      </c>
      <c r="AN4" s="99">
        <f>IF(ISBLANK(Calculations!AN4),"",Calculations!AN4+ 'IRA Buildings Changes'!$G$38)-(SUMIFS(BDEQ!O:O,BDEQ!$AG:$AG,About!$B$2,BDEQ!$AH:$AH,$I4)*BDEQ!$C$2*$J4*$K4)</f>
        <v>16992840131848.322</v>
      </c>
      <c r="AO4" s="99">
        <f>IF(ISBLANK(Calculations!AO4),"",Calculations!AO4+ 'IRA Buildings Changes'!$G$38)-(SUMIFS(BDEQ!P:P,BDEQ!$AG:$AG,About!$B$2,BDEQ!$AH:$AH,$I4)*BDEQ!$C$2*$J4*$K4)</f>
        <v>17060337631579.441</v>
      </c>
      <c r="AP4" s="99">
        <f>IF(ISBLANK(Calculations!AP4),"",Calculations!AP4+ 'IRA Buildings Changes'!$G$38)-(SUMIFS(BDEQ!Q:Q,BDEQ!$AG:$AG,About!$B$2,BDEQ!$AH:$AH,$I4)*BDEQ!$C$2*$J4*$K4)</f>
        <v>17129108090879.438</v>
      </c>
      <c r="AQ4" s="99">
        <f>IF(ISBLANK(Calculations!AQ4),"",Calculations!AQ4+ 'IRA Buildings Changes'!$G$38)-(SUMIFS(BDEQ!R:R,BDEQ!$AG:$AG,About!$B$2,BDEQ!$AH:$AH,$I4)*BDEQ!$C$2*$J4*$K4)</f>
        <v>17199657812918.166</v>
      </c>
      <c r="AR4" s="99">
        <f>IF(ISBLANK(Calculations!AR4),"",Calculations!AR4+ 'IRA Buildings Changes'!$G$38)-(SUMIFS(BDEQ!S:S,BDEQ!$AG:$AG,About!$B$2,BDEQ!$AH:$AH,$I4)*BDEQ!$C$2*$J4*$K4)</f>
        <v>17270562224774.891</v>
      </c>
      <c r="AS4" s="99">
        <f>IF(ISBLANK(Calculations!AS4),"",Calculations!AS4+ 'IRA Buildings Changes'!$G$38)-(SUMIFS(BDEQ!T:T,BDEQ!$AG:$AG,About!$B$2,BDEQ!$AH:$AH,$I4)*BDEQ!$C$2*$J4*$K4)</f>
        <v>17340279076636.168</v>
      </c>
      <c r="AT4" s="99">
        <f>IF(ISBLANK(Calculations!AT4),"",Calculations!AT4+ 'IRA Buildings Changes'!$G$38)-(SUMIFS(BDEQ!U:U,BDEQ!$AG:$AG,About!$B$2,BDEQ!$AH:$AH,$I4)*BDEQ!$C$2*$J4*$K4)</f>
        <v>17407500392454.391</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0.93753736949340261</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0.7129078374788641</v>
      </c>
      <c r="K6">
        <f>IF(ISBLANK(Calculations!K6),"",Calculations!K6)</f>
        <v>0.93753736949340261</v>
      </c>
      <c r="L6" t="str">
        <f>IF(ISBLANK(Calculations!L6),"",Calculations!L6)</f>
        <v>RESIDENTIAL</v>
      </c>
      <c r="M6" t="str">
        <f>IF(ISBLANK(Calculations!M6),"",Calculations!M6)</f>
        <v>heating</v>
      </c>
      <c r="N6" t="str">
        <f>IF(ISBLANK(Calculations!N6),"",Calculations!N6)</f>
        <v>natural gas</v>
      </c>
      <c r="O6">
        <f>IF(ISBLANK(Calculations!O6),"",Calculations!O6)</f>
        <v>161373121217522.72</v>
      </c>
      <c r="P6">
        <f>IF(ISBLANK(Calculations!P6),"",Calculations!P6)</f>
        <v>161373121217522.72</v>
      </c>
      <c r="Q6">
        <f>IF(ISBLANK(Calculations!Q6),"",Calculations!Q6)</f>
        <v>161373121217522.72</v>
      </c>
      <c r="R6">
        <f>IF(ISBLANK(Calculations!R6),"",Calculations!R6)</f>
        <v>161617197783565.16</v>
      </c>
      <c r="S6" s="99">
        <f>IF(ISBLANK(Calculations!S6),"",Calculations!S6 + ('IRA Buildings Changes'!$D$38/($AB$3-$R$3)*(S3-$R$3)))</f>
        <v>157204343906788.94</v>
      </c>
      <c r="T6" s="99">
        <f>IF(ISBLANK(Calculations!T6),"",Calculations!T6 + ('IRA Buildings Changes'!$D$38/($AB$3-$R$3)*(T3-$R$3)))</f>
        <v>152730224437561.19</v>
      </c>
      <c r="U6" s="99">
        <f>IF(ISBLANK(Calculations!U6),"",Calculations!U6 + ('IRA Buildings Changes'!$D$38/($AB$3-$R$3)*(U3-$R$3)))</f>
        <v>148206876803534.97</v>
      </c>
      <c r="V6" s="99">
        <f>IF(ISBLANK(Calculations!V6),"",Calculations!V6 + ('IRA Buildings Changes'!$D$38/($AB$3-$R$3)*(V3-$R$3)))</f>
        <v>143773201042127</v>
      </c>
      <c r="W6" s="99">
        <f>IF(ISBLANK(Calculations!W6),"",Calculations!W6 + ('IRA Buildings Changes'!$D$38/($AB$3-$R$3)*(W3-$R$3)))</f>
        <v>139399124452301.09</v>
      </c>
      <c r="X6" s="99">
        <f>IF(ISBLANK(Calculations!X6),"",Calculations!X6 + ('IRA Buildings Changes'!$D$38/($AB$3-$R$3)*(X3-$R$3)))</f>
        <v>135165190649874.42</v>
      </c>
      <c r="Y6" s="99">
        <f>IF(ISBLANK(Calculations!Y6),"",Calculations!Y6 + ('IRA Buildings Changes'!$D$38/($AB$3-$R$3)*(Y3-$R$3)))</f>
        <v>131049472833530.41</v>
      </c>
      <c r="Z6" s="99">
        <f>IF(ISBLANK(Calculations!Z6),"",Calculations!Z6 + ('IRA Buildings Changes'!$D$38/($AB$3-$R$3)*(Z3-$R$3)))</f>
        <v>127180216881293.84</v>
      </c>
      <c r="AA6" s="99">
        <f>IF(ISBLANK(Calculations!AA6),"",Calculations!AA6 + ('IRA Buildings Changes'!$D$38/($AB$3-$R$3)*(AA3-$R$3)))</f>
        <v>123552486672906.03</v>
      </c>
      <c r="AB6" s="98">
        <f>IF(ISBLANK(Calculations!AB6),"",Calculations!AB6 + 'IRA Buildings Changes'!D38)</f>
        <v>120143453980916.33</v>
      </c>
      <c r="AC6" s="99">
        <f>IF(ISBLANK(Calculations!AC6),"",Calculations!AC6  + 'IRA Buildings Changes'!$D$38)</f>
        <v>121427630261037.89</v>
      </c>
      <c r="AD6" s="99">
        <f>IF(ISBLANK(Calculations!AD6),"",Calculations!AD6  + 'IRA Buildings Changes'!$D$38)</f>
        <v>123028370903843.2</v>
      </c>
      <c r="AE6" s="99">
        <f>IF(ISBLANK(Calculations!AE6),"",Calculations!AE6  + 'IRA Buildings Changes'!$D$38)</f>
        <v>124796680073758.77</v>
      </c>
      <c r="AF6" s="99">
        <f>IF(ISBLANK(Calculations!AF6),"",Calculations!AF6  + 'IRA Buildings Changes'!$D$38)</f>
        <v>126790387285795.58</v>
      </c>
      <c r="AG6" s="99">
        <f>IF(ISBLANK(Calculations!AG6),"",Calculations!AG6  + 'IRA Buildings Changes'!$D$38)</f>
        <v>128878811752406.23</v>
      </c>
      <c r="AH6" s="99">
        <f>IF(ISBLANK(Calculations!AH6),"",Calculations!AH6  + 'IRA Buildings Changes'!$D$38)</f>
        <v>131200647061739.98</v>
      </c>
      <c r="AI6" s="99">
        <f>IF(ISBLANK(Calculations!AI6),"",Calculations!AI6  + 'IRA Buildings Changes'!$D$38)</f>
        <v>133537928110072.3</v>
      </c>
      <c r="AJ6" s="99">
        <f>IF(ISBLANK(Calculations!AJ6),"",Calculations!AJ6  + 'IRA Buildings Changes'!$D$38)</f>
        <v>136026524545078.17</v>
      </c>
      <c r="AK6" s="99">
        <f>IF(ISBLANK(Calculations!AK6),"",Calculations!AK6  + 'IRA Buildings Changes'!$D$38)</f>
        <v>136513528052640.2</v>
      </c>
      <c r="AL6" s="99">
        <f>IF(ISBLANK(Calculations!AL6),"",Calculations!AL6  + 'IRA Buildings Changes'!$D$38)</f>
        <v>137034715794443.92</v>
      </c>
      <c r="AM6" s="99">
        <f>IF(ISBLANK(Calculations!AM6),"",Calculations!AM6  + 'IRA Buildings Changes'!$D$38)</f>
        <v>137581267079768.2</v>
      </c>
      <c r="AN6" s="99">
        <f>IF(ISBLANK(Calculations!AN6),"",Calculations!AN6  + 'IRA Buildings Changes'!$D$38)</f>
        <v>138138142105239.77</v>
      </c>
      <c r="AO6" s="99">
        <f>IF(ISBLANK(Calculations!AO6),"",Calculations!AO6  + 'IRA Buildings Changes'!$D$38)</f>
        <v>138716930634466.67</v>
      </c>
      <c r="AP6" s="99">
        <f>IF(ISBLANK(Calculations!AP6),"",Calculations!AP6  + 'IRA Buildings Changes'!$D$38)</f>
        <v>139217024406200.77</v>
      </c>
      <c r="AQ6" s="99">
        <f>IF(ISBLANK(Calculations!AQ6),"",Calculations!AQ6  + 'IRA Buildings Changes'!$D$38)</f>
        <v>139644005284691.45</v>
      </c>
      <c r="AR6" s="99">
        <f>IF(ISBLANK(Calculations!AR6),"",Calculations!AR6  + 'IRA Buildings Changes'!$D$38)</f>
        <v>139975144148571.58</v>
      </c>
      <c r="AS6" s="99">
        <f>IF(ISBLANK(Calculations!AS6),"",Calculations!AS6  + 'IRA Buildings Changes'!$D$38)</f>
        <v>140195418672008.23</v>
      </c>
      <c r="AT6" s="99">
        <f>IF(ISBLANK(Calculations!AT6),"",Calculations!AT6  + 'IRA Buildings Changes'!$D$38)</f>
        <v>140293375768129.27</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0.90863772461356151</v>
      </c>
      <c r="K7">
        <f>IF(ISBLANK(Calculations!K7),"",Calculations!K7)</f>
        <v>0.93753736949340261</v>
      </c>
      <c r="L7" t="str">
        <f>IF(ISBLANK(Calculations!L7),"",Calculations!L7)</f>
        <v>RESIDENTIAL</v>
      </c>
      <c r="M7" t="str">
        <f>IF(ISBLANK(Calculations!M7),"",Calculations!M7)</f>
        <v>heating</v>
      </c>
      <c r="N7" t="str">
        <f>IF(ISBLANK(Calculations!N7),"",Calculations!N7)</f>
        <v>petroleum diesel</v>
      </c>
      <c r="O7">
        <f>IF(ISBLANK(Calculations!O7),"",Calculations!O7)</f>
        <v>20440052440827.125</v>
      </c>
      <c r="P7">
        <f>IF(ISBLANK(Calculations!P7),"",Calculations!P7)</f>
        <v>20440052440827.125</v>
      </c>
      <c r="Q7">
        <f>IF(ISBLANK(Calculations!Q7),"",Calculations!Q7)</f>
        <v>20440052440827.125</v>
      </c>
      <c r="R7">
        <f>IF(ISBLANK(Calculations!R7),"",Calculations!R7)</f>
        <v>20473698672835.176</v>
      </c>
      <c r="S7">
        <f>IF(ISBLANK(Calculations!S7),"",Calculations!S7)</f>
        <v>20480772227514.852</v>
      </c>
      <c r="T7">
        <f>IF(ISBLANK(Calculations!T7),"",Calculations!T7)</f>
        <v>20455142796604.551</v>
      </c>
      <c r="U7">
        <f>IF(ISBLANK(Calculations!U7),"",Calculations!U7)</f>
        <v>20385697652632.32</v>
      </c>
      <c r="V7">
        <f>IF(ISBLANK(Calculations!V7),"",Calculations!V7)</f>
        <v>20266021078782.949</v>
      </c>
      <c r="W7">
        <f>IF(ISBLANK(Calculations!W7),"",Calculations!W7)</f>
        <v>20072782324292.305</v>
      </c>
      <c r="X7">
        <f>IF(ISBLANK(Calculations!X7),"",Calculations!X7)</f>
        <v>19794926038894.879</v>
      </c>
      <c r="Y7">
        <f>IF(ISBLANK(Calculations!Y7),"",Calculations!Y7)</f>
        <v>19415653351665.02</v>
      </c>
      <c r="Z7">
        <f>IF(ISBLANK(Calculations!Z7),"",Calculations!Z7)</f>
        <v>18943040610407.578</v>
      </c>
      <c r="AA7">
        <f>IF(ISBLANK(Calculations!AA7),"",Calculations!AA7)</f>
        <v>18382176295863.453</v>
      </c>
      <c r="AB7">
        <f>IF(ISBLANK(Calculations!AB7),"",Calculations!AB7)</f>
        <v>17741346185123.473</v>
      </c>
      <c r="AC7">
        <f>IF(ISBLANK(Calculations!AC7),"",Calculations!AC7)</f>
        <v>17028184321867.369</v>
      </c>
      <c r="AD7">
        <f>IF(ISBLANK(Calculations!AD7),"",Calculations!AD7)</f>
        <v>16278356318395.691</v>
      </c>
      <c r="AE7">
        <f>IF(ISBLANK(Calculations!AE7),"",Calculations!AE7)</f>
        <v>15497975375934.059</v>
      </c>
      <c r="AF7">
        <f>IF(ISBLANK(Calculations!AF7),"",Calculations!AF7)</f>
        <v>14711746386806.984</v>
      </c>
      <c r="AG7">
        <f>IF(ISBLANK(Calculations!AG7),"",Calculations!AG7)</f>
        <v>13921452460442.232</v>
      </c>
      <c r="AH7">
        <f>IF(ISBLANK(Calculations!AH7),"",Calculations!AH7)</f>
        <v>13142020951699.777</v>
      </c>
      <c r="AI7">
        <f>IF(ISBLANK(Calculations!AI7),"",Calculations!AI7)</f>
        <v>12354587567951.006</v>
      </c>
      <c r="AJ7">
        <f>IF(ISBLANK(Calculations!AJ7),"",Calculations!AJ7)</f>
        <v>11566330384614.459</v>
      </c>
      <c r="AK7">
        <f>IF(ISBLANK(Calculations!AK7),"",Calculations!AK7)</f>
        <v>10646678752104.861</v>
      </c>
      <c r="AL7">
        <f>IF(ISBLANK(Calculations!AL7),"",Calculations!AL7)</f>
        <v>9741397579929.127</v>
      </c>
      <c r="AM7">
        <f>IF(ISBLANK(Calculations!AM7),"",Calculations!AM7)</f>
        <v>8849308053914.6641</v>
      </c>
      <c r="AN7">
        <f>IF(ISBLANK(Calculations!AN7),"",Calculations!AN7)</f>
        <v>7972795851125.6807</v>
      </c>
      <c r="AO7">
        <f>IF(ISBLANK(Calculations!AO7),"",Calculations!AO7)</f>
        <v>7120142976139.2822</v>
      </c>
      <c r="AP7">
        <f>IF(ISBLANK(Calculations!AP7),"",Calculations!AP7)</f>
        <v>6298134399874.6533</v>
      </c>
      <c r="AQ7">
        <f>IF(ISBLANK(Calculations!AQ7),"",Calculations!AQ7)</f>
        <v>5517610405359.9912</v>
      </c>
      <c r="AR7">
        <f>IF(ISBLANK(Calculations!AR7),"",Calculations!AR7)</f>
        <v>4785444229162.0195</v>
      </c>
      <c r="AS7">
        <f>IF(ISBLANK(Calculations!AS7),"",Calculations!AS7)</f>
        <v>4105948682838.5767</v>
      </c>
      <c r="AT7">
        <f>IF(ISBLANK(Calculations!AT7),"",Calculations!AT7)</f>
        <v>3482831731654.1348</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0.93753736949340261</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0.93753736949340261</v>
      </c>
      <c r="L9" t="str">
        <f>IF(ISBLANK(Calculations!L9),"",Calculations!L9)</f>
        <v>RESIDENTIAL</v>
      </c>
      <c r="M9" t="str">
        <f>IF(ISBLANK(Calculations!M9),"",Calculations!M9)</f>
        <v>heating</v>
      </c>
      <c r="N9" t="str">
        <f>IF(ISBLANK(Calculations!N9),"",Calculations!N9)</f>
        <v>biomass</v>
      </c>
      <c r="O9">
        <f>IF(ISBLANK(Calculations!O9),"",Calculations!O9)</f>
        <v>2184462070919.6282</v>
      </c>
      <c r="P9">
        <f>IF(ISBLANK(Calculations!P9),"",Calculations!P9)</f>
        <v>2184462070919.6282</v>
      </c>
      <c r="Q9">
        <f>IF(ISBLANK(Calculations!Q9),"",Calculations!Q9)</f>
        <v>2184462070919.6282</v>
      </c>
      <c r="R9">
        <f>IF(ISBLANK(Calculations!R9),"",Calculations!R9)</f>
        <v>2186854689366.1963</v>
      </c>
      <c r="S9">
        <f>IF(ISBLANK(Calculations!S9),"",Calculations!S9)</f>
        <v>2187773755952.6973</v>
      </c>
      <c r="T9">
        <f>IF(ISBLANK(Calculations!T9),"",Calculations!T9)</f>
        <v>2187656742925.9324</v>
      </c>
      <c r="U9">
        <f>IF(ISBLANK(Calculations!U9),"",Calculations!U9)</f>
        <v>2185711511709.0505</v>
      </c>
      <c r="V9">
        <f>IF(ISBLANK(Calculations!V9),"",Calculations!V9)</f>
        <v>2184413755068.6555</v>
      </c>
      <c r="W9">
        <f>IF(ISBLANK(Calculations!W9),"",Calculations!W9)</f>
        <v>2182524432827.9128</v>
      </c>
      <c r="X9">
        <f>IF(ISBLANK(Calculations!X9),"",Calculations!X9)</f>
        <v>2180621659902.4473</v>
      </c>
      <c r="Y9">
        <f>IF(ISBLANK(Calculations!Y9),"",Calculations!Y9)</f>
        <v>2178028466166.4055</v>
      </c>
      <c r="Z9">
        <f>IF(ISBLANK(Calculations!Z9),"",Calculations!Z9)</f>
        <v>2176259432913.1531</v>
      </c>
      <c r="AA9">
        <f>IF(ISBLANK(Calculations!AA9),"",Calculations!AA9)</f>
        <v>2174862553900.8838</v>
      </c>
      <c r="AB9">
        <f>IF(ISBLANK(Calculations!AB9),"",Calculations!AB9)</f>
        <v>2174750731375.5142</v>
      </c>
      <c r="AC9">
        <f>IF(ISBLANK(Calculations!AC9),"",Calculations!AC9)</f>
        <v>2174347447280.3379</v>
      </c>
      <c r="AD9">
        <f>IF(ISBLANK(Calculations!AD9),"",Calculations!AD9)</f>
        <v>2176302194453.4802</v>
      </c>
      <c r="AE9">
        <f>IF(ISBLANK(Calculations!AE9),"",Calculations!AE9)</f>
        <v>2179605539289.1841</v>
      </c>
      <c r="AF9">
        <f>IF(ISBLANK(Calculations!AF9),"",Calculations!AF9)</f>
        <v>2185627586118.8955</v>
      </c>
      <c r="AG9">
        <f>IF(ISBLANK(Calculations!AG9),"",Calculations!AG9)</f>
        <v>2193145210800.637</v>
      </c>
      <c r="AH9">
        <f>IF(ISBLANK(Calculations!AH9),"",Calculations!AH9)</f>
        <v>2203161970116.3105</v>
      </c>
      <c r="AI9">
        <f>IF(ISBLANK(Calculations!AI9),"",Calculations!AI9)</f>
        <v>2214208476347.1709</v>
      </c>
      <c r="AJ9">
        <f>IF(ISBLANK(Calculations!AJ9),"",Calculations!AJ9)</f>
        <v>2226804966192.1333</v>
      </c>
      <c r="AK9">
        <f>IF(ISBLANK(Calculations!AK9),"",Calculations!AK9)</f>
        <v>2218950092157.2988</v>
      </c>
      <c r="AL9">
        <f>IF(ISBLANK(Calculations!AL9),"",Calculations!AL9)</f>
        <v>2211405245296.7407</v>
      </c>
      <c r="AM9">
        <f>IF(ISBLANK(Calculations!AM9),"",Calculations!AM9)</f>
        <v>2203800525326.0464</v>
      </c>
      <c r="AN9">
        <f>IF(ISBLANK(Calculations!AN9),"",Calculations!AN9)</f>
        <v>2195949297516.0496</v>
      </c>
      <c r="AO9">
        <f>IF(ISBLANK(Calculations!AO9),"",Calculations!AO9)</f>
        <v>2188330219993.426</v>
      </c>
      <c r="AP9">
        <f>IF(ISBLANK(Calculations!AP9),"",Calculations!AP9)</f>
        <v>2180344665824.5735</v>
      </c>
      <c r="AQ9">
        <f>IF(ISBLANK(Calculations!AQ9),"",Calculations!AQ9)</f>
        <v>2172635986237.7983</v>
      </c>
      <c r="AR9">
        <f>IF(ISBLANK(Calculations!AR9),"",Calculations!AR9)</f>
        <v>2165291287957.5371</v>
      </c>
      <c r="AS9">
        <f>IF(ISBLANK(Calculations!AS9),"",Calculations!AS9)</f>
        <v>2158255471853.1978</v>
      </c>
      <c r="AT9">
        <f>IF(ISBLANK(Calculations!AT9),"",Calculations!AT9)</f>
        <v>2151472936501.5588</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0.93753736949340261</v>
      </c>
      <c r="L10" t="str">
        <f>IF(ISBLANK(Calculations!L10),"",Calculations!L10)</f>
        <v>RESIDENTIAL</v>
      </c>
      <c r="M10" t="str">
        <f>IF(ISBLANK(Calculations!M10),"",Calculations!M10)</f>
        <v>heating</v>
      </c>
      <c r="N10" t="str">
        <f>IF(ISBLANK(Calculations!N10),"",Calculations!N10)</f>
        <v>kerosene</v>
      </c>
      <c r="O10">
        <f>IF(ISBLANK(Calculations!O10),"",Calculations!O10)</f>
        <v>34688882671.255898</v>
      </c>
      <c r="P10">
        <f>IF(ISBLANK(Calculations!P10),"",Calculations!P10)</f>
        <v>34688882671.255898</v>
      </c>
      <c r="Q10">
        <f>IF(ISBLANK(Calculations!Q10),"",Calculations!Q10)</f>
        <v>34688882671.255898</v>
      </c>
      <c r="R10">
        <f>IF(ISBLANK(Calculations!R10),"",Calculations!R10)</f>
        <v>34352026473.31863</v>
      </c>
      <c r="S10">
        <f>IF(ISBLANK(Calculations!S10),"",Calculations!S10)</f>
        <v>33989921796.785221</v>
      </c>
      <c r="T10">
        <f>IF(ISBLANK(Calculations!T10),"",Calculations!T10)</f>
        <v>33600935170.43568</v>
      </c>
      <c r="U10">
        <f>IF(ISBLANK(Calculations!U10),"",Calculations!U10)</f>
        <v>33142988524.447933</v>
      </c>
      <c r="V10">
        <f>IF(ISBLANK(Calculations!V10),"",Calculations!V10)</f>
        <v>32595926706.930702</v>
      </c>
      <c r="W10">
        <f>IF(ISBLANK(Calculations!W10),"",Calculations!W10)</f>
        <v>31937768648.074684</v>
      </c>
      <c r="X10">
        <f>IF(ISBLANK(Calculations!X10),"",Calculations!X10)</f>
        <v>31181544722.726357</v>
      </c>
      <c r="Y10">
        <f>IF(ISBLANK(Calculations!Y10),"",Calculations!Y10)</f>
        <v>30284027471.205173</v>
      </c>
      <c r="Z10">
        <f>IF(ISBLANK(Calculations!Z10),"",Calculations!Z10)</f>
        <v>29275335070.146114</v>
      </c>
      <c r="AA10">
        <f>IF(ISBLANK(Calculations!AA10),"",Calculations!AA10)</f>
        <v>28160716131.242348</v>
      </c>
      <c r="AB10">
        <f>IF(ISBLANK(Calculations!AB10),"",Calculations!AB10)</f>
        <v>26956252188.072617</v>
      </c>
      <c r="AC10">
        <f>IF(ISBLANK(Calculations!AC10),"",Calculations!AC10)</f>
        <v>25651924829.476398</v>
      </c>
      <c r="AD10">
        <f>IF(ISBLANK(Calculations!AD10),"",Calculations!AD10)</f>
        <v>24262012014.065128</v>
      </c>
      <c r="AE10">
        <f>IF(ISBLANK(Calculations!AE10),"",Calculations!AE10)</f>
        <v>22779556683.885891</v>
      </c>
      <c r="AF10">
        <f>IF(ISBLANK(Calculations!AF10),"",Calculations!AF10)</f>
        <v>21236488553.570881</v>
      </c>
      <c r="AG10">
        <f>IF(ISBLANK(Calculations!AG10),"",Calculations!AG10)</f>
        <v>19622734007.609222</v>
      </c>
      <c r="AH10">
        <f>IF(ISBLANK(Calculations!AH10),"",Calculations!AH10)</f>
        <v>17972701081.672466</v>
      </c>
      <c r="AI10">
        <f>IF(ISBLANK(Calculations!AI10),"",Calculations!AI10)</f>
        <v>16308947204.045887</v>
      </c>
      <c r="AJ10">
        <f>IF(ISBLANK(Calculations!AJ10),"",Calculations!AJ10)</f>
        <v>14666628122.84528</v>
      </c>
      <c r="AK10">
        <f>IF(ISBLANK(Calculations!AK10),"",Calculations!AK10)</f>
        <v>13029415863.932652</v>
      </c>
      <c r="AL10">
        <f>IF(ISBLANK(Calculations!AL10),"",Calculations!AL10)</f>
        <v>11465136768.931437</v>
      </c>
      <c r="AM10">
        <f>IF(ISBLANK(Calculations!AM10),"",Calculations!AM10)</f>
        <v>9996003619.9093571</v>
      </c>
      <c r="AN10">
        <f>IF(ISBLANK(Calculations!AN10),"",Calculations!AN10)</f>
        <v>8642111897.5349808</v>
      </c>
      <c r="AO10">
        <f>IF(ISBLANK(Calculations!AO10),"",Calculations!AO10)</f>
        <v>7422215650.9169397</v>
      </c>
      <c r="AP10">
        <f>IF(ISBLANK(Calculations!AP10),"",Calculations!AP10)</f>
        <v>6343142685.4357872</v>
      </c>
      <c r="AQ10">
        <f>IF(ISBLANK(Calculations!AQ10),"",Calculations!AQ10)</f>
        <v>5412294792.3864603</v>
      </c>
      <c r="AR10">
        <f>IF(ISBLANK(Calculations!AR10),"",Calculations!AR10)</f>
        <v>4629908315.2955599</v>
      </c>
      <c r="AS10">
        <f>IF(ISBLANK(Calculations!AS10),"",Calculations!AS10)</f>
        <v>3988872421.091351</v>
      </c>
      <c r="AT10">
        <f>IF(ISBLANK(Calculations!AT10),"",Calculations!AT10)</f>
        <v>3477263221.5924635</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0.93753736949340261</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0.93753736949340261</v>
      </c>
      <c r="C12">
        <f>IF(ISBLANK(Calculations!C12),"",Calculations!C12)</f>
        <v>6.2462630506597373E-2</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0.74851012076645551</v>
      </c>
      <c r="K12">
        <f>IF(ISBLANK(Calculations!K12),"",Calculations!K12)</f>
        <v>0.93753736949340261</v>
      </c>
      <c r="L12" t="str">
        <f>IF(ISBLANK(Calculations!L12),"",Calculations!L12)</f>
        <v>RESIDENTIAL</v>
      </c>
      <c r="M12" t="str">
        <f>IF(ISBLANK(Calculations!M12),"",Calculations!M12)</f>
        <v>heating</v>
      </c>
      <c r="N12" t="str">
        <f>IF(ISBLANK(Calculations!N12),"",Calculations!N12)</f>
        <v>LPG propane or butane</v>
      </c>
      <c r="O12">
        <f>IF(ISBLANK(Calculations!O12),"",Calculations!O12)</f>
        <v>2872989922358.5688</v>
      </c>
      <c r="P12">
        <f>IF(ISBLANK(Calculations!P12),"",Calculations!P12)</f>
        <v>2872989922358.5688</v>
      </c>
      <c r="Q12">
        <f>IF(ISBLANK(Calculations!Q12),"",Calculations!Q12)</f>
        <v>2872989922358.5688</v>
      </c>
      <c r="R12">
        <f>IF(ISBLANK(Calculations!R12),"",Calculations!R12)</f>
        <v>2882003482381.7817</v>
      </c>
      <c r="S12">
        <f>IF(ISBLANK(Calculations!S12),"",Calculations!S12)</f>
        <v>2890421277019.7305</v>
      </c>
      <c r="T12">
        <f>IF(ISBLANK(Calculations!T12),"",Calculations!T12)</f>
        <v>2898941837499.0527</v>
      </c>
      <c r="U12">
        <f>IF(ISBLANK(Calculations!U12),"",Calculations!U12)</f>
        <v>2906472762089.897</v>
      </c>
      <c r="V12">
        <f>IF(ISBLANK(Calculations!V12),"",Calculations!V12)</f>
        <v>2916273061181.8374</v>
      </c>
      <c r="W12">
        <f>IF(ISBLANK(Calculations!W12),"",Calculations!W12)</f>
        <v>2926867686394.3477</v>
      </c>
      <c r="X12">
        <f>IF(ISBLANK(Calculations!X12),"",Calculations!X12)</f>
        <v>2939594555262.6357</v>
      </c>
      <c r="Y12">
        <f>IF(ISBLANK(Calculations!Y12),"",Calculations!Y12)</f>
        <v>2953125275105.7271</v>
      </c>
      <c r="Z12">
        <f>IF(ISBLANK(Calculations!Z12),"",Calculations!Z12)</f>
        <v>2969714960573.354</v>
      </c>
      <c r="AA12">
        <f>IF(ISBLANK(Calculations!AA12),"",Calculations!AA12)</f>
        <v>2988025024251.1113</v>
      </c>
      <c r="AB12">
        <f>IF(ISBLANK(Calculations!AB12),"",Calculations!AB12)</f>
        <v>3008553578172.0703</v>
      </c>
      <c r="AC12">
        <f>IF(ISBLANK(Calculations!AC12),"",Calculations!AC12)</f>
        <v>3028316521201.4551</v>
      </c>
      <c r="AD12">
        <f>IF(ISBLANK(Calculations!AD12),"",Calculations!AD12)</f>
        <v>3050077481978.6787</v>
      </c>
      <c r="AE12">
        <f>IF(ISBLANK(Calculations!AE12),"",Calculations!AE12)</f>
        <v>3071155803766.9058</v>
      </c>
      <c r="AF12">
        <f>IF(ISBLANK(Calculations!AF12),"",Calculations!AF12)</f>
        <v>3092825949491.7583</v>
      </c>
      <c r="AG12">
        <f>IF(ISBLANK(Calculations!AG12),"",Calculations!AG12)</f>
        <v>3112485315586.9419</v>
      </c>
      <c r="AH12">
        <f>IF(ISBLANK(Calculations!AH12),"",Calculations!AH12)</f>
        <v>3132631709566.9116</v>
      </c>
      <c r="AI12">
        <f>IF(ISBLANK(Calculations!AI12),"",Calculations!AI12)</f>
        <v>3152121860448.8423</v>
      </c>
      <c r="AJ12">
        <f>IF(ISBLANK(Calculations!AJ12),"",Calculations!AJ12)</f>
        <v>3173129638740.0913</v>
      </c>
      <c r="AK12">
        <f>IF(ISBLANK(Calculations!AK12),"",Calculations!AK12)</f>
        <v>3165542980068.791</v>
      </c>
      <c r="AL12">
        <f>IF(ISBLANK(Calculations!AL12),"",Calculations!AL12)</f>
        <v>3158825786105.79</v>
      </c>
      <c r="AM12">
        <f>IF(ISBLANK(Calculations!AM12),"",Calculations!AM12)</f>
        <v>3153035365727.6909</v>
      </c>
      <c r="AN12">
        <f>IF(ISBLANK(Calculations!AN12),"",Calculations!AN12)</f>
        <v>3148157448433.9814</v>
      </c>
      <c r="AO12">
        <f>IF(ISBLANK(Calculations!AO12),"",Calculations!AO12)</f>
        <v>3144595123119.7026</v>
      </c>
      <c r="AP12">
        <f>IF(ISBLANK(Calculations!AP12),"",Calculations!AP12)</f>
        <v>3140836607684.375</v>
      </c>
      <c r="AQ12">
        <f>IF(ISBLANK(Calculations!AQ12),"",Calculations!AQ12)</f>
        <v>3137137123707.5728</v>
      </c>
      <c r="AR12">
        <f>IF(ISBLANK(Calculations!AR12),"",Calculations!AR12)</f>
        <v>3133199607616.8091</v>
      </c>
      <c r="AS12">
        <f>IF(ISBLANK(Calculations!AS12),"",Calculations!AS12)</f>
        <v>3128774022603.2456</v>
      </c>
      <c r="AT12">
        <f>IF(ISBLANK(Calculations!AT12),"",Calculations!AT12)</f>
        <v>3123658865395.8813</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0.93753736949340261</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0.12758909461785159</v>
      </c>
      <c r="K17">
        <f>IF(ISBLANK(Calculations!K17),"",Calculations!K17)</f>
        <v>0.93753736949340261</v>
      </c>
      <c r="L17" t="str">
        <f>IF(ISBLANK(Calculations!L17),"",Calculations!L17)</f>
        <v>RESIDENTIAL</v>
      </c>
      <c r="M17" t="str">
        <f>IF(ISBLANK(Calculations!M17),"",Calculations!M17)</f>
        <v>cooling</v>
      </c>
      <c r="N17" t="str">
        <f>IF(ISBLANK(Calculations!N17),"",Calculations!N17)</f>
        <v>electricity</v>
      </c>
      <c r="O17">
        <f>P17</f>
        <v>12281099358182.91</v>
      </c>
      <c r="P17">
        <f>IF(ISBLANK(Calculations!P17),"",Calculations!P17)</f>
        <v>12281099358182.91</v>
      </c>
      <c r="Q17">
        <f>IF(ISBLANK(Calculations!Q17),"",Calculations!Q17)</f>
        <v>12281099358182.91</v>
      </c>
      <c r="R17">
        <f>IF(ISBLANK(Calculations!R17),"",Calculations!R17)</f>
        <v>12105135663608.793</v>
      </c>
      <c r="S17" s="99">
        <f>IF(ISBLANK(Calculations!S17),"",Calculations!S17 + ('IRA Buildings Changes'!$C$38/($AB$16-$R$16)*(S16-$R$16)))</f>
        <v>12523832148046.17</v>
      </c>
      <c r="T17" s="99">
        <f>IF(ISBLANK(Calculations!T17),"",Calculations!T17 + ('IRA Buildings Changes'!$C$38/($AB$16-$R$16)*(T16-$R$16)))</f>
        <v>12944950026108.83</v>
      </c>
      <c r="U17" s="99">
        <f>IF(ISBLANK(Calculations!U17),"",Calculations!U17 + ('IRA Buildings Changes'!$C$38/($AB$16-$R$16)*(U16-$R$16)))</f>
        <v>13400554103647.381</v>
      </c>
      <c r="V17" s="99">
        <f>IF(ISBLANK(Calculations!V17),"",Calculations!V17 + ('IRA Buildings Changes'!$C$38/($AB$16-$R$16)*(V16-$R$16)))</f>
        <v>13864710801593.727</v>
      </c>
      <c r="W17" s="99">
        <f>IF(ISBLANK(Calculations!W17),"",Calculations!W17 + ('IRA Buildings Changes'!$C$38/($AB$16-$R$16)*(W16-$R$16)))</f>
        <v>14367055958468.295</v>
      </c>
      <c r="X17" s="99">
        <f>IF(ISBLANK(Calculations!X17),"",Calculations!X17 + ('IRA Buildings Changes'!$C$38/($AB$16-$R$16)*(X16-$R$16)))</f>
        <v>14879755586464.375</v>
      </c>
      <c r="Y17" s="99">
        <f>IF(ISBLANK(Calculations!Y17),"",Calculations!Y17 + ('IRA Buildings Changes'!$C$38/($AB$16-$R$16)*(Y16-$R$16)))</f>
        <v>15429564361749.922</v>
      </c>
      <c r="Z17" s="99">
        <f>IF(ISBLANK(Calculations!Z17),"",Calculations!Z17 + ('IRA Buildings Changes'!$C$38/($AB$16-$R$16)*(Z16-$R$16)))</f>
        <v>15986725415786.484</v>
      </c>
      <c r="AA17" s="99">
        <f>IF(ISBLANK(Calculations!AA17),"",Calculations!AA17 + ('IRA Buildings Changes'!$C$38/($AB$16-$R$16)*(AA16-$R$16)))</f>
        <v>16575759404526.16</v>
      </c>
      <c r="AB17" s="98">
        <f>IF(ISBLANK(Calculations!AB17),"",Calculations!AB17 + 'IRA Buildings Changes'!$C$38)</f>
        <v>17165630937941.744</v>
      </c>
      <c r="AC17" s="99">
        <f>IF(ISBLANK(Calculations!AC17),"",Calculations!AC17 + 'IRA Buildings Changes'!$C$38)</f>
        <v>17213617267607.154</v>
      </c>
      <c r="AD17" s="99">
        <f>IF(ISBLANK(Calculations!AD17),"",Calculations!AD17 + 'IRA Buildings Changes'!$C$38)</f>
        <v>17254710933148.025</v>
      </c>
      <c r="AE17" s="99">
        <f>IF(ISBLANK(Calculations!AE17),"",Calculations!AE17 + 'IRA Buildings Changes'!$C$38)</f>
        <v>17313262172176.379</v>
      </c>
      <c r="AF17" s="99">
        <f>IF(ISBLANK(Calculations!AF17),"",Calculations!AF17 + 'IRA Buildings Changes'!$C$38)</f>
        <v>17361646980238.684</v>
      </c>
      <c r="AG17" s="99">
        <f>IF(ISBLANK(Calculations!AG17),"",Calculations!AG17 + 'IRA Buildings Changes'!$C$38)</f>
        <v>17412539120814.393</v>
      </c>
      <c r="AH17" s="99">
        <f>IF(ISBLANK(Calculations!AH17),"",Calculations!AH17 + 'IRA Buildings Changes'!$C$38)</f>
        <v>17478523529848.709</v>
      </c>
      <c r="AI17" s="99">
        <f>IF(ISBLANK(Calculations!AI17),"",Calculations!AI17 + 'IRA Buildings Changes'!$C$38)</f>
        <v>17532922085339.863</v>
      </c>
      <c r="AJ17" s="99">
        <f>IF(ISBLANK(Calculations!AJ17),"",Calculations!AJ17 + 'IRA Buildings Changes'!$C$38)</f>
        <v>17601533048750.336</v>
      </c>
      <c r="AK17" s="99">
        <f>IF(ISBLANK(Calculations!AK17),"",Calculations!AK17 + 'IRA Buildings Changes'!$C$38)</f>
        <v>17659203387458.891</v>
      </c>
      <c r="AL17" s="99">
        <f>IF(ISBLANK(Calculations!AL17),"",Calculations!AL17 + 'IRA Buildings Changes'!$C$38)</f>
        <v>17730123205918.734</v>
      </c>
      <c r="AM17" s="99">
        <f>IF(ISBLANK(Calculations!AM17),"",Calculations!AM17 + 'IRA Buildings Changes'!$C$38)</f>
        <v>17788610963817.133</v>
      </c>
      <c r="AN17" s="99">
        <f>IF(ISBLANK(Calculations!AN17),"",Calculations!AN17 + 'IRA Buildings Changes'!$C$38)</f>
        <v>17847632642425.008</v>
      </c>
      <c r="AO17" s="99">
        <f>IF(ISBLANK(Calculations!AO17),"",Calculations!AO17 + 'IRA Buildings Changes'!$C$38)</f>
        <v>17920067443426.297</v>
      </c>
      <c r="AP17" s="99">
        <f>IF(ISBLANK(Calculations!AP17),"",Calculations!AP17 + 'IRA Buildings Changes'!$C$38)</f>
        <v>17979899164658.047</v>
      </c>
      <c r="AQ17" s="99">
        <f>IF(ISBLANK(Calculations!AQ17),"",Calculations!AQ17 + 'IRA Buildings Changes'!$C$38)</f>
        <v>18052916180838.289</v>
      </c>
      <c r="AR17" s="99">
        <f>IF(ISBLANK(Calculations!AR17),"",Calculations!AR17 + 'IRA Buildings Changes'!$C$38)</f>
        <v>18113183369811.398</v>
      </c>
      <c r="AS17" s="99">
        <f>IF(ISBLANK(Calculations!AS17),"",Calculations!AS17 + 'IRA Buildings Changes'!$C$38)</f>
        <v>18173551483120.305</v>
      </c>
      <c r="AT17" s="99">
        <f>IF(ISBLANK(Calculations!AT17),"",Calculations!AT17 + 'IRA Buildings Changes'!$C$38)</f>
        <v>18246855870182.422</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0.93753736949340261</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0.93753736949340261</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0.93753736949340261</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0.93753736949340261</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0.93753736949340261</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0.93753736949340261</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0.93753736949340261</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0.93753736949340261</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0.93753736949340261</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7.0674291070894249E-2</v>
      </c>
      <c r="K30">
        <f>IF(ISBLANK(Calculations!K30),"",Calculations!K30)</f>
        <v>0.93753736949340261</v>
      </c>
      <c r="L30" t="str">
        <f>IF(ISBLANK(Calculations!L30),"",Calculations!L30)</f>
        <v>RESIDENTIAL</v>
      </c>
      <c r="M30" t="str">
        <f>IF(ISBLANK(Calculations!M30),"",Calculations!M30)</f>
        <v>lighting</v>
      </c>
      <c r="N30" t="str">
        <f>IF(ISBLANK(Calculations!N30),"",Calculations!N30)</f>
        <v>electricity</v>
      </c>
      <c r="O30">
        <f t="shared" si="0"/>
        <v>6802760011037.4277</v>
      </c>
      <c r="P30">
        <f>IF(ISBLANK(Calculations!P30),"",Calculations!P30)</f>
        <v>6802760011037.4277</v>
      </c>
      <c r="Q30">
        <f>IF(ISBLANK(Calculations!Q30),"",Calculations!Q30)</f>
        <v>6802760011037.4277</v>
      </c>
      <c r="R30">
        <f>IF(ISBLANK(Calculations!R30),"",Calculations!R30)</f>
        <v>6735830399651.4619</v>
      </c>
      <c r="S30">
        <f>IF(ISBLANK(Calculations!S30),"",Calculations!S30)</f>
        <v>6667545858915.583</v>
      </c>
      <c r="T30">
        <f>IF(ISBLANK(Calculations!T30),"",Calculations!T30)</f>
        <v>6604320874842.2031</v>
      </c>
      <c r="U30">
        <f>IF(ISBLANK(Calculations!U30),"",Calculations!U30)</f>
        <v>6562975968005.4385</v>
      </c>
      <c r="V30">
        <f>IF(ISBLANK(Calculations!V30),"",Calculations!V30)</f>
        <v>6541766906242.0352</v>
      </c>
      <c r="W30">
        <f>IF(ISBLANK(Calculations!W30),"",Calculations!W30)</f>
        <v>6528231920780.3184</v>
      </c>
      <c r="X30">
        <f>IF(ISBLANK(Calculations!X30),"",Calculations!X30)</f>
        <v>6515681477249.3154</v>
      </c>
      <c r="Y30">
        <f>IF(ISBLANK(Calculations!Y30),"",Calculations!Y30)</f>
        <v>6504300430566.3467</v>
      </c>
      <c r="Z30">
        <f>IF(ISBLANK(Calculations!Z30),"",Calculations!Z30)</f>
        <v>6497413737546.75</v>
      </c>
      <c r="AA30">
        <f>IF(ISBLANK(Calculations!AA30),"",Calculations!AA30)</f>
        <v>6500390817454.334</v>
      </c>
      <c r="AB30">
        <f>IF(ISBLANK(Calculations!AB30),"",Calculations!AB30)</f>
        <v>6512456734923.8174</v>
      </c>
      <c r="AC30">
        <f>IF(ISBLANK(Calculations!AC30),"",Calculations!AC30)</f>
        <v>6530440752575.3047</v>
      </c>
      <c r="AD30">
        <f>IF(ISBLANK(Calculations!AD30),"",Calculations!AD30)</f>
        <v>6549087473878.5918</v>
      </c>
      <c r="AE30">
        <f>IF(ISBLANK(Calculations!AE30),"",Calculations!AE30)</f>
        <v>6566475517045.7725</v>
      </c>
      <c r="AF30">
        <f>IF(ISBLANK(Calculations!AF30),"",Calculations!AF30)</f>
        <v>6571181418053.3701</v>
      </c>
      <c r="AG30">
        <f>IF(ISBLANK(Calculations!AG30),"",Calculations!AG30)</f>
        <v>6571744057257.0859</v>
      </c>
      <c r="AH30">
        <f>IF(ISBLANK(Calculations!AH30),"",Calculations!AH30)</f>
        <v>6569825124191.165</v>
      </c>
      <c r="AI30">
        <f>IF(ISBLANK(Calculations!AI30),"",Calculations!AI30)</f>
        <v>6566270913580.0234</v>
      </c>
      <c r="AJ30">
        <f>IF(ISBLANK(Calculations!AJ30),"",Calculations!AJ30)</f>
        <v>6561483231593.5898</v>
      </c>
      <c r="AK30">
        <f>IF(ISBLANK(Calculations!AK30),"",Calculations!AK30)</f>
        <v>6513447148105.626</v>
      </c>
      <c r="AL30">
        <f>IF(ISBLANK(Calculations!AL30),"",Calculations!AL30)</f>
        <v>6466864876382.7939</v>
      </c>
      <c r="AM30">
        <f>IF(ISBLANK(Calculations!AM30),"",Calculations!AM30)</f>
        <v>6422357279878.9736</v>
      </c>
      <c r="AN30">
        <f>IF(ISBLANK(Calculations!AN30),"",Calculations!AN30)</f>
        <v>6380360382074.4717</v>
      </c>
      <c r="AO30">
        <f>IF(ISBLANK(Calculations!AO30),"",Calculations!AO30)</f>
        <v>6340799840852.042</v>
      </c>
      <c r="AP30">
        <f>IF(ISBLANK(Calculations!AP30),"",Calculations!AP30)</f>
        <v>6303401018383.6914</v>
      </c>
      <c r="AQ30">
        <f>IF(ISBLANK(Calculations!AQ30),"",Calculations!AQ30)</f>
        <v>6267744363259.9502</v>
      </c>
      <c r="AR30">
        <f>IF(ISBLANK(Calculations!AR30),"",Calculations!AR30)</f>
        <v>6233421406119.0625</v>
      </c>
      <c r="AS30">
        <f>IF(ISBLANK(Calculations!AS30),"",Calculations!AS30)</f>
        <v>6200165795695.3477</v>
      </c>
      <c r="AT30">
        <f>IF(ISBLANK(Calculations!AT30),"",Calculations!AT30)</f>
        <v>6167831844582.6523</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0.93753736949340261</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0.93753736949340261</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0.93753736949340261</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0.93753736949340261</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0.93753736949340261</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0.93753736949340261</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0.93753736949340261</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0.93753736949340261</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0.93753736949340261</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0.29503577421283117</v>
      </c>
      <c r="K43">
        <f>IF(ISBLANK(Calculations!K43),"",Calculations!K43)</f>
        <v>0.93753736949340261</v>
      </c>
      <c r="L43" t="str">
        <f>IF(ISBLANK(Calculations!L43),"",Calculations!L43)</f>
        <v>RESIDENTIAL</v>
      </c>
      <c r="M43" t="str">
        <f>IF(ISBLANK(Calculations!M43),"",Calculations!M43)</f>
        <v>appl</v>
      </c>
      <c r="N43" t="str">
        <f>IF(ISBLANK(Calculations!N43),"",Calculations!N43)</f>
        <v>electricity</v>
      </c>
      <c r="O43">
        <f t="shared" si="0"/>
        <v>28398694012044.793</v>
      </c>
      <c r="P43">
        <f>IF(ISBLANK(Calculations!P43),"",Calculations!P43)</f>
        <v>28398694012044.793</v>
      </c>
      <c r="Q43">
        <f>IF(ISBLANK(Calculations!Q43),"",Calculations!Q43)</f>
        <v>28398694012044.793</v>
      </c>
      <c r="R43">
        <f>IF(ISBLANK(Calculations!R43),"",Calculations!R43)</f>
        <v>28229931421727.086</v>
      </c>
      <c r="S43">
        <f>IF(ISBLANK(Calculations!S43),"",Calculations!S43)</f>
        <v>28051921660350.883</v>
      </c>
      <c r="T43">
        <f>IF(ISBLANK(Calculations!T43),"",Calculations!T43)</f>
        <v>27872940951614.77</v>
      </c>
      <c r="U43">
        <f>IF(ISBLANK(Calculations!U43),"",Calculations!U43)</f>
        <v>27705329628174.543</v>
      </c>
      <c r="V43">
        <f>IF(ISBLANK(Calculations!V43),"",Calculations!V43)</f>
        <v>27561840316917.562</v>
      </c>
      <c r="W43">
        <f>IF(ISBLANK(Calculations!W43),"",Calculations!W43)</f>
        <v>27447645953708.105</v>
      </c>
      <c r="X43">
        <f>IF(ISBLANK(Calculations!X43),"",Calculations!X43)</f>
        <v>27362771293177.449</v>
      </c>
      <c r="Y43">
        <f>IF(ISBLANK(Calculations!Y43),"",Calculations!Y43)</f>
        <v>27306364922274.082</v>
      </c>
      <c r="Z43">
        <f>IF(ISBLANK(Calculations!Z43),"",Calculations!Z43)</f>
        <v>27285934013965.863</v>
      </c>
      <c r="AA43">
        <f>IF(ISBLANK(Calculations!AA43),"",Calculations!AA43)</f>
        <v>27305366838599.922</v>
      </c>
      <c r="AB43">
        <f>IF(ISBLANK(Calculations!AB43),"",Calculations!AB43)</f>
        <v>27356544275497.352</v>
      </c>
      <c r="AC43">
        <f>IF(ISBLANK(Calculations!AC43),"",Calculations!AC43)</f>
        <v>27433258717502.285</v>
      </c>
      <c r="AD43">
        <f>IF(ISBLANK(Calculations!AD43),"",Calculations!AD43)</f>
        <v>27536197749118.715</v>
      </c>
      <c r="AE43">
        <f>IF(ISBLANK(Calculations!AE43),"",Calculations!AE43)</f>
        <v>27660486433883.527</v>
      </c>
      <c r="AF43">
        <f>IF(ISBLANK(Calculations!AF43),"",Calculations!AF43)</f>
        <v>27799246981224.918</v>
      </c>
      <c r="AG43">
        <f>IF(ISBLANK(Calculations!AG43),"",Calculations!AG43)</f>
        <v>27946227041745.762</v>
      </c>
      <c r="AH43">
        <f>IF(ISBLANK(Calculations!AH43),"",Calculations!AH43)</f>
        <v>28099186361684.379</v>
      </c>
      <c r="AI43">
        <f>IF(ISBLANK(Calculations!AI43),"",Calculations!AI43)</f>
        <v>28255758696744.363</v>
      </c>
      <c r="AJ43">
        <f>IF(ISBLANK(Calculations!AJ43),"",Calculations!AJ43)</f>
        <v>28413984622235.25</v>
      </c>
      <c r="AK43">
        <f>IF(ISBLANK(Calculations!AK43),"",Calculations!AK43)</f>
        <v>28386716696284.047</v>
      </c>
      <c r="AL43">
        <f>IF(ISBLANK(Calculations!AL43),"",Calculations!AL43)</f>
        <v>28359037708067.926</v>
      </c>
      <c r="AM43">
        <f>IF(ISBLANK(Calculations!AM43),"",Calculations!AM43)</f>
        <v>28330972587702.102</v>
      </c>
      <c r="AN43">
        <f>IF(ISBLANK(Calculations!AN43),"",Calculations!AN43)</f>
        <v>28302684264002.961</v>
      </c>
      <c r="AO43">
        <f>IF(ISBLANK(Calculations!AO43),"",Calculations!AO43)</f>
        <v>28274402207477.965</v>
      </c>
      <c r="AP43">
        <f>IF(ISBLANK(Calculations!AP43),"",Calculations!AP43)</f>
        <v>28246268556653.23</v>
      </c>
      <c r="AQ43">
        <f>IF(ISBLANK(Calculations!AQ43),"",Calculations!AQ43)</f>
        <v>28218126849833.902</v>
      </c>
      <c r="AR43">
        <f>IF(ISBLANK(Calculations!AR43),"",Calculations!AR43)</f>
        <v>28190009858222.633</v>
      </c>
      <c r="AS43">
        <f>IF(ISBLANK(Calculations!AS43),"",Calculations!AS43)</f>
        <v>28161767253074.215</v>
      </c>
      <c r="AT43">
        <f>IF(ISBLANK(Calculations!AT43),"",Calculations!AT43)</f>
        <v>28133273699862.715</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0.93753736949340261</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0.28686993251402443</v>
      </c>
      <c r="K45">
        <f>IF(ISBLANK(Calculations!K45),"",Calculations!K45)</f>
        <v>0.93753736949340261</v>
      </c>
      <c r="L45" t="str">
        <f>IF(ISBLANK(Calculations!L45),"",Calculations!L45)</f>
        <v>RESIDENTIAL</v>
      </c>
      <c r="M45" t="str">
        <f>IF(ISBLANK(Calculations!M45),"",Calculations!M45)</f>
        <v>appl</v>
      </c>
      <c r="N45" t="str">
        <f>IF(ISBLANK(Calculations!N45),"",Calculations!N45)</f>
        <v>natural gas</v>
      </c>
      <c r="O45">
        <f t="shared" si="0"/>
        <v>64935597505786.578</v>
      </c>
      <c r="P45">
        <f>IF(ISBLANK(Calculations!P45),"",Calculations!P45)</f>
        <v>64935597505786.578</v>
      </c>
      <c r="Q45">
        <f>IF(ISBLANK(Calculations!Q45),"",Calculations!Q45)</f>
        <v>64935597505786.578</v>
      </c>
      <c r="R45">
        <f>IF(ISBLANK(Calculations!R45),"",Calculations!R45)</f>
        <v>65067309558408.766</v>
      </c>
      <c r="S45">
        <f>IF(ISBLANK(Calculations!S45),"",Calculations!S45)</f>
        <v>65201529237266.312</v>
      </c>
      <c r="T45">
        <f>IF(ISBLANK(Calculations!T45),"",Calculations!T45)</f>
        <v>65350828252818.68</v>
      </c>
      <c r="U45">
        <f>IF(ISBLANK(Calculations!U45),"",Calculations!U45)</f>
        <v>65536546620992.453</v>
      </c>
      <c r="V45">
        <f>IF(ISBLANK(Calculations!V45),"",Calculations!V45)</f>
        <v>65773573916368.086</v>
      </c>
      <c r="W45">
        <f>IF(ISBLANK(Calculations!W45),"",Calculations!W45)</f>
        <v>66057385984308.477</v>
      </c>
      <c r="X45">
        <f>IF(ISBLANK(Calculations!X45),"",Calculations!X45)</f>
        <v>66370605991801.016</v>
      </c>
      <c r="Y45">
        <f>IF(ISBLANK(Calculations!Y45),"",Calculations!Y45)</f>
        <v>66700158000079.68</v>
      </c>
      <c r="Z45">
        <f>IF(ISBLANK(Calculations!Z45),"",Calculations!Z45)</f>
        <v>67056504768687.977</v>
      </c>
      <c r="AA45">
        <f>IF(ISBLANK(Calculations!AA45),"",Calculations!AA45)</f>
        <v>67436066479311.891</v>
      </c>
      <c r="AB45">
        <f>IF(ISBLANK(Calculations!AB45),"",Calculations!AB45)</f>
        <v>67819842461216.523</v>
      </c>
      <c r="AC45">
        <f>IF(ISBLANK(Calculations!AC45),"",Calculations!AC45)</f>
        <v>68201268570560.75</v>
      </c>
      <c r="AD45">
        <f>IF(ISBLANK(Calculations!AD45),"",Calculations!AD45)</f>
        <v>68592309920430.336</v>
      </c>
      <c r="AE45">
        <f>IF(ISBLANK(Calculations!AE45),"",Calculations!AE45)</f>
        <v>68992649927830.453</v>
      </c>
      <c r="AF45">
        <f>IF(ISBLANK(Calculations!AF45),"",Calculations!AF45)</f>
        <v>69395688302700.32</v>
      </c>
      <c r="AG45">
        <f>IF(ISBLANK(Calculations!AG45),"",Calculations!AG45)</f>
        <v>69797053469276.547</v>
      </c>
      <c r="AH45">
        <f>IF(ISBLANK(Calculations!AH45),"",Calculations!AH45)</f>
        <v>70199121528858.82</v>
      </c>
      <c r="AI45">
        <f>IF(ISBLANK(Calculations!AI45),"",Calculations!AI45)</f>
        <v>70600195224412.438</v>
      </c>
      <c r="AJ45">
        <f>IF(ISBLANK(Calculations!AJ45),"",Calculations!AJ45)</f>
        <v>70998666387839.781</v>
      </c>
      <c r="AK45">
        <f>IF(ISBLANK(Calculations!AK45),"",Calculations!AK45)</f>
        <v>70903862149414.094</v>
      </c>
      <c r="AL45">
        <f>IF(ISBLANK(Calculations!AL45),"",Calculations!AL45)</f>
        <v>70806398691333.594</v>
      </c>
      <c r="AM45">
        <f>IF(ISBLANK(Calculations!AM45),"",Calculations!AM45)</f>
        <v>70707871013754.469</v>
      </c>
      <c r="AN45">
        <f>IF(ISBLANK(Calculations!AN45),"",Calculations!AN45)</f>
        <v>70609673344292.875</v>
      </c>
      <c r="AO45">
        <f>IF(ISBLANK(Calculations!AO45),"",Calculations!AO45)</f>
        <v>70512715244348.625</v>
      </c>
      <c r="AP45">
        <f>IF(ISBLANK(Calculations!AP45),"",Calculations!AP45)</f>
        <v>70417221108933</v>
      </c>
      <c r="AQ45">
        <f>IF(ISBLANK(Calculations!AQ45),"",Calculations!AQ45)</f>
        <v>70324040000663.258</v>
      </c>
      <c r="AR45">
        <f>IF(ISBLANK(Calculations!AR45),"",Calculations!AR45)</f>
        <v>70233165727357.195</v>
      </c>
      <c r="AS45">
        <f>IF(ISBLANK(Calculations!AS45),"",Calculations!AS45)</f>
        <v>70144842059510.078</v>
      </c>
      <c r="AT45">
        <f>IF(ISBLANK(Calculations!AT45),"",Calculations!AT45)</f>
        <v>70059034462150.398</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9.136227538643843E-2</v>
      </c>
      <c r="K46">
        <f>IF(ISBLANK(Calculations!K46),"",Calculations!K46)</f>
        <v>0.93753736949340261</v>
      </c>
      <c r="L46" t="str">
        <f>IF(ISBLANK(Calculations!L46),"",Calculations!L46)</f>
        <v>RESIDENTIAL</v>
      </c>
      <c r="M46" t="str">
        <f>IF(ISBLANK(Calculations!M46),"",Calculations!M46)</f>
        <v>appl</v>
      </c>
      <c r="N46" t="str">
        <f>IF(ISBLANK(Calculations!N46),"",Calculations!N46)</f>
        <v>petroleum diesel</v>
      </c>
      <c r="O46">
        <f t="shared" si="0"/>
        <v>2055219202797.5793</v>
      </c>
      <c r="P46">
        <f>IF(ISBLANK(Calculations!P46),"",Calculations!P46)</f>
        <v>2055219202797.5793</v>
      </c>
      <c r="Q46">
        <f>IF(ISBLANK(Calculations!Q46),"",Calculations!Q46)</f>
        <v>2055219202797.5793</v>
      </c>
      <c r="R46">
        <f>IF(ISBLANK(Calculations!R46),"",Calculations!R46)</f>
        <v>1974225563419.1873</v>
      </c>
      <c r="S46">
        <f>IF(ISBLANK(Calculations!S46),"",Calculations!S46)</f>
        <v>1910549235689.4744</v>
      </c>
      <c r="T46">
        <f>IF(ISBLANK(Calculations!T46),"",Calculations!T46)</f>
        <v>1862291244555.5305</v>
      </c>
      <c r="U46">
        <f>IF(ISBLANK(Calculations!U46),"",Calculations!U46)</f>
        <v>1827670067296.2219</v>
      </c>
      <c r="V46">
        <f>IF(ISBLANK(Calculations!V46),"",Calculations!V46)</f>
        <v>1804710807245.1443</v>
      </c>
      <c r="W46">
        <f>IF(ISBLANK(Calculations!W46),"",Calculations!W46)</f>
        <v>1791134198814.061</v>
      </c>
      <c r="X46">
        <f>IF(ISBLANK(Calculations!X46),"",Calculations!X46)</f>
        <v>1784572167386.8276</v>
      </c>
      <c r="Y46">
        <f>IF(ISBLANK(Calculations!Y46),"",Calculations!Y46)</f>
        <v>1783065998849.5347</v>
      </c>
      <c r="Z46">
        <f>IF(ISBLANK(Calculations!Z46),"",Calculations!Z46)</f>
        <v>1785553798219.8726</v>
      </c>
      <c r="AA46">
        <f>IF(ISBLANK(Calculations!AA46),"",Calculations!AA46)</f>
        <v>1790915887779.8137</v>
      </c>
      <c r="AB46">
        <f>IF(ISBLANK(Calculations!AB46),"",Calculations!AB46)</f>
        <v>1797915115408.8359</v>
      </c>
      <c r="AC46">
        <f>IF(ISBLANK(Calculations!AC46),"",Calculations!AC46)</f>
        <v>1805880973591.5918</v>
      </c>
      <c r="AD46">
        <f>IF(ISBLANK(Calculations!AD46),"",Calculations!AD46)</f>
        <v>1814771408157.0239</v>
      </c>
      <c r="AE46">
        <f>IF(ISBLANK(Calculations!AE46),"",Calculations!AE46)</f>
        <v>1824317651296.418</v>
      </c>
      <c r="AF46">
        <f>IF(ISBLANK(Calculations!AF46),"",Calculations!AF46)</f>
        <v>1834160526042.3552</v>
      </c>
      <c r="AG46">
        <f>IF(ISBLANK(Calculations!AG46),"",Calculations!AG46)</f>
        <v>1844082623877.7527</v>
      </c>
      <c r="AH46">
        <f>IF(ISBLANK(Calculations!AH46),"",Calculations!AH46)</f>
        <v>1854083911767.636</v>
      </c>
      <c r="AI46">
        <f>IF(ISBLANK(Calculations!AI46),"",Calculations!AI46)</f>
        <v>1864091845985.7139</v>
      </c>
      <c r="AJ46">
        <f>IF(ISBLANK(Calculations!AJ46),"",Calculations!AJ46)</f>
        <v>1874059061385.0051</v>
      </c>
      <c r="AK46">
        <f>IF(ISBLANK(Calculations!AK46),"",Calculations!AK46)</f>
        <v>1870965203053.5188</v>
      </c>
      <c r="AL46">
        <f>IF(ISBLANK(Calculations!AL46),"",Calculations!AL46)</f>
        <v>1867847614396.4084</v>
      </c>
      <c r="AM46">
        <f>IF(ISBLANK(Calculations!AM46),"",Calculations!AM46)</f>
        <v>1864753561754.5862</v>
      </c>
      <c r="AN46">
        <f>IF(ISBLANK(Calculations!AN46),"",Calculations!AN46)</f>
        <v>1861723327987.4976</v>
      </c>
      <c r="AO46">
        <f>IF(ISBLANK(Calculations!AO46),"",Calculations!AO46)</f>
        <v>1858781562851.3247</v>
      </c>
      <c r="AP46">
        <f>IF(ISBLANK(Calculations!AP46),"",Calculations!AP46)</f>
        <v>1855929605856.7937</v>
      </c>
      <c r="AQ46">
        <f>IF(ISBLANK(Calculations!AQ46),"",Calculations!AQ46)</f>
        <v>1853192789957.3889</v>
      </c>
      <c r="AR46">
        <f>IF(ISBLANK(Calculations!AR46),"",Calculations!AR46)</f>
        <v>1850565824024.499</v>
      </c>
      <c r="AS46">
        <f>IF(ISBLANK(Calculations!AS46),"",Calculations!AS46)</f>
        <v>1848051136015.2485</v>
      </c>
      <c r="AT46">
        <f>IF(ISBLANK(Calculations!AT46),"",Calculations!AT46)</f>
        <v>1845642351520.9236</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0.93753736949340261</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0.93753736949340261</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0.93753736949340261</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0.93753736949340261</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0.25148987923354454</v>
      </c>
      <c r="K51">
        <f>IF(ISBLANK(Calculations!K51),"",Calculations!K51)</f>
        <v>0.93753736949340261</v>
      </c>
      <c r="L51" t="str">
        <f>IF(ISBLANK(Calculations!L51),"",Calculations!L51)</f>
        <v>RESIDENTIAL</v>
      </c>
      <c r="M51" t="str">
        <f>IF(ISBLANK(Calculations!M51),"",Calculations!M51)</f>
        <v>appl</v>
      </c>
      <c r="N51" t="str">
        <f>IF(ISBLANK(Calculations!N51),"",Calculations!N51)</f>
        <v>LPG propane or butane</v>
      </c>
      <c r="O51">
        <f t="shared" si="0"/>
        <v>965288068347.42151</v>
      </c>
      <c r="P51">
        <f>IF(ISBLANK(Calculations!P51),"",Calculations!P51)</f>
        <v>965288068347.42151</v>
      </c>
      <c r="Q51">
        <f>IF(ISBLANK(Calculations!Q51),"",Calculations!Q51)</f>
        <v>965288068347.42151</v>
      </c>
      <c r="R51">
        <f>IF(ISBLANK(Calculations!R51),"",Calculations!R51)</f>
        <v>953195992273.96069</v>
      </c>
      <c r="S51">
        <f>IF(ISBLANK(Calculations!S51),"",Calculations!S51)</f>
        <v>944130531759.24634</v>
      </c>
      <c r="T51">
        <f>IF(ISBLANK(Calculations!T51),"",Calculations!T51)</f>
        <v>937794297711.90295</v>
      </c>
      <c r="U51">
        <f>IF(ISBLANK(Calculations!U51),"",Calculations!U51)</f>
        <v>933871438856.86414</v>
      </c>
      <c r="V51">
        <f>IF(ISBLANK(Calculations!V51),"",Calculations!V51)</f>
        <v>932152551209.74915</v>
      </c>
      <c r="W51">
        <f>IF(ISBLANK(Calculations!W51),"",Calculations!W51)</f>
        <v>932202167195.57129</v>
      </c>
      <c r="X51">
        <f>IF(ISBLANK(Calculations!X51),"",Calculations!X51)</f>
        <v>933544831612.36963</v>
      </c>
      <c r="Y51">
        <f>IF(ISBLANK(Calculations!Y51),"",Calculations!Y51)</f>
        <v>935759942920.58472</v>
      </c>
      <c r="Z51">
        <f>IF(ISBLANK(Calculations!Z51),"",Calculations!Z51)</f>
        <v>938890094207.63965</v>
      </c>
      <c r="AA51">
        <f>IF(ISBLANK(Calculations!AA51),"",Calculations!AA51)</f>
        <v>942758713125.57349</v>
      </c>
      <c r="AB51">
        <f>IF(ISBLANK(Calculations!AB51),"",Calculations!AB51)</f>
        <v>946957806229.32227</v>
      </c>
      <c r="AC51">
        <f>IF(ISBLANK(Calculations!AC51),"",Calculations!AC51)</f>
        <v>951252887193.07703</v>
      </c>
      <c r="AD51">
        <f>IF(ISBLANK(Calculations!AD51),"",Calculations!AD51)</f>
        <v>955760253908.82031</v>
      </c>
      <c r="AE51">
        <f>IF(ISBLANK(Calculations!AE51),"",Calculations!AE51)</f>
        <v>960441984625.32349</v>
      </c>
      <c r="AF51">
        <f>IF(ISBLANK(Calculations!AF51),"",Calculations!AF51)</f>
        <v>965212085461.75854</v>
      </c>
      <c r="AG51">
        <f>IF(ISBLANK(Calculations!AG51),"",Calculations!AG51)</f>
        <v>969963458999.98853</v>
      </c>
      <c r="AH51">
        <f>IF(ISBLANK(Calculations!AH51),"",Calculations!AH51)</f>
        <v>974745914080.78113</v>
      </c>
      <c r="AI51">
        <f>IF(ISBLANK(Calculations!AI51),"",Calculations!AI51)</f>
        <v>979543379452.31995</v>
      </c>
      <c r="AJ51">
        <f>IF(ISBLANK(Calculations!AJ51),"",Calculations!AJ51)</f>
        <v>984334535621.00549</v>
      </c>
      <c r="AK51">
        <f>IF(ISBLANK(Calculations!AK51),"",Calculations!AK51)</f>
        <v>983429217699.72473</v>
      </c>
      <c r="AL51">
        <f>IF(ISBLANK(Calculations!AL51),"",Calculations!AL51)</f>
        <v>982445765899.05896</v>
      </c>
      <c r="AM51">
        <f>IF(ISBLANK(Calculations!AM51),"",Calculations!AM51)</f>
        <v>981403038750.08936</v>
      </c>
      <c r="AN51">
        <f>IF(ISBLANK(Calculations!AN51),"",Calculations!AN51)</f>
        <v>980319629454.44409</v>
      </c>
      <c r="AO51">
        <f>IF(ISBLANK(Calculations!AO51),"",Calculations!AO51)</f>
        <v>979208886819.7384</v>
      </c>
      <c r="AP51">
        <f>IF(ISBLANK(Calculations!AP51),"",Calculations!AP51)</f>
        <v>978081720517.34534</v>
      </c>
      <c r="AQ51">
        <f>IF(ISBLANK(Calculations!AQ51),"",Calculations!AQ51)</f>
        <v>976951337853.88904</v>
      </c>
      <c r="AR51">
        <f>IF(ISBLANK(Calculations!AR51),"",Calculations!AR51)</f>
        <v>975822374616.34607</v>
      </c>
      <c r="AS51">
        <f>IF(ISBLANK(Calculations!AS51),"",Calculations!AS51)</f>
        <v>974703471466.75623</v>
      </c>
      <c r="AT51">
        <f>IF(ISBLANK(Calculations!AT51),"",Calculations!AT51)</f>
        <v>973598538824.7793</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0.93753736949340261</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0.36367622655647647</v>
      </c>
      <c r="K56">
        <f>IF(ISBLANK(Calculations!K56),"",Calculations!K56)</f>
        <v>0.93753736949340261</v>
      </c>
      <c r="L56" t="str">
        <f>IF(ISBLANK(Calculations!L56),"",Calculations!L56)</f>
        <v>RESIDENTIAL</v>
      </c>
      <c r="M56" t="str">
        <f>IF(ISBLANK(Calculations!M56),"",Calculations!M56)</f>
        <v>other</v>
      </c>
      <c r="N56" t="str">
        <f>IF(ISBLANK(Calculations!N56),"",Calculations!N56)</f>
        <v>electricity</v>
      </c>
      <c r="O56">
        <f t="shared" si="0"/>
        <v>35005686700156.414</v>
      </c>
      <c r="P56">
        <f>IF(ISBLANK(Calculations!P56),"",Calculations!P56)</f>
        <v>35005686700156.414</v>
      </c>
      <c r="Q56">
        <f>IF(ISBLANK(Calculations!Q56),"",Calculations!Q56)</f>
        <v>35005686700156.414</v>
      </c>
      <c r="R56">
        <f>IF(ISBLANK(Calculations!R56),"",Calculations!R56)</f>
        <v>34771116207910.961</v>
      </c>
      <c r="S56">
        <f>IF(ISBLANK(Calculations!S56),"",Calculations!S56)</f>
        <v>34594791067188.18</v>
      </c>
      <c r="T56">
        <f>IF(ISBLANK(Calculations!T56),"",Calculations!T56)</f>
        <v>34455509368694.234</v>
      </c>
      <c r="U56">
        <f>IF(ISBLANK(Calculations!U56),"",Calculations!U56)</f>
        <v>34333625638444.762</v>
      </c>
      <c r="V56">
        <f>IF(ISBLANK(Calculations!V56),"",Calculations!V56)</f>
        <v>34220094182610.859</v>
      </c>
      <c r="W56">
        <f>IF(ISBLANK(Calculations!W56),"",Calculations!W56)</f>
        <v>34179589750668.504</v>
      </c>
      <c r="X56">
        <f>IF(ISBLANK(Calculations!X56),"",Calculations!X56)</f>
        <v>34183047686705.656</v>
      </c>
      <c r="Y56">
        <f>IF(ISBLANK(Calculations!Y56),"",Calculations!Y56)</f>
        <v>34160676454295.93</v>
      </c>
      <c r="Z56">
        <f>IF(ISBLANK(Calculations!Z56),"",Calculations!Z56)</f>
        <v>34123449791490.242</v>
      </c>
      <c r="AA56">
        <f>IF(ISBLANK(Calculations!AA56),"",Calculations!AA56)</f>
        <v>34170891941037.156</v>
      </c>
      <c r="AB56">
        <f>IF(ISBLANK(Calculations!AB56),"",Calculations!AB56)</f>
        <v>34246284389552.984</v>
      </c>
      <c r="AC56">
        <f>IF(ISBLANK(Calculations!AC56),"",Calculations!AC56)</f>
        <v>34298312925970.641</v>
      </c>
      <c r="AD56">
        <f>IF(ISBLANK(Calculations!AD56),"",Calculations!AD56)</f>
        <v>34361212315038.406</v>
      </c>
      <c r="AE56">
        <f>IF(ISBLANK(Calculations!AE56),"",Calculations!AE56)</f>
        <v>34428972686943.805</v>
      </c>
      <c r="AF56">
        <f>IF(ISBLANK(Calculations!AF56),"",Calculations!AF56)</f>
        <v>34486750121301.301</v>
      </c>
      <c r="AG56">
        <f>IF(ISBLANK(Calculations!AG56),"",Calculations!AG56)</f>
        <v>34529864506868.348</v>
      </c>
      <c r="AH56">
        <f>IF(ISBLANK(Calculations!AH56),"",Calculations!AH56)</f>
        <v>34577399441194.508</v>
      </c>
      <c r="AI56">
        <f>IF(ISBLANK(Calculations!AI56),"",Calculations!AI56)</f>
        <v>34590374981494.426</v>
      </c>
      <c r="AJ56">
        <f>IF(ISBLANK(Calculations!AJ56),"",Calculations!AJ56)</f>
        <v>34585920372499.91</v>
      </c>
      <c r="AK56">
        <f>IF(ISBLANK(Calculations!AK56),"",Calculations!AK56)</f>
        <v>34442645639925.844</v>
      </c>
      <c r="AL56">
        <f>IF(ISBLANK(Calculations!AL56),"",Calculations!AL56)</f>
        <v>34270792960458.797</v>
      </c>
      <c r="AM56">
        <f>IF(ISBLANK(Calculations!AM56),"",Calculations!AM56)</f>
        <v>34058482828684.434</v>
      </c>
      <c r="AN56">
        <f>IF(ISBLANK(Calculations!AN56),"",Calculations!AN56)</f>
        <v>33816696029598.727</v>
      </c>
      <c r="AO56">
        <f>IF(ISBLANK(Calculations!AO56),"",Calculations!AO56)</f>
        <v>33584266869118.402</v>
      </c>
      <c r="AP56">
        <f>IF(ISBLANK(Calculations!AP56),"",Calculations!AP56)</f>
        <v>33315251378258.035</v>
      </c>
      <c r="AQ56">
        <f>IF(ISBLANK(Calculations!AQ56),"",Calculations!AQ56)</f>
        <v>33039038607309.578</v>
      </c>
      <c r="AR56">
        <f>IF(ISBLANK(Calculations!AR56),"",Calculations!AR56)</f>
        <v>32737555020876.797</v>
      </c>
      <c r="AS56">
        <f>IF(ISBLANK(Calculations!AS56),"",Calculations!AS56)</f>
        <v>32444035422175.973</v>
      </c>
      <c r="AT56">
        <f>IF(ISBLANK(Calculations!AT56),"",Calculations!AT56)</f>
        <v>32152893462804.574</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0.93753736949340261</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0.93753736949340261</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0.93753736949340261</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0.93753736949340261</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0.93753736949340261</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0.93753736949340261</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0.93753736949340261</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0.93753736949340261</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0.93753736949340261</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0.14302461354194651</v>
      </c>
      <c r="K69">
        <f>IF(ISBLANK(Calculations!K69),"",Calculations!K69)</f>
        <v>6.2462630506597373E-2</v>
      </c>
      <c r="L69" t="str">
        <f>IF(ISBLANK(Calculations!L69),"",Calculations!L69)</f>
        <v>RESIDENTIAL</v>
      </c>
      <c r="M69" t="str">
        <f>IF(ISBLANK(Calculations!M69),"",Calculations!M69)</f>
        <v>heating</v>
      </c>
      <c r="N69" t="str">
        <f>IF(ISBLANK(Calculations!N69),"",Calculations!N69)</f>
        <v>electricity</v>
      </c>
      <c r="O69">
        <f t="shared" si="0"/>
        <v>915625718527.48547</v>
      </c>
      <c r="P69">
        <f>IF(ISBLANK(Calculations!P69),"",Calculations!P69)-(SUMIFS(BDEQ!B:B,BDEQ!$AG:$AG,About!$B$2,BDEQ!$AH:$AH,$I69)*BDEQ!$C$2*$J69*$K69)</f>
        <v>915625718527.48547</v>
      </c>
      <c r="Q69">
        <f>IF(ISBLANK(Calculations!Q69),"",Calculations!Q69)-(SUMIFS(BDEQ!C:C,BDEQ!$AG:$AG,About!$B$2,BDEQ!$AH:$AH,$I69)*BDEQ!$C$2*$J69*$K69)</f>
        <v>915625718527.48547</v>
      </c>
      <c r="R69">
        <f>IF(ISBLANK(Calculations!R69),"",Calculations!R69)-(SUMIFS(BDEQ!D:D,BDEQ!$AG:$AG,About!$B$2,BDEQ!$AH:$AH,$I69)*BDEQ!$C$2*$J69*$K69)</f>
        <v>926315077788.45117</v>
      </c>
      <c r="S69" s="99">
        <f>IF(ISBLANK(Calculations!S69),"",Calculations!S69+('IRA Buildings Changes'!$G$39/($AB$68-$R$68)*(S68-$R$68)))-(SUMIFS(BDEQ!E:E,BDEQ!$AG:$AG,About!$B$2,BDEQ!$AH:$AH,$I69)*BDEQ!$C$2*$J69*$K69)</f>
        <v>937400696321.54651</v>
      </c>
      <c r="T69" s="99">
        <f>IF(ISBLANK(Calculations!T69),"",Calculations!T69+('IRA Buildings Changes'!$G$39/($AB$68-$R$68)*(T68-$R$68)))-(SUMIFS(BDEQ!F:F,BDEQ!$AG:$AG,About!$B$2,BDEQ!$AH:$AH,$I69)*BDEQ!$C$2*$J69*$K69)</f>
        <v>947909352644.42896</v>
      </c>
      <c r="U69" s="99">
        <f>IF(ISBLANK(Calculations!U69),"",Calculations!U69+('IRA Buildings Changes'!$G$39/($AB$68-$R$68)*(U68-$R$68)))-(SUMIFS(BDEQ!G:G,BDEQ!$AG:$AG,About!$B$2,BDEQ!$AH:$AH,$I69)*BDEQ!$C$2*$J69*$K69)</f>
        <v>958007979480.99988</v>
      </c>
      <c r="V69" s="99">
        <f>IF(ISBLANK(Calculations!V69),"",Calculations!V69+('IRA Buildings Changes'!$G$39/($AB$68-$R$68)*(V68-$R$68)))-(SUMIFS(BDEQ!H:H,BDEQ!$AG:$AG,About!$B$2,BDEQ!$AH:$AH,$I69)*BDEQ!$C$2*$J69*$K69)</f>
        <v>967873926142.3302</v>
      </c>
      <c r="W69" s="99">
        <f>IF(ISBLANK(Calculations!W69),"",Calculations!W69+('IRA Buildings Changes'!$G$39/($AB$68-$R$68)*(W68-$R$68)))-(SUMIFS(BDEQ!I:I,BDEQ!$AG:$AG,About!$B$2,BDEQ!$AH:$AH,$I69)*BDEQ!$C$2*$J69*$K69)</f>
        <v>977459744971.22681</v>
      </c>
      <c r="X69" s="99">
        <f>IF(ISBLANK(Calculations!X69),"",Calculations!X69+('IRA Buildings Changes'!$G$39/($AB$68-$R$68)*(X68-$R$68)))-(SUMIFS(BDEQ!J:J,BDEQ!$AG:$AG,About!$B$2,BDEQ!$AH:$AH,$I69)*BDEQ!$C$2*$J69*$K69)</f>
        <v>987003267601.04199</v>
      </c>
      <c r="Y69" s="99">
        <f>IF(ISBLANK(Calculations!Y69),"",Calculations!Y69+('IRA Buildings Changes'!$G$39/($AB$68-$R$68)*(Y68-$R$68)))-(SUMIFS(BDEQ!K:K,BDEQ!$AG:$AG,About!$B$2,BDEQ!$AH:$AH,$I69)*BDEQ!$C$2*$J69*$K69)</f>
        <v>996448757612.53198</v>
      </c>
      <c r="Z69" s="99">
        <f>IF(ISBLANK(Calculations!Z69),"",Calculations!Z69+('IRA Buildings Changes'!$G$39/($AB$68-$R$68)*(Z68-$R$68)))-(SUMIFS(BDEQ!L:L,BDEQ!$AG:$AG,About!$B$2,BDEQ!$AH:$AH,$I69)*BDEQ!$C$2*$J69*$K69)</f>
        <v>1006429169327.8502</v>
      </c>
      <c r="AA69" s="99">
        <f>IF(ISBLANK(Calculations!AA69),"",Calculations!AA69+('IRA Buildings Changes'!$G$39/($AB$68-$R$68)*(AA68-$R$68)))-(SUMIFS(BDEQ!M:M,BDEQ!$AG:$AG,About!$B$2,BDEQ!$AH:$AH,$I69)*BDEQ!$C$2*$J69*$K69)</f>
        <v>1016864406073.7485</v>
      </c>
      <c r="AB69" s="98">
        <f>IF(ISBLANK(Calculations!AB69),"",Calculations!AB69 + 'IRA Buildings Changes'!$G$39)-(SUMIFS(BDEQ!N:N,BDEQ!$AG:$AG,About!$B$2,BDEQ!$AH:$AH,$I69)*BDEQ!$C$2*$J69*$K69)</f>
        <v>1027539269891.374</v>
      </c>
      <c r="AC69" s="99">
        <f>IF(ISBLANK(Calculations!AC69),"",Calculations!AC69 + 'IRA Buildings Changes'!$G$39)-(SUMIFS(BDEQ!O:O,BDEQ!$AG:$AG,About!$B$2,BDEQ!$AH:$AH,$I69)*BDEQ!$C$2*$J69*$K69)</f>
        <v>1036975358046.2046</v>
      </c>
      <c r="AD69" s="99">
        <f>IF(ISBLANK(Calculations!AD69),"",Calculations!AD69 + 'IRA Buildings Changes'!$G$39)-(SUMIFS(BDEQ!P:P,BDEQ!$AG:$AG,About!$B$2,BDEQ!$AH:$AH,$I69)*BDEQ!$C$2*$J69*$K69)</f>
        <v>1046968597106.8083</v>
      </c>
      <c r="AE69" s="99">
        <f>IF(ISBLANK(Calculations!AE69),"",Calculations!AE69 + 'IRA Buildings Changes'!$G$39)-(SUMIFS(BDEQ!Q:Q,BDEQ!$AG:$AG,About!$B$2,BDEQ!$AH:$AH,$I69)*BDEQ!$C$2*$J69*$K69)</f>
        <v>1057244995386.5681</v>
      </c>
      <c r="AF69" s="99">
        <f>IF(ISBLANK(Calculations!AF69),"",Calculations!AF69 + 'IRA Buildings Changes'!$G$39)-(SUMIFS(BDEQ!R:R,BDEQ!$AG:$AG,About!$B$2,BDEQ!$AH:$AH,$I69)*BDEQ!$C$2*$J69*$K69)</f>
        <v>1067985435304.5006</v>
      </c>
      <c r="AG69" s="99">
        <f>IF(ISBLANK(Calculations!AG69),"",Calculations!AG69 + 'IRA Buildings Changes'!$G$39)-(SUMIFS(BDEQ!S:S,BDEQ!$AG:$AG,About!$B$2,BDEQ!$AH:$AH,$I69)*BDEQ!$C$2*$J69*$K69)</f>
        <v>1078900311449.9536</v>
      </c>
      <c r="AH69" s="99">
        <f>IF(ISBLANK(Calculations!AH69),"",Calculations!AH69 + 'IRA Buildings Changes'!$G$39)-(SUMIFS(BDEQ!T:T,BDEQ!$AG:$AG,About!$B$2,BDEQ!$AH:$AH,$I69)*BDEQ!$C$2*$J69*$K69)</f>
        <v>1090502654723.3966</v>
      </c>
      <c r="AI69" s="99">
        <f>IF(ISBLANK(Calculations!AI69),"",Calculations!AI69 + 'IRA Buildings Changes'!$G$39)-(SUMIFS(BDEQ!U:U,BDEQ!$AG:$AG,About!$B$2,BDEQ!$AH:$AH,$I69)*BDEQ!$C$2*$J69*$K69)</f>
        <v>1101889154064.3855</v>
      </c>
      <c r="AJ69" s="99">
        <f>IF(ISBLANK(Calculations!AJ69),"",Calculations!AJ69 + 'IRA Buildings Changes'!$G$39)-(SUMIFS(BDEQ!V:V,BDEQ!$AG:$AG,About!$B$2,BDEQ!$AH:$AH,$I69)*BDEQ!$C$2*$J69*$K69)</f>
        <v>1113612719027.9216</v>
      </c>
      <c r="AK69" s="99">
        <f>IF(ISBLANK(Calculations!AK69),"",Calculations!AK69 + 'IRA Buildings Changes'!$G$39)-(SUMIFS(BDEQ!W:W,BDEQ!$AG:$AG,About!$B$2,BDEQ!$AH:$AH,$I69)*BDEQ!$C$2*$J69*$K69)</f>
        <v>1116531086878.3584</v>
      </c>
      <c r="AL69" s="99">
        <f>IF(ISBLANK(Calculations!AL69),"",Calculations!AL69 + 'IRA Buildings Changes'!$G$39)-(SUMIFS(BDEQ!X:X,BDEQ!$AG:$AG,About!$B$2,BDEQ!$AH:$AH,$I69)*BDEQ!$C$2*$J69*$K69)</f>
        <v>1119774001631.2244</v>
      </c>
      <c r="AM69" s="99">
        <f>IF(ISBLANK(Calculations!AM69),"",Calculations!AM69 + 'IRA Buildings Changes'!$G$39)-(SUMIFS(BDEQ!Y:Y,BDEQ!$AG:$AG,About!$B$2,BDEQ!$AH:$AH,$I69)*BDEQ!$C$2*$J69*$K69)</f>
        <v>1123333330683.897</v>
      </c>
      <c r="AN69" s="99">
        <f>IF(ISBLANK(Calculations!AN69),"",Calculations!AN69 + 'IRA Buildings Changes'!$G$39)-(SUMIFS(BDEQ!Z:Z,BDEQ!$AG:$AG,About!$B$2,BDEQ!$AH:$AH,$I69)*BDEQ!$C$2*$J69*$K69)</f>
        <v>1127298190962.177</v>
      </c>
      <c r="AO69" s="99">
        <f>IF(ISBLANK(Calculations!AO69),"",Calculations!AO69 + 'IRA Buildings Changes'!$G$39)-(SUMIFS(BDEQ!AA:AA,BDEQ!$AG:$AG,About!$B$2,BDEQ!$AH:$AH,$I69)*BDEQ!$C$2*$J69*$K69)</f>
        <v>1131607307091.1245</v>
      </c>
      <c r="AP69" s="99">
        <f>IF(ISBLANK(Calculations!AP69),"",Calculations!AP69 + 'IRA Buildings Changes'!$G$39)-(SUMIFS(BDEQ!AB:AB,BDEQ!$AG:$AG,About!$B$2,BDEQ!$AH:$AH,$I69)*BDEQ!$C$2*$J69*$K69)</f>
        <v>1135945085427.9783</v>
      </c>
      <c r="AQ69" s="99">
        <f>IF(ISBLANK(Calculations!AQ69),"",Calculations!AQ69 + 'IRA Buildings Changes'!$G$39)-(SUMIFS(BDEQ!AC:AC,BDEQ!$AG:$AG,About!$B$2,BDEQ!$AH:$AH,$I69)*BDEQ!$C$2*$J69*$K69)</f>
        <v>1140509921204.8044</v>
      </c>
      <c r="AR69" s="99">
        <f>IF(ISBLANK(Calculations!AR69),"",Calculations!AR69 + 'IRA Buildings Changes'!$G$39)-(SUMIFS(BDEQ!AD:AD,BDEQ!$AG:$AG,About!$B$2,BDEQ!$AH:$AH,$I69)*BDEQ!$C$2*$J69*$K69)</f>
        <v>1145025485306.5522</v>
      </c>
      <c r="AS69" s="99">
        <f>IF(ISBLANK(Calculations!AS69),"",Calculations!AS69 + 'IRA Buildings Changes'!$G$39)-(SUMIFS(BDEQ!AE:AE,BDEQ!$AG:$AG,About!$B$2,BDEQ!$AH:$AH,$I69)*BDEQ!$C$2*$J69*$K69)</f>
        <v>1149500040465.8875</v>
      </c>
      <c r="AT69" s="99">
        <f>IF(ISBLANK(Calculations!AT69),"",Calculations!AT69 + 'IRA Buildings Changes'!$G$39)-(SUMIFS(BDEQ!AF:AF,BDEQ!$AG:$AG,About!$B$2,BDEQ!$AH:$AH,$I69)*BDEQ!$C$2*$J69*$K69)</f>
        <v>1153981644605.1011</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6.2462630506597373E-2</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0.7129078374788641</v>
      </c>
      <c r="K71">
        <f>IF(ISBLANK(Calculations!K71),"",Calculations!K71)</f>
        <v>6.2462630506597373E-2</v>
      </c>
      <c r="L71" t="str">
        <f>IF(ISBLANK(Calculations!L71),"",Calculations!L71)</f>
        <v>RESIDENTIAL</v>
      </c>
      <c r="M71" t="str">
        <f>IF(ISBLANK(Calculations!M71),"",Calculations!M71)</f>
        <v>heating</v>
      </c>
      <c r="N71" t="str">
        <f>IF(ISBLANK(Calculations!N71),"",Calculations!N71)</f>
        <v>natural gas</v>
      </c>
      <c r="O71">
        <f t="shared" si="0"/>
        <v>10751347063374.205</v>
      </c>
      <c r="P71">
        <f>IF(ISBLANK(Calculations!P71),"",Calculations!P71)</f>
        <v>10751347063374.205</v>
      </c>
      <c r="Q71">
        <f>IF(ISBLANK(Calculations!Q71),"",Calculations!Q71)</f>
        <v>10751347063374.205</v>
      </c>
      <c r="R71">
        <f>IF(ISBLANK(Calculations!R71),"",Calculations!R71)</f>
        <v>10767608457166.184</v>
      </c>
      <c r="S71" s="99">
        <f>IF(ISBLANK(Calculations!S71),"",Calculations!S71 + ('IRA Buildings Changes'!$D$39/($AB$68-$R$68)*(S68-$R$68)))</f>
        <v>10473605817747.531</v>
      </c>
      <c r="T71" s="99">
        <f>IF(ISBLANK(Calculations!T71),"",Calculations!T71 + ('IRA Buildings Changes'!$D$39/($AB$68-$R$68)*(T68-$R$68)))</f>
        <v>10175521410296.385</v>
      </c>
      <c r="U71" s="99">
        <f>IF(ISBLANK(Calculations!U71),"",Calculations!U71 + ('IRA Buildings Changes'!$D$39/($AB$68-$R$68)*(U68-$R$68)))</f>
        <v>9874157218200.5117</v>
      </c>
      <c r="V71" s="99">
        <f>IF(ISBLANK(Calculations!V71),"",Calculations!V71 + ('IRA Buildings Changes'!$D$39/($AB$68-$R$68)*(V68-$R$68)))</f>
        <v>9578767338413.0762</v>
      </c>
      <c r="W71" s="99">
        <f>IF(ISBLANK(Calculations!W71),"",Calculations!W71 + ('IRA Buildings Changes'!$D$39/($AB$68-$R$68)*(W68-$R$68)))</f>
        <v>9287348202783.8633</v>
      </c>
      <c r="X71" s="99">
        <f>IF(ISBLANK(Calculations!X71),"",Calculations!X71 + ('IRA Buildings Changes'!$D$39/($AB$68-$R$68)*(X68-$R$68)))</f>
        <v>9005265961269.2969</v>
      </c>
      <c r="Y71" s="99">
        <f>IF(ISBLANK(Calculations!Y71),"",Calculations!Y71 + ('IRA Buildings Changes'!$D$39/($AB$68-$R$68)*(Y68-$R$68)))</f>
        <v>8731059759365.4443</v>
      </c>
      <c r="Z71" s="99">
        <f>IF(ISBLANK(Calculations!Z71),"",Calculations!Z71 + ('IRA Buildings Changes'!$D$39/($AB$68-$R$68)*(Z68-$R$68)))</f>
        <v>8473273869710.082</v>
      </c>
      <c r="AA71" s="99">
        <f>IF(ISBLANK(Calculations!AA71),"",Calculations!AA71 + ('IRA Buildings Changes'!$D$39/($AB$68-$R$68)*(AA68-$R$68)))</f>
        <v>8231579427485.7754</v>
      </c>
      <c r="AB71" s="98">
        <f>IF(ISBLANK(Calculations!AB71),"",Calculations!AB71 + 'IRA Buildings Changes'!D39)</f>
        <v>8004455521438.4629</v>
      </c>
      <c r="AC71" s="99">
        <f>IF(ISBLANK(Calculations!AC71),"",Calculations!AC71 + 'IRA Buildings Changes'!$D$39)</f>
        <v>8090012674785.7617</v>
      </c>
      <c r="AD71" s="99">
        <f>IF(ISBLANK(Calculations!AD71),"",Calculations!AD71 + 'IRA Buildings Changes'!$D$39)</f>
        <v>8196660659774.8496</v>
      </c>
      <c r="AE71" s="99">
        <f>IF(ISBLANK(Calculations!AE71),"",Calculations!AE71 + 'IRA Buildings Changes'!$D$39)</f>
        <v>8314472755479.9492</v>
      </c>
      <c r="AF71" s="99">
        <f>IF(ISBLANK(Calculations!AF71),"",Calculations!AF71 + 'IRA Buildings Changes'!$D$39)</f>
        <v>8447301804194.1191</v>
      </c>
      <c r="AG71" s="99">
        <f>IF(ISBLANK(Calculations!AG71),"",Calculations!AG71 + 'IRA Buildings Changes'!$D$39)</f>
        <v>8586441309501.8672</v>
      </c>
      <c r="AH71" s="99">
        <f>IF(ISBLANK(Calculations!AH71),"",Calculations!AH71 + 'IRA Buildings Changes'!$D$39)</f>
        <v>8741131613849.3633</v>
      </c>
      <c r="AI71" s="99">
        <f>IF(ISBLANK(Calculations!AI71),"",Calculations!AI71 + 'IRA Buildings Changes'!$D$39)</f>
        <v>8896850977431.5742</v>
      </c>
      <c r="AJ71" s="99">
        <f>IF(ISBLANK(Calculations!AJ71),"",Calculations!AJ71 + 'IRA Buildings Changes'!$D$39)</f>
        <v>9062651600060.4102</v>
      </c>
      <c r="AK71" s="99">
        <f>IF(ISBLANK(Calculations!AK71),"",Calculations!AK71 + 'IRA Buildings Changes'!$D$39)</f>
        <v>9095097794887.5039</v>
      </c>
      <c r="AL71" s="99">
        <f>IF(ISBLANK(Calculations!AL71),"",Calculations!AL71 + 'IRA Buildings Changes'!$D$39)</f>
        <v>9129821485270.5801</v>
      </c>
      <c r="AM71" s="99">
        <f>IF(ISBLANK(Calculations!AM71),"",Calculations!AM71 + 'IRA Buildings Changes'!$D$39)</f>
        <v>9166235000186.3242</v>
      </c>
      <c r="AN71" s="99">
        <f>IF(ISBLANK(Calculations!AN71),"",Calculations!AN71 + 'IRA Buildings Changes'!$D$39)</f>
        <v>9203336325516.0859</v>
      </c>
      <c r="AO71" s="99">
        <f>IF(ISBLANK(Calculations!AO71),"",Calculations!AO71 + 'IRA Buildings Changes'!$D$39)</f>
        <v>9241897619411.0605</v>
      </c>
      <c r="AP71" s="99">
        <f>IF(ISBLANK(Calculations!AP71),"",Calculations!AP71 + 'IRA Buildings Changes'!$D$39)</f>
        <v>9275215941964.2793</v>
      </c>
      <c r="AQ71" s="99">
        <f>IF(ISBLANK(Calculations!AQ71),"",Calculations!AQ71 + 'IRA Buildings Changes'!$D$39)</f>
        <v>9303663180137.791</v>
      </c>
      <c r="AR71" s="99">
        <f>IF(ISBLANK(Calculations!AR71),"",Calculations!AR71 + 'IRA Buildings Changes'!$D$39)</f>
        <v>9325725025536.1191</v>
      </c>
      <c r="AS71" s="99">
        <f>IF(ISBLANK(Calculations!AS71),"",Calculations!AS71 + 'IRA Buildings Changes'!$D$39)</f>
        <v>9340400628466.8867</v>
      </c>
      <c r="AT71" s="99">
        <f>IF(ISBLANK(Calculations!AT71),"",Calculations!AT71 + 'IRA Buildings Changes'!$D$39)</f>
        <v>9346926936750.2715</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0.90863772461356151</v>
      </c>
      <c r="K72">
        <f>IF(ISBLANK(Calculations!K72),"",Calculations!K72)</f>
        <v>6.2462630506597373E-2</v>
      </c>
      <c r="L72" t="str">
        <f>IF(ISBLANK(Calculations!L72),"",Calculations!L72)</f>
        <v>RESIDENTIAL</v>
      </c>
      <c r="M72" t="str">
        <f>IF(ISBLANK(Calculations!M72),"",Calculations!M72)</f>
        <v>heating</v>
      </c>
      <c r="N72" t="str">
        <f>IF(ISBLANK(Calculations!N72),"",Calculations!N72)</f>
        <v>petroleum diesel</v>
      </c>
      <c r="O72">
        <f t="shared" si="0"/>
        <v>1361801123550.6733</v>
      </c>
      <c r="P72">
        <f>IF(ISBLANK(Calculations!P72),"",Calculations!P72)</f>
        <v>1361801123550.6733</v>
      </c>
      <c r="Q72">
        <f>IF(ISBLANK(Calculations!Q72),"",Calculations!Q72)</f>
        <v>1361801123550.6733</v>
      </c>
      <c r="R72">
        <f>IF(ISBLANK(Calculations!R72),"",Calculations!R72)</f>
        <v>1364042775165.0444</v>
      </c>
      <c r="S72">
        <f>IF(ISBLANK(Calculations!S72),"",Calculations!S72)</f>
        <v>1364514044734.3457</v>
      </c>
      <c r="T72">
        <f>IF(ISBLANK(Calculations!T72),"",Calculations!T72)</f>
        <v>1362806505680.2922</v>
      </c>
      <c r="U72">
        <f>IF(ISBLANK(Calculations!U72),"",Calculations!U72)</f>
        <v>1358179781978.8584</v>
      </c>
      <c r="V72">
        <f>IF(ISBLANK(Calculations!V72),"",Calculations!V72)</f>
        <v>1350206431949.4211</v>
      </c>
      <c r="W72">
        <f>IF(ISBLANK(Calculations!W72),"",Calculations!W72)</f>
        <v>1337332064149.2061</v>
      </c>
      <c r="X72">
        <f>IF(ISBLANK(Calculations!X72),"",Calculations!X72)</f>
        <v>1318820125261.8066</v>
      </c>
      <c r="Y72">
        <f>IF(ISBLANK(Calculations!Y72),"",Calculations!Y72)</f>
        <v>1293551404787.78</v>
      </c>
      <c r="Z72">
        <f>IF(ISBLANK(Calculations!Z72),"",Calculations!Z72)</f>
        <v>1262063982536.2007</v>
      </c>
      <c r="AA72">
        <f>IF(ISBLANK(Calculations!AA72),"",Calculations!AA72)</f>
        <v>1224696874212.1499</v>
      </c>
      <c r="AB72">
        <f>IF(ISBLANK(Calculations!AB72),"",Calculations!AB72)</f>
        <v>1182002112672.9033</v>
      </c>
      <c r="AC72">
        <f>IF(ISBLANK(Calculations!AC72),"",Calculations!AC72)</f>
        <v>1134488309591.0776</v>
      </c>
      <c r="AD72">
        <f>IF(ISBLANK(Calculations!AD72),"",Calculations!AD72)</f>
        <v>1084531656076.926</v>
      </c>
      <c r="AE72">
        <f>IF(ISBLANK(Calculations!AE72),"",Calculations!AE72)</f>
        <v>1032539438966.9987</v>
      </c>
      <c r="AF72">
        <f>IF(ISBLANK(Calculations!AF72),"",Calculations!AF72)</f>
        <v>980157600717.76013</v>
      </c>
      <c r="AG72">
        <f>IF(ISBLANK(Calculations!AG72),"",Calculations!AG72)</f>
        <v>927504939479.51709</v>
      </c>
      <c r="AH72">
        <f>IF(ISBLANK(Calculations!AH72),"",Calculations!AH72)</f>
        <v>875575977584.2843</v>
      </c>
      <c r="AI72">
        <f>IF(ISBLANK(Calculations!AI72),"",Calculations!AI72)</f>
        <v>823113897566.89111</v>
      </c>
      <c r="AJ72">
        <f>IF(ISBLANK(Calculations!AJ72),"",Calculations!AJ72)</f>
        <v>770596932602.04187</v>
      </c>
      <c r="AK72">
        <f>IF(ISBLANK(Calculations!AK72),"",Calculations!AK72)</f>
        <v>709325924122.37366</v>
      </c>
      <c r="AL72">
        <f>IF(ISBLANK(Calculations!AL72),"",Calculations!AL72)</f>
        <v>649012335350.17688</v>
      </c>
      <c r="AM72">
        <f>IF(ISBLANK(Calculations!AM72),"",Calculations!AM72)</f>
        <v>589577628792.97961</v>
      </c>
      <c r="AN72">
        <f>IF(ISBLANK(Calculations!AN72),"",Calculations!AN72)</f>
        <v>531180748157.79413</v>
      </c>
      <c r="AO72">
        <f>IF(ISBLANK(Calculations!AO72),"",Calculations!AO72)</f>
        <v>474373474961.37555</v>
      </c>
      <c r="AP72">
        <f>IF(ISBLANK(Calculations!AP72),"",Calculations!AP72)</f>
        <v>419607852125.22577</v>
      </c>
      <c r="AQ72">
        <f>IF(ISBLANK(Calculations!AQ72),"",Calculations!AQ72)</f>
        <v>367606104293.8335</v>
      </c>
      <c r="AR72">
        <f>IF(ISBLANK(Calculations!AR72),"",Calculations!AR72)</f>
        <v>318826155012.45825</v>
      </c>
      <c r="AS72">
        <f>IF(ISBLANK(Calculations!AS72),"",Calculations!AS72)</f>
        <v>273555341686.03714</v>
      </c>
      <c r="AT72">
        <f>IF(ISBLANK(Calculations!AT72),"",Calculations!AT72)</f>
        <v>232040704349.22092</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6.2462630506597373E-2</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6.2462630506597373E-2</v>
      </c>
      <c r="L74" t="str">
        <f>IF(ISBLANK(Calculations!L74),"",Calculations!L74)</f>
        <v>RESIDENTIAL</v>
      </c>
      <c r="M74" t="str">
        <f>IF(ISBLANK(Calculations!M74),"",Calculations!M74)</f>
        <v>heating</v>
      </c>
      <c r="N74" t="str">
        <f>IF(ISBLANK(Calculations!N74),"",Calculations!N74)</f>
        <v>biomass</v>
      </c>
      <c r="O74">
        <f t="shared" si="0"/>
        <v>145537929080.37189</v>
      </c>
      <c r="P74">
        <f>IF(ISBLANK(Calculations!P74),"",Calculations!P74)</f>
        <v>145537929080.37189</v>
      </c>
      <c r="Q74">
        <f>IF(ISBLANK(Calculations!Q74),"",Calculations!Q74)</f>
        <v>145537929080.37189</v>
      </c>
      <c r="R74">
        <f>IF(ISBLANK(Calculations!R74),"",Calculations!R74)</f>
        <v>145697335251.08487</v>
      </c>
      <c r="S74">
        <f>IF(ISBLANK(Calculations!S74),"",Calculations!S74)</f>
        <v>145758567281.3714</v>
      </c>
      <c r="T74">
        <f>IF(ISBLANK(Calculations!T74),"",Calculations!T74)</f>
        <v>145750771387.90292</v>
      </c>
      <c r="U74">
        <f>IF(ISBLANK(Calculations!U74),"",Calculations!U74)</f>
        <v>145621172011.1702</v>
      </c>
      <c r="V74">
        <f>IF(ISBLANK(Calculations!V74),"",Calculations!V74)</f>
        <v>145534710077.8605</v>
      </c>
      <c r="W74">
        <f>IF(ISBLANK(Calculations!W74),"",Calculations!W74)</f>
        <v>145408835589.1506</v>
      </c>
      <c r="X74">
        <f>IF(ISBLANK(Calculations!X74),"",Calculations!X74)</f>
        <v>145282064960.00168</v>
      </c>
      <c r="Y74">
        <f>IF(ISBLANK(Calculations!Y74),"",Calculations!Y74)</f>
        <v>145109295631.07999</v>
      </c>
      <c r="Z74">
        <f>IF(ISBLANK(Calculations!Z74),"",Calculations!Z74)</f>
        <v>144991435293.9379</v>
      </c>
      <c r="AA74">
        <f>IF(ISBLANK(Calculations!AA74),"",Calculations!AA74)</f>
        <v>144898369416.83804</v>
      </c>
      <c r="AB74">
        <f>IF(ISBLANK(Calculations!AB74),"",Calculations!AB74)</f>
        <v>144890919336.11407</v>
      </c>
      <c r="AC74">
        <f>IF(ISBLANK(Calculations!AC74),"",Calculations!AC74)</f>
        <v>144864050875.99094</v>
      </c>
      <c r="AD74">
        <f>IF(ISBLANK(Calculations!AD74),"",Calculations!AD74)</f>
        <v>144994284245.22269</v>
      </c>
      <c r="AE74">
        <f>IF(ISBLANK(Calculations!AE74),"",Calculations!AE74)</f>
        <v>145214366787.66037</v>
      </c>
      <c r="AF74">
        <f>IF(ISBLANK(Calculations!AF74),"",Calculations!AF74)</f>
        <v>145615580540.04758</v>
      </c>
      <c r="AG74">
        <f>IF(ISBLANK(Calculations!AG74),"",Calculations!AG74)</f>
        <v>146116435895.8577</v>
      </c>
      <c r="AH74">
        <f>IF(ISBLANK(Calculations!AH74),"",Calculations!AH74)</f>
        <v>146783793972.84457</v>
      </c>
      <c r="AI74">
        <f>IF(ISBLANK(Calculations!AI74),"",Calculations!AI74)</f>
        <v>147519758062.95853</v>
      </c>
      <c r="AJ74">
        <f>IF(ISBLANK(Calculations!AJ74),"",Calculations!AJ74)</f>
        <v>148358988494.15845</v>
      </c>
      <c r="AK74">
        <f>IF(ISBLANK(Calculations!AK74),"",Calculations!AK74)</f>
        <v>147835664186.79901</v>
      </c>
      <c r="AL74">
        <f>IF(ISBLANK(Calculations!AL74),"",Calculations!AL74)</f>
        <v>147332995176.45914</v>
      </c>
      <c r="AM74">
        <f>IF(ISBLANK(Calculations!AM74),"",Calculations!AM74)</f>
        <v>146826337171.03766</v>
      </c>
      <c r="AN74">
        <f>IF(ISBLANK(Calculations!AN74),"",Calculations!AN74)</f>
        <v>146303255790.30939</v>
      </c>
      <c r="AO74">
        <f>IF(ISBLANK(Calculations!AO74),"",Calculations!AO74)</f>
        <v>145795641225.19193</v>
      </c>
      <c r="AP74">
        <f>IF(ISBLANK(Calculations!AP74),"",Calculations!AP74)</f>
        <v>145263610464.95782</v>
      </c>
      <c r="AQ74">
        <f>IF(ISBLANK(Calculations!AQ74),"",Calculations!AQ74)</f>
        <v>144750026238.4617</v>
      </c>
      <c r="AR74">
        <f>IF(ISBLANK(Calculations!AR74),"",Calculations!AR74)</f>
        <v>144260691957.19427</v>
      </c>
      <c r="AS74">
        <f>IF(ISBLANK(Calculations!AS74),"",Calculations!AS74)</f>
        <v>143791936688.40408</v>
      </c>
      <c r="AT74">
        <f>IF(ISBLANK(Calculations!AT74),"",Calculations!AT74)</f>
        <v>143340056034.52008</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6.2462630506597373E-2</v>
      </c>
      <c r="L75" t="str">
        <f>IF(ISBLANK(Calculations!L75),"",Calculations!L75)</f>
        <v>RESIDENTIAL</v>
      </c>
      <c r="M75" t="str">
        <f>IF(ISBLANK(Calculations!M75),"",Calculations!M75)</f>
        <v>heating</v>
      </c>
      <c r="N75" t="str">
        <f>IF(ISBLANK(Calculations!N75),"",Calculations!N75)</f>
        <v>kerosene</v>
      </c>
      <c r="O75">
        <f t="shared" si="0"/>
        <v>2311117328.744103</v>
      </c>
      <c r="P75">
        <f>IF(ISBLANK(Calculations!P75),"",Calculations!P75)</f>
        <v>2311117328.744103</v>
      </c>
      <c r="Q75">
        <f>IF(ISBLANK(Calculations!Q75),"",Calculations!Q75)</f>
        <v>2311117328.744103</v>
      </c>
      <c r="R75">
        <f>IF(ISBLANK(Calculations!R75),"",Calculations!R75)</f>
        <v>2288674570.8229098</v>
      </c>
      <c r="S75">
        <f>IF(ISBLANK(Calculations!S75),"",Calculations!S75)</f>
        <v>2264549654.4718542</v>
      </c>
      <c r="T75">
        <f>IF(ISBLANK(Calculations!T75),"",Calculations!T75)</f>
        <v>2238633751.0590568</v>
      </c>
      <c r="U75">
        <f>IF(ISBLANK(Calculations!U75),"",Calculations!U75)</f>
        <v>2208123444.9413128</v>
      </c>
      <c r="V75">
        <f>IF(ISBLANK(Calculations!V75),"",Calculations!V75)</f>
        <v>2171675916.2520719</v>
      </c>
      <c r="W75">
        <f>IF(ISBLANK(Calculations!W75),"",Calculations!W75)</f>
        <v>2127826694.8951921</v>
      </c>
      <c r="X75">
        <f>IF(ISBLANK(Calculations!X75),"",Calculations!X75)</f>
        <v>2077443918.5213768</v>
      </c>
      <c r="Y75">
        <f>IF(ISBLANK(Calculations!Y75),"",Calculations!Y75)</f>
        <v>2017647594.3648717</v>
      </c>
      <c r="Z75">
        <f>IF(ISBLANK(Calculations!Z75),"",Calculations!Z75)</f>
        <v>1950444320.3490217</v>
      </c>
      <c r="AA75">
        <f>IF(ISBLANK(Calculations!AA75),"",Calculations!AA75)</f>
        <v>1876183780.7675202</v>
      </c>
      <c r="AB75">
        <f>IF(ISBLANK(Calculations!AB75),"",Calculations!AB75)</f>
        <v>1795937394.1286786</v>
      </c>
      <c r="AC75">
        <f>IF(ISBLANK(Calculations!AC75),"",Calculations!AC75)</f>
        <v>1709037692.3027503</v>
      </c>
      <c r="AD75">
        <f>IF(ISBLANK(Calculations!AD75),"",Calculations!AD75)</f>
        <v>1616435932.1485598</v>
      </c>
      <c r="AE75">
        <f>IF(ISBLANK(Calculations!AE75),"",Calculations!AE75)</f>
        <v>1517668605.5922256</v>
      </c>
      <c r="AF75">
        <f>IF(ISBLANK(Calculations!AF75),"",Calculations!AF75)</f>
        <v>1414863002.7366788</v>
      </c>
      <c r="AG75">
        <f>IF(ISBLANK(Calculations!AG75),"",Calculations!AG75)</f>
        <v>1307347977.5092454</v>
      </c>
      <c r="AH75">
        <f>IF(ISBLANK(Calculations!AH75),"",Calculations!AH75)</f>
        <v>1197415936.0459821</v>
      </c>
      <c r="AI75">
        <f>IF(ISBLANK(Calculations!AI75),"",Calculations!AI75)</f>
        <v>1086569747.8366928</v>
      </c>
      <c r="AJ75">
        <f>IF(ISBLANK(Calculations!AJ75),"",Calculations!AJ75)</f>
        <v>977151634.72361338</v>
      </c>
      <c r="AK75">
        <f>IF(ISBLANK(Calculations!AK75),"",Calculations!AK75)</f>
        <v>868073759.30560243</v>
      </c>
      <c r="AL75">
        <f>IF(ISBLANK(Calculations!AL75),"",Calculations!AL75)</f>
        <v>763854993.95329177</v>
      </c>
      <c r="AM75">
        <f>IF(ISBLANK(Calculations!AM75),"",Calculations!AM75)</f>
        <v>665975246.39512706</v>
      </c>
      <c r="AN75">
        <f>IF(ISBLANK(Calculations!AN75),"",Calculations!AN75)</f>
        <v>575773360.9531554</v>
      </c>
      <c r="AO75">
        <f>IF(ISBLANK(Calculations!AO75),"",Calculations!AO75)</f>
        <v>494498810.21171546</v>
      </c>
      <c r="AP75">
        <f>IF(ISBLANK(Calculations!AP75),"",Calculations!AP75)</f>
        <v>422606490.90189636</v>
      </c>
      <c r="AQ75">
        <f>IF(ISBLANK(Calculations!AQ75),"",Calculations!AQ75)</f>
        <v>360589541.07854962</v>
      </c>
      <c r="AR75">
        <f>IF(ISBLANK(Calculations!AR75),"",Calculations!AR75)</f>
        <v>308463706.92828619</v>
      </c>
      <c r="AS75">
        <f>IF(ISBLANK(Calculations!AS75),"",Calculations!AS75)</f>
        <v>265755235.24061388</v>
      </c>
      <c r="AT75">
        <f>IF(ISBLANK(Calculations!AT75),"",Calculations!AT75)</f>
        <v>231669707.09858075</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6.2462630506597373E-2</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0.74851012076645551</v>
      </c>
      <c r="K77">
        <f>IF(ISBLANK(Calculations!K77),"",Calculations!K77)</f>
        <v>6.2462630506597373E-2</v>
      </c>
      <c r="L77" t="str">
        <f>IF(ISBLANK(Calculations!L77),"",Calculations!L77)</f>
        <v>RESIDENTIAL</v>
      </c>
      <c r="M77" t="str">
        <f>IF(ISBLANK(Calculations!M77),"",Calculations!M77)</f>
        <v>heating</v>
      </c>
      <c r="N77" t="str">
        <f>IF(ISBLANK(Calculations!N77),"",Calculations!N77)</f>
        <v>LPG propane or butane</v>
      </c>
      <c r="O77">
        <f t="shared" si="0"/>
        <v>191410512059.2998</v>
      </c>
      <c r="P77">
        <f>IF(ISBLANK(Calculations!P77),"",Calculations!P77)</f>
        <v>191410512059.2998</v>
      </c>
      <c r="Q77">
        <f>IF(ISBLANK(Calculations!Q77),"",Calculations!Q77)</f>
        <v>191410512059.2998</v>
      </c>
      <c r="R77">
        <f>IF(ISBLANK(Calculations!R77),"",Calculations!R77)</f>
        <v>192011032835.96304</v>
      </c>
      <c r="S77">
        <f>IF(ISBLANK(Calculations!S77),"",Calculations!S77)</f>
        <v>192571861250.12503</v>
      </c>
      <c r="T77">
        <f>IF(ISBLANK(Calculations!T77),"",Calculations!T77)</f>
        <v>193139536351.13632</v>
      </c>
      <c r="U77">
        <f>IF(ISBLANK(Calculations!U77),"",Calculations!U77)</f>
        <v>193641277802.08792</v>
      </c>
      <c r="V77">
        <f>IF(ISBLANK(Calculations!V77),"",Calculations!V77)</f>
        <v>194294214400.6203</v>
      </c>
      <c r="W77">
        <f>IF(ISBLANK(Calculations!W77),"",Calculations!W77)</f>
        <v>195000072301.9032</v>
      </c>
      <c r="X77">
        <f>IF(ISBLANK(Calculations!X77),"",Calculations!X77)</f>
        <v>195847989124.7338</v>
      </c>
      <c r="Y77">
        <f>IF(ISBLANK(Calculations!Y77),"",Calculations!Y77)</f>
        <v>196749461835.63382</v>
      </c>
      <c r="Z77">
        <f>IF(ISBLANK(Calculations!Z77),"",Calculations!Z77)</f>
        <v>197854735531.70523</v>
      </c>
      <c r="AA77">
        <f>IF(ISBLANK(Calculations!AA77),"",Calculations!AA77)</f>
        <v>199074627964.01862</v>
      </c>
      <c r="AB77">
        <f>IF(ISBLANK(Calculations!AB77),"",Calculations!AB77)</f>
        <v>200442325423.47296</v>
      </c>
      <c r="AC77">
        <f>IF(ISBLANK(Calculations!AC77),"",Calculations!AC77)</f>
        <v>201759014707.90588</v>
      </c>
      <c r="AD77">
        <f>IF(ISBLANK(Calculations!AD77),"",Calculations!AD77)</f>
        <v>203208820226.83765</v>
      </c>
      <c r="AE77">
        <f>IF(ISBLANK(Calculations!AE77),"",Calculations!AE77)</f>
        <v>204613145503.24622</v>
      </c>
      <c r="AF77">
        <f>IF(ISBLANK(Calculations!AF77),"",Calculations!AF77)</f>
        <v>206056900546.48996</v>
      </c>
      <c r="AG77">
        <f>IF(ISBLANK(Calculations!AG77),"",Calculations!AG77)</f>
        <v>207366689105.70325</v>
      </c>
      <c r="AH77">
        <f>IF(ISBLANK(Calculations!AH77),"",Calculations!AH77)</f>
        <v>208708925483.85547</v>
      </c>
      <c r="AI77">
        <f>IF(ISBLANK(Calculations!AI77),"",Calculations!AI77)</f>
        <v>210007440223.28787</v>
      </c>
      <c r="AJ77">
        <f>IF(ISBLANK(Calculations!AJ77),"",Calculations!AJ77)</f>
        <v>211407065599.15939</v>
      </c>
      <c r="AK77">
        <f>IF(ISBLANK(Calculations!AK77),"",Calculations!AK77)</f>
        <v>210901610912.46124</v>
      </c>
      <c r="AL77">
        <f>IF(ISBLANK(Calculations!AL77),"",Calculations!AL77)</f>
        <v>210454083573.06699</v>
      </c>
      <c r="AM77">
        <f>IF(ISBLANK(Calculations!AM77),"",Calculations!AM77)</f>
        <v>210068301736.17816</v>
      </c>
      <c r="AN77">
        <f>IF(ISBLANK(Calculations!AN77),"",Calculations!AN77)</f>
        <v>209743314641.82547</v>
      </c>
      <c r="AO77">
        <f>IF(ISBLANK(Calculations!AO77),"",Calculations!AO77)</f>
        <v>209505977745.08896</v>
      </c>
      <c r="AP77">
        <f>IF(ISBLANK(Calculations!AP77),"",Calculations!AP77)</f>
        <v>209255569848.2634</v>
      </c>
      <c r="AQ77">
        <f>IF(ISBLANK(Calculations!AQ77),"",Calculations!AQ77)</f>
        <v>209009094872.19614</v>
      </c>
      <c r="AR77">
        <f>IF(ISBLANK(Calculations!AR77),"",Calculations!AR77)</f>
        <v>208746761208.8201</v>
      </c>
      <c r="AS77">
        <f>IF(ISBLANK(Calculations!AS77),"",Calculations!AS77)</f>
        <v>208451910368.23215</v>
      </c>
      <c r="AT77">
        <f>IF(ISBLANK(Calculations!AT77),"",Calculations!AT77)</f>
        <v>208111117366.24292</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6.2462630506597373E-2</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0.12758909461785159</v>
      </c>
      <c r="K82">
        <f>IF(ISBLANK(Calculations!K82),"",Calculations!K82)</f>
        <v>6.2462630506597373E-2</v>
      </c>
      <c r="L82" t="str">
        <f>IF(ISBLANK(Calculations!L82),"",Calculations!L82)</f>
        <v>RESIDENTIAL</v>
      </c>
      <c r="M82" t="str">
        <f>IF(ISBLANK(Calculations!M82),"",Calculations!M82)</f>
        <v>cooling</v>
      </c>
      <c r="N82" t="str">
        <f>IF(ISBLANK(Calculations!N82),"",Calculations!N82)</f>
        <v>electricity</v>
      </c>
      <c r="O82">
        <f t="shared" ref="O82:O145" si="1">P82</f>
        <v>816809453580.37537</v>
      </c>
      <c r="P82">
        <f>IF(ISBLANK(Calculations!P82),"",Calculations!P82)-(SUMIFS(BDEQ!B:B,BDEQ!$AG:$AG,About!$B$2,BDEQ!$AH:$AH,$I82)*BDEQ!$C$2*$J82*$K82)</f>
        <v>816809453580.37537</v>
      </c>
      <c r="Q82">
        <f>IF(ISBLANK(Calculations!Q82),"",Calculations!Q82)-(SUMIFS(BDEQ!C:C,BDEQ!$AG:$AG,About!$B$2,BDEQ!$AH:$AH,$I82)*BDEQ!$C$2*$J82*$K82)</f>
        <v>816809453580.37537</v>
      </c>
      <c r="R82">
        <f>IF(ISBLANK(Calculations!R82),"",Calculations!R82)-(SUMIFS(BDEQ!D:D,BDEQ!$AG:$AG,About!$B$2,BDEQ!$AH:$AH,$I82)*BDEQ!$C$2*$J82*$K82)</f>
        <v>804889180180.36169</v>
      </c>
      <c r="S82" s="99">
        <f>IF(ISBLANK(Calculations!S82),"",Calculations!S82 + ('IRA Buildings Changes'!$C$39/($AB$81-$R$81)*(S81-$R$81)))-(SUMIFS(BDEQ!E:E,BDEQ!$AG:$AG,About!$B$2,BDEQ!$AH:$AH,$I82)*BDEQ!$C$2*$J82*$K82)</f>
        <v>832583631547.36938</v>
      </c>
      <c r="T82" s="99">
        <f>IF(ISBLANK(Calculations!T82),"",Calculations!T82 + ('IRA Buildings Changes'!$C$39/($AB$81-$R$81)*(T81-$R$81)))-(SUMIFS(BDEQ!F:F,BDEQ!$AG:$AG,About!$B$2,BDEQ!$AH:$AH,$I82)*BDEQ!$C$2*$J82*$K82)</f>
        <v>860442879919.63025</v>
      </c>
      <c r="U82" s="99">
        <f>IF(ISBLANK(Calculations!U82),"",Calculations!U82 + ('IRA Buildings Changes'!$C$39/($AB$81-$R$81)*(U81-$R$81)))-(SUMIFS(BDEQ!G:G,BDEQ!$AG:$AG,About!$B$2,BDEQ!$AH:$AH,$I82)*BDEQ!$C$2*$J82*$K82)</f>
        <v>890660508406.93726</v>
      </c>
      <c r="V82" s="99">
        <f>IF(ISBLANK(Calculations!V82),"",Calculations!V82 + ('IRA Buildings Changes'!$C$39/($AB$81-$R$81)*(V81-$R$81)))-(SUMIFS(BDEQ!H:H,BDEQ!$AG:$AG,About!$B$2,BDEQ!$AH:$AH,$I82)*BDEQ!$C$2*$J82*$K82)</f>
        <v>921430660862.0155</v>
      </c>
      <c r="W82" s="99">
        <f>IF(ISBLANK(Calculations!W82),"",Calculations!W82 + ('IRA Buildings Changes'!$C$39/($AB$81-$R$81)*(W81-$R$81)))-(SUMIFS(BDEQ!I:I,BDEQ!$AG:$AG,About!$B$2,BDEQ!$AH:$AH,$I82)*BDEQ!$C$2*$J82*$K82)</f>
        <v>954768574339.23767</v>
      </c>
      <c r="X82" s="99">
        <f>IF(ISBLANK(Calculations!X82),"",Calculations!X82 + ('IRA Buildings Changes'!$C$39/($AB$81-$R$81)*(X81-$R$81)))-(SUMIFS(BDEQ!J:J,BDEQ!$AG:$AG,About!$B$2,BDEQ!$AH:$AH,$I82)*BDEQ!$C$2*$J82*$K82)</f>
        <v>988830869466.00281</v>
      </c>
      <c r="Y82" s="99">
        <f>IF(ISBLANK(Calculations!Y82),"",Calculations!Y82 + ('IRA Buildings Changes'!$C$39/($AB$81-$R$81)*(Y81-$R$81)))-(SUMIFS(BDEQ!K:K,BDEQ!$AG:$AG,About!$B$2,BDEQ!$AH:$AH,$I82)*BDEQ!$C$2*$J82*$K82)</f>
        <v>1025336499734.9506</v>
      </c>
      <c r="Z82" s="99">
        <f>IF(ISBLANK(Calculations!Z82),"",Calculations!Z82 + ('IRA Buildings Changes'!$C$39/($AB$81-$R$81)*(Z81-$R$81)))-(SUMIFS(BDEQ!L:L,BDEQ!$AG:$AG,About!$B$2,BDEQ!$AH:$AH,$I82)*BDEQ!$C$2*$J82*$K82)</f>
        <v>1062382019787.2156</v>
      </c>
      <c r="AA82" s="99">
        <f>IF(ISBLANK(Calculations!AA82),"",Calculations!AA82 + ('IRA Buildings Changes'!$C$39/($AB$81-$R$81)*(AA81-$R$81)))-(SUMIFS(BDEQ!M:M,BDEQ!$AG:$AG,About!$B$2,BDEQ!$AH:$AH,$I82)*BDEQ!$C$2*$J82*$K82)</f>
        <v>1101508221279.7505</v>
      </c>
      <c r="AB82" s="98">
        <f>IF(ISBLANK(Calculations!AB82),"",Calculations!AB82 + 'IRA Buildings Changes'!C39)-(SUMIFS(BDEQ!N:N,BDEQ!$AG:$AG,About!$B$2,BDEQ!$AH:$AH,$I82)*BDEQ!$C$2*$J82*$K82)</f>
        <v>1140728715124.5518</v>
      </c>
      <c r="AC82" s="99">
        <f>IF(ISBLANK(Calculations!AC82),"",Calculations!AC82  + 'IRA Buildings Changes'!$C$39)-(SUMIFS(BDEQ!O:O,BDEQ!$AG:$AG,About!$B$2,BDEQ!$AH:$AH,$I82)*BDEQ!$C$2*$J82*$K82)</f>
        <v>1143806352469.9409</v>
      </c>
      <c r="AD82" s="99">
        <f>IF(ISBLANK(Calculations!AD82),"",Calculations!AD82  + 'IRA Buildings Changes'!$C$39)-(SUMIFS(BDEQ!P:P,BDEQ!$AG:$AG,About!$B$2,BDEQ!$AH:$AH,$I82)*BDEQ!$C$2*$J82*$K82)</f>
        <v>1146439566470.7305</v>
      </c>
      <c r="AE82" s="99">
        <f>IF(ISBLANK(Calculations!AE82),"",Calculations!AE82  + 'IRA Buildings Changes'!$C$39)-(SUMIFS(BDEQ!Q:Q,BDEQ!$AG:$AG,About!$B$2,BDEQ!$AH:$AH,$I82)*BDEQ!$C$2*$J82*$K82)</f>
        <v>1150297943784.2202</v>
      </c>
      <c r="AF82" s="99">
        <f>IF(ISBLANK(Calculations!AF82),"",Calculations!AF82  + 'IRA Buildings Changes'!$C$39)-(SUMIFS(BDEQ!R:R,BDEQ!$AG:$AG,About!$B$2,BDEQ!$AH:$AH,$I82)*BDEQ!$C$2*$J82*$K82)</f>
        <v>1153404533713.0081</v>
      </c>
      <c r="AG82" s="99">
        <f>IF(ISBLANK(Calculations!AG82),"",Calculations!AG82  + 'IRA Buildings Changes'!$C$39)-(SUMIFS(BDEQ!S:S,BDEQ!$AG:$AG,About!$B$2,BDEQ!$AH:$AH,$I82)*BDEQ!$C$2*$J82*$K82)</f>
        <v>1156678693839.5938</v>
      </c>
      <c r="AH82" s="99">
        <f>IF(ISBLANK(Calculations!AH82),"",Calculations!AH82  + 'IRA Buildings Changes'!$C$39)-(SUMIFS(BDEQ!T:T,BDEQ!$AG:$AG,About!$B$2,BDEQ!$AH:$AH,$I82)*BDEQ!$C$2*$J82*$K82)</f>
        <v>1160970096702.8521</v>
      </c>
      <c r="AI82" s="99">
        <f>IF(ISBLANK(Calculations!AI82),"",Calculations!AI82  + 'IRA Buildings Changes'!$C$39)-(SUMIFS(BDEQ!U:U,BDEQ!$AG:$AG,About!$B$2,BDEQ!$AH:$AH,$I82)*BDEQ!$C$2*$J82*$K82)</f>
        <v>1164430284053.0527</v>
      </c>
      <c r="AJ82" s="99">
        <f>IF(ISBLANK(Calculations!AJ82),"",Calculations!AJ82  + 'IRA Buildings Changes'!$C$39)-(SUMIFS(BDEQ!V:V,BDEQ!$AG:$AG,About!$B$2,BDEQ!$AH:$AH,$I82)*BDEQ!$C$2*$J82*$K82)</f>
        <v>1168851273327.4167</v>
      </c>
      <c r="AK82" s="99">
        <f>IF(ISBLANK(Calculations!AK82),"",Calculations!AK82  + 'IRA Buildings Changes'!$C$39)-(SUMIFS(BDEQ!W:W,BDEQ!$AG:$AG,About!$B$2,BDEQ!$AH:$AH,$I82)*BDEQ!$C$2*$J82*$K82)</f>
        <v>1172571826394.3511</v>
      </c>
      <c r="AL82" s="99">
        <f>IF(ISBLANK(Calculations!AL82),"",Calculations!AL82  + 'IRA Buildings Changes'!$C$39)-(SUMIFS(BDEQ!X:X,BDEQ!$AG:$AG,About!$B$2,BDEQ!$AH:$AH,$I82)*BDEQ!$C$2*$J82*$K82)</f>
        <v>1177149869421.124</v>
      </c>
      <c r="AM82" s="99">
        <f>IF(ISBLANK(Calculations!AM82),"",Calculations!AM82  + 'IRA Buildings Changes'!$C$39)-(SUMIFS(BDEQ!Y:Y,BDEQ!$AG:$AG,About!$B$2,BDEQ!$AH:$AH,$I82)*BDEQ!$C$2*$J82*$K82)</f>
        <v>1180883153123.1877</v>
      </c>
      <c r="AN82" s="99">
        <f>IF(ISBLANK(Calculations!AN82),"",Calculations!AN82  + 'IRA Buildings Changes'!$C$39)-(SUMIFS(BDEQ!Z:Z,BDEQ!$AG:$AG,About!$B$2,BDEQ!$AH:$AH,$I82)*BDEQ!$C$2*$J82*$K82)</f>
        <v>1184718199809.353</v>
      </c>
      <c r="AO82" s="99">
        <f>IF(ISBLANK(Calculations!AO82),"",Calculations!AO82  + 'IRA Buildings Changes'!$C$39)-(SUMIFS(BDEQ!AA:AA,BDEQ!$AG:$AG,About!$B$2,BDEQ!$AH:$AH,$I82)*BDEQ!$C$2*$J82*$K82)</f>
        <v>1189374808598.8428</v>
      </c>
      <c r="AP82" s="99">
        <f>IF(ISBLANK(Calculations!AP82),"",Calculations!AP82  + 'IRA Buildings Changes'!$C$39)-(SUMIFS(BDEQ!AB:AB,BDEQ!$AG:$AG,About!$B$2,BDEQ!$AH:$AH,$I82)*BDEQ!$C$2*$J82*$K82)</f>
        <v>1193142629311.9832</v>
      </c>
      <c r="AQ82" s="99">
        <f>IF(ISBLANK(Calculations!AQ82),"",Calculations!AQ82  + 'IRA Buildings Changes'!$C$39)-(SUMIFS(BDEQ!AC:AC,BDEQ!$AG:$AG,About!$B$2,BDEQ!$AH:$AH,$I82)*BDEQ!$C$2*$J82*$K82)</f>
        <v>1197884472245.4858</v>
      </c>
      <c r="AR82" s="99">
        <f>IF(ISBLANK(Calculations!AR82),"",Calculations!AR82  + 'IRA Buildings Changes'!$C$39)-(SUMIFS(BDEQ!AD:AD,BDEQ!$AG:$AG,About!$B$2,BDEQ!$AH:$AH,$I82)*BDEQ!$C$2*$J82*$K82)</f>
        <v>1201711851525.8474</v>
      </c>
      <c r="AS82" s="99">
        <f>IF(ISBLANK(Calculations!AS82),"",Calculations!AS82  + 'IRA Buildings Changes'!$C$39)-(SUMIFS(BDEQ!AE:AE,BDEQ!$AG:$AG,About!$B$2,BDEQ!$AH:$AH,$I82)*BDEQ!$C$2*$J82*$K82)</f>
        <v>1205580124921.6357</v>
      </c>
      <c r="AT82" s="99">
        <f>IF(ISBLANK(Calculations!AT82),"",Calculations!AT82  + 'IRA Buildings Changes'!$C$39)-(SUMIFS(BDEQ!AF:AF,BDEQ!$AG:$AG,About!$B$2,BDEQ!$AH:$AH,$I82)*BDEQ!$C$2*$J82*$K82)</f>
        <v>1210463967414.2795</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6.2462630506597373E-2</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6.2462630506597373E-2</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6.2462630506597373E-2</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6.2462630506597373E-2</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6.2462630506597373E-2</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6.2462630506597373E-2</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6.2462630506597373E-2</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6.2462630506597373E-2</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6.2462630506597373E-2</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7.0674291070894249E-2</v>
      </c>
      <c r="K95">
        <f>IF(ISBLANK(Calculations!K95),"",Calculations!K95)</f>
        <v>6.2462630506597373E-2</v>
      </c>
      <c r="L95" t="str">
        <f>IF(ISBLANK(Calculations!L95),"",Calculations!L95)</f>
        <v>RESIDENTIAL</v>
      </c>
      <c r="M95" t="str">
        <f>IF(ISBLANK(Calculations!M95),"",Calculations!M95)</f>
        <v>lighting</v>
      </c>
      <c r="N95" t="str">
        <f>IF(ISBLANK(Calculations!N95),"",Calculations!N95)</f>
        <v>electricity</v>
      </c>
      <c r="O95">
        <f t="shared" si="1"/>
        <v>452447987382.46252</v>
      </c>
      <c r="P95">
        <f>IF(ISBLANK(Calculations!P95),"",Calculations!P95)-(SUMIFS(BDEQ!B:B,BDEQ!$AG:$AG,About!$B$2,BDEQ!$AH:$AH,$I95)*BDEQ!$C$2*$J95*$K95)</f>
        <v>452447987382.46252</v>
      </c>
      <c r="Q95">
        <f>IF(ISBLANK(Calculations!Q95),"",Calculations!Q95)-(SUMIFS(BDEQ!C:C,BDEQ!$AG:$AG,About!$B$2,BDEQ!$AH:$AH,$I95)*BDEQ!$C$2*$J95*$K95)</f>
        <v>452447987382.46252</v>
      </c>
      <c r="R95">
        <f>IF(ISBLANK(Calculations!R95),"",Calculations!R95)-(SUMIFS(BDEQ!D:D,BDEQ!$AG:$AG,About!$B$2,BDEQ!$AH:$AH,$I95)*BDEQ!$C$2*$J95*$K95)</f>
        <v>447879824084.04645</v>
      </c>
      <c r="S95">
        <f>IF(ISBLANK(Calculations!S95),"",Calculations!S95)-(SUMIFS(BDEQ!E:E,BDEQ!$AG:$AG,About!$B$2,BDEQ!$AH:$AH,$I95)*BDEQ!$C$2*$J95*$K95)</f>
        <v>443219171699.1026</v>
      </c>
      <c r="T95">
        <f>IF(ISBLANK(Calculations!T95),"",Calculations!T95)-(SUMIFS(BDEQ!F:F,BDEQ!$AG:$AG,About!$B$2,BDEQ!$AH:$AH,$I95)*BDEQ!$C$2*$J95*$K95)</f>
        <v>438897532139.84766</v>
      </c>
      <c r="U95">
        <f>IF(ISBLANK(Calculations!U95),"",Calculations!U95)-(SUMIFS(BDEQ!G:G,BDEQ!$AG:$AG,About!$B$2,BDEQ!$AH:$AH,$I95)*BDEQ!$C$2*$J95*$K95)</f>
        <v>436067293913.26605</v>
      </c>
      <c r="V95">
        <f>IF(ISBLANK(Calculations!V95),"",Calculations!V95)-(SUMIFS(BDEQ!H:H,BDEQ!$AG:$AG,About!$B$2,BDEQ!$AH:$AH,$I95)*BDEQ!$C$2*$J95*$K95)</f>
        <v>434569013564.23157</v>
      </c>
      <c r="W95">
        <f>IF(ISBLANK(Calculations!W95),"",Calculations!W95)-(SUMIFS(BDEQ!I:I,BDEQ!$AG:$AG,About!$B$2,BDEQ!$AH:$AH,$I95)*BDEQ!$C$2*$J95*$K95)</f>
        <v>433595022193.17218</v>
      </c>
      <c r="X95">
        <f>IF(ISBLANK(Calculations!X95),"",Calculations!X95)-(SUMIFS(BDEQ!J:J,BDEQ!$AG:$AG,About!$B$2,BDEQ!$AH:$AH,$I95)*BDEQ!$C$2*$J95*$K95)</f>
        <v>432705748558.49225</v>
      </c>
      <c r="Y95">
        <f>IF(ISBLANK(Calculations!Y95),"",Calculations!Y95)-(SUMIFS(BDEQ!K:K,BDEQ!$AG:$AG,About!$B$2,BDEQ!$AH:$AH,$I95)*BDEQ!$C$2*$J95*$K95)</f>
        <v>431878304521.63379</v>
      </c>
      <c r="Z95">
        <f>IF(ISBLANK(Calculations!Z95),"",Calculations!Z95)-(SUMIFS(BDEQ!L:L,BDEQ!$AG:$AG,About!$B$2,BDEQ!$AH:$AH,$I95)*BDEQ!$C$2*$J95*$K95)</f>
        <v>431378016983.64587</v>
      </c>
      <c r="AA95">
        <f>IF(ISBLANK(Calculations!AA95),"",Calculations!AA95)-(SUMIFS(BDEQ!M:M,BDEQ!$AG:$AG,About!$B$2,BDEQ!$AH:$AH,$I95)*BDEQ!$C$2*$J95*$K95)</f>
        <v>431511172849.19501</v>
      </c>
      <c r="AB95">
        <f>IF(ISBLANK(Calculations!AB95),"",Calculations!AB95)-(SUMIFS(BDEQ!N:N,BDEQ!$AG:$AG,About!$B$2,BDEQ!$AH:$AH,$I95)*BDEQ!$C$2*$J95*$K95)</f>
        <v>432271186130.38452</v>
      </c>
      <c r="AC95">
        <f>IF(ISBLANK(Calculations!AC95),"",Calculations!AC95)-(SUMIFS(BDEQ!O:O,BDEQ!$AG:$AG,About!$B$2,BDEQ!$AH:$AH,$I95)*BDEQ!$C$2*$J95*$K95)</f>
        <v>433403211702.07428</v>
      </c>
      <c r="AD95">
        <f>IF(ISBLANK(Calculations!AD95),"",Calculations!AD95)-(SUMIFS(BDEQ!P:P,BDEQ!$AG:$AG,About!$B$2,BDEQ!$AH:$AH,$I95)*BDEQ!$C$2*$J95*$K95)</f>
        <v>434587584352.0675</v>
      </c>
      <c r="AE95">
        <f>IF(ISBLANK(Calculations!AE95),"",Calculations!AE95)-(SUMIFS(BDEQ!Q:Q,BDEQ!$AG:$AG,About!$B$2,BDEQ!$AH:$AH,$I95)*BDEQ!$C$2*$J95*$K95)</f>
        <v>435722479035.9306</v>
      </c>
      <c r="AF95">
        <f>IF(ISBLANK(Calculations!AF95),"",Calculations!AF95)-(SUMIFS(BDEQ!R:R,BDEQ!$AG:$AG,About!$B$2,BDEQ!$AH:$AH,$I95)*BDEQ!$C$2*$J95*$K95)</f>
        <v>435971193162.04761</v>
      </c>
      <c r="AG95">
        <f>IF(ISBLANK(Calculations!AG95),"",Calculations!AG95)-(SUMIFS(BDEQ!S:S,BDEQ!$AG:$AG,About!$B$2,BDEQ!$AH:$AH,$I95)*BDEQ!$C$2*$J95*$K95)</f>
        <v>435944154750.49261</v>
      </c>
      <c r="AH95">
        <f>IF(ISBLANK(Calculations!AH95),"",Calculations!AH95)-(SUMIFS(BDEQ!T:T,BDEQ!$AG:$AG,About!$B$2,BDEQ!$AH:$AH,$I95)*BDEQ!$C$2*$J95*$K95)</f>
        <v>435758282949.22522</v>
      </c>
      <c r="AI95">
        <f>IF(ISBLANK(Calculations!AI95),"",Calculations!AI95)-(SUMIFS(BDEQ!U:U,BDEQ!$AG:$AG,About!$B$2,BDEQ!$AH:$AH,$I95)*BDEQ!$C$2*$J95*$K95)</f>
        <v>435430604753.53778</v>
      </c>
      <c r="AJ95">
        <f>IF(ISBLANK(Calculations!AJ95),"",Calculations!AJ95)-(SUMIFS(BDEQ!V:V,BDEQ!$AG:$AG,About!$B$2,BDEQ!$AH:$AH,$I95)*BDEQ!$C$2*$J95*$K95)</f>
        <v>435028453905.72363</v>
      </c>
      <c r="AK95">
        <f>IF(ISBLANK(Calculations!AK95),"",Calculations!AK95)-(SUMIFS(BDEQ!W:W,BDEQ!$AG:$AG,About!$B$2,BDEQ!$AH:$AH,$I95)*BDEQ!$C$2*$J95*$K95)</f>
        <v>431760687197.58673</v>
      </c>
      <c r="AL95">
        <f>IF(ISBLANK(Calculations!AL95),"",Calculations!AL95)-(SUMIFS(BDEQ!X:X,BDEQ!$AG:$AG,About!$B$2,BDEQ!$AH:$AH,$I95)*BDEQ!$C$2*$J95*$K95)</f>
        <v>428575795520.40131</v>
      </c>
      <c r="AM95">
        <f>IF(ISBLANK(Calculations!AM95),"",Calculations!AM95)-(SUMIFS(BDEQ!Y:Y,BDEQ!$AG:$AG,About!$B$2,BDEQ!$AH:$AH,$I95)*BDEQ!$C$2*$J95*$K95)</f>
        <v>425519996561.68341</v>
      </c>
      <c r="AN95">
        <f>IF(ISBLANK(Calculations!AN95),"",Calculations!AN95)-(SUMIFS(BDEQ!Z:Z,BDEQ!$AG:$AG,About!$B$2,BDEQ!$AH:$AH,$I95)*BDEQ!$C$2*$J95*$K95)</f>
        <v>422668135345.10382</v>
      </c>
      <c r="AO95">
        <f>IF(ISBLANK(Calculations!AO95),"",Calculations!AO95)-(SUMIFS(BDEQ!AA:AA,BDEQ!$AG:$AG,About!$B$2,BDEQ!$AH:$AH,$I95)*BDEQ!$C$2*$J95*$K95)</f>
        <v>419938670021.75067</v>
      </c>
      <c r="AP95">
        <f>IF(ISBLANK(Calculations!AP95),"",Calculations!AP95)-(SUMIFS(BDEQ!AB:AB,BDEQ!$AG:$AG,About!$B$2,BDEQ!$AH:$AH,$I95)*BDEQ!$C$2*$J95*$K95)</f>
        <v>417326019546.2453</v>
      </c>
      <c r="AQ95">
        <f>IF(ISBLANK(Calculations!AQ95),"",Calculations!AQ95)-(SUMIFS(BDEQ!AC:AC,BDEQ!$AG:$AG,About!$B$2,BDEQ!$AH:$AH,$I95)*BDEQ!$C$2*$J95*$K95)</f>
        <v>414882373934.02411</v>
      </c>
      <c r="AR95">
        <f>IF(ISBLANK(Calculations!AR95),"",Calculations!AR95)-(SUMIFS(BDEQ!AD:AD,BDEQ!$AG:$AG,About!$B$2,BDEQ!$AH:$AH,$I95)*BDEQ!$C$2*$J95*$K95)</f>
        <v>412491570389.88623</v>
      </c>
      <c r="AS95">
        <f>IF(ISBLANK(Calculations!AS95),"",Calculations!AS95)-(SUMIFS(BDEQ!AE:AE,BDEQ!$AG:$AG,About!$B$2,BDEQ!$AH:$AH,$I95)*BDEQ!$C$2*$J95*$K95)</f>
        <v>410190805462.5517</v>
      </c>
      <c r="AT95">
        <f>IF(ISBLANK(Calculations!AT95),"",Calculations!AT95)-(SUMIFS(BDEQ!AF:AF,BDEQ!$AG:$AG,About!$B$2,BDEQ!$AH:$AH,$I95)*BDEQ!$C$2*$J95*$K95)</f>
        <v>408036583447.63403</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6.2462630506597373E-2</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6.2462630506597373E-2</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6.2462630506597373E-2</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6.2462630506597373E-2</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6.2462630506597373E-2</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6.2462630506597373E-2</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6.2462630506597373E-2</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6.2462630506597373E-2</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6.2462630506597373E-2</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0.29503577421283117</v>
      </c>
      <c r="K108">
        <f>IF(ISBLANK(Calculations!K108),"",Calculations!K108)</f>
        <v>6.2462630506597373E-2</v>
      </c>
      <c r="L108" t="str">
        <f>IF(ISBLANK(Calculations!L108),"",Calculations!L108)</f>
        <v>RESIDENTIAL</v>
      </c>
      <c r="M108" t="str">
        <f>IF(ISBLANK(Calculations!M108),"",Calculations!M108)</f>
        <v>appl</v>
      </c>
      <c r="N108" t="str">
        <f>IF(ISBLANK(Calculations!N108),"",Calculations!N108)</f>
        <v>electricity</v>
      </c>
      <c r="O108">
        <f t="shared" si="1"/>
        <v>1888782189757.2102</v>
      </c>
      <c r="P108">
        <f>IF(ISBLANK(Calculations!P108),"",Calculations!P108)-(SUMIFS(BDEQ!B:B,BDEQ!$AG:$AG,About!$B$2,BDEQ!$AH:$AH,$I108)*BDEQ!$C$2*$J108*$K108)</f>
        <v>1888782189757.2102</v>
      </c>
      <c r="Q108">
        <f>IF(ISBLANK(Calculations!Q108),"",Calculations!Q108)-(SUMIFS(BDEQ!C:C,BDEQ!$AG:$AG,About!$B$2,BDEQ!$AH:$AH,$I108)*BDEQ!$C$2*$J108*$K108)</f>
        <v>1888782189757.2102</v>
      </c>
      <c r="R108">
        <f>IF(ISBLANK(Calculations!R108),"",Calculations!R108)-(SUMIFS(BDEQ!D:D,BDEQ!$AG:$AG,About!$B$2,BDEQ!$AH:$AH,$I108)*BDEQ!$C$2*$J108*$K108)</f>
        <v>1877083350574.2639</v>
      </c>
      <c r="S108">
        <f>IF(ISBLANK(Calculations!S108),"",Calculations!S108)-(SUMIFS(BDEQ!E:E,BDEQ!$AG:$AG,About!$B$2,BDEQ!$AH:$AH,$I108)*BDEQ!$C$2*$J108*$K108)</f>
        <v>1864759166957.9871</v>
      </c>
      <c r="T108">
        <f>IF(ISBLANK(Calculations!T108),"",Calculations!T108)-(SUMIFS(BDEQ!F:F,BDEQ!$AG:$AG,About!$B$2,BDEQ!$AH:$AH,$I108)*BDEQ!$C$2*$J108*$K108)</f>
        <v>1852378327378.2773</v>
      </c>
      <c r="U108">
        <f>IF(ISBLANK(Calculations!U108),"",Calculations!U108)-(SUMIFS(BDEQ!G:G,BDEQ!$AG:$AG,About!$B$2,BDEQ!$AH:$AH,$I108)*BDEQ!$C$2*$J108*$K108)</f>
        <v>1840895479019.1533</v>
      </c>
      <c r="V108">
        <f>IF(ISBLANK(Calculations!V108),"",Calculations!V108)-(SUMIFS(BDEQ!H:H,BDEQ!$AG:$AG,About!$B$2,BDEQ!$AH:$AH,$I108)*BDEQ!$C$2*$J108*$K108)</f>
        <v>1830979764704.4387</v>
      </c>
      <c r="W108">
        <f>IF(ISBLANK(Calculations!W108),"",Calculations!W108)-(SUMIFS(BDEQ!I:I,BDEQ!$AG:$AG,About!$B$2,BDEQ!$AH:$AH,$I108)*BDEQ!$C$2*$J108*$K108)</f>
        <v>1823070113440.3486</v>
      </c>
      <c r="X108">
        <f>IF(ISBLANK(Calculations!X108),"",Calculations!X108)-(SUMIFS(BDEQ!J:J,BDEQ!$AG:$AG,About!$B$2,BDEQ!$AH:$AH,$I108)*BDEQ!$C$2*$J108*$K108)</f>
        <v>1817193694972.4568</v>
      </c>
      <c r="Y108">
        <f>IF(ISBLANK(Calculations!Y108),"",Calculations!Y108)-(SUMIFS(BDEQ!K:K,BDEQ!$AG:$AG,About!$B$2,BDEQ!$AH:$AH,$I108)*BDEQ!$C$2*$J108*$K108)</f>
        <v>1813146822818.9771</v>
      </c>
      <c r="Z108">
        <f>IF(ISBLANK(Calculations!Z108),"",Calculations!Z108)-(SUMIFS(BDEQ!L:L,BDEQ!$AG:$AG,About!$B$2,BDEQ!$AH:$AH,$I108)*BDEQ!$C$2*$J108*$K108)</f>
        <v>1811612521481.5212</v>
      </c>
      <c r="AA108">
        <f>IF(ISBLANK(Calculations!AA108),"",Calculations!AA108)-(SUMIFS(BDEQ!M:M,BDEQ!$AG:$AG,About!$B$2,BDEQ!$AH:$AH,$I108)*BDEQ!$C$2*$J108*$K108)</f>
        <v>1812635077633.3965</v>
      </c>
      <c r="AB108">
        <f>IF(ISBLANK(Calculations!AB108),"",Calculations!AB108)-(SUMIFS(BDEQ!N:N,BDEQ!$AG:$AG,About!$B$2,BDEQ!$AH:$AH,$I108)*BDEQ!$C$2*$J108*$K108)</f>
        <v>1815861599315.0735</v>
      </c>
      <c r="AC108">
        <f>IF(ISBLANK(Calculations!AC108),"",Calculations!AC108)-(SUMIFS(BDEQ!O:O,BDEQ!$AG:$AG,About!$B$2,BDEQ!$AH:$AH,$I108)*BDEQ!$C$2*$J108*$K108)</f>
        <v>1820696508786.4839</v>
      </c>
      <c r="AD108">
        <f>IF(ISBLANK(Calculations!AD108),"",Calculations!AD108)-(SUMIFS(BDEQ!P:P,BDEQ!$AG:$AG,About!$B$2,BDEQ!$AH:$AH,$I108)*BDEQ!$C$2*$J108*$K108)</f>
        <v>1827312820016.2026</v>
      </c>
      <c r="AE108">
        <f>IF(ISBLANK(Calculations!AE108),"",Calculations!AE108)-(SUMIFS(BDEQ!Q:Q,BDEQ!$AG:$AG,About!$B$2,BDEQ!$AH:$AH,$I108)*BDEQ!$C$2*$J108*$K108)</f>
        <v>1835495057595.2896</v>
      </c>
      <c r="AF108">
        <f>IF(ISBLANK(Calculations!AF108),"",Calculations!AF108)-(SUMIFS(BDEQ!R:R,BDEQ!$AG:$AG,About!$B$2,BDEQ!$AH:$AH,$I108)*BDEQ!$C$2*$J108*$K108)</f>
        <v>1844469295783.9751</v>
      </c>
      <c r="AG108">
        <f>IF(ISBLANK(Calculations!AG108),"",Calculations!AG108)-(SUMIFS(BDEQ!S:S,BDEQ!$AG:$AG,About!$B$2,BDEQ!$AH:$AH,$I108)*BDEQ!$C$2*$J108*$K108)</f>
        <v>1853992357501.8691</v>
      </c>
      <c r="AH108">
        <f>IF(ISBLANK(Calculations!AH108),"",Calculations!AH108)-(SUMIFS(BDEQ!T:T,BDEQ!$AG:$AG,About!$B$2,BDEQ!$AH:$AH,$I108)*BDEQ!$C$2*$J108*$K108)</f>
        <v>1863940913979.2739</v>
      </c>
      <c r="AI108">
        <f>IF(ISBLANK(Calculations!AI108),"",Calculations!AI108)-(SUMIFS(BDEQ!U:U,BDEQ!$AG:$AG,About!$B$2,BDEQ!$AH:$AH,$I108)*BDEQ!$C$2*$J108*$K108)</f>
        <v>1873993018464.2854</v>
      </c>
      <c r="AJ108">
        <f>IF(ISBLANK(Calculations!AJ108),"",Calculations!AJ108)-(SUMIFS(BDEQ!V:V,BDEQ!$AG:$AG,About!$B$2,BDEQ!$AH:$AH,$I108)*BDEQ!$C$2*$J108*$K108)</f>
        <v>1884187462729.5676</v>
      </c>
      <c r="AK108">
        <f>IF(ISBLANK(Calculations!AK108),"",Calculations!AK108)-(SUMIFS(BDEQ!W:W,BDEQ!$AG:$AG,About!$B$2,BDEQ!$AH:$AH,$I108)*BDEQ!$C$2*$J108*$K108)</f>
        <v>1882089378889.1082</v>
      </c>
      <c r="AL108">
        <f>IF(ISBLANK(Calculations!AL108),"",Calculations!AL108)-(SUMIFS(BDEQ!X:X,BDEQ!$AG:$AG,About!$B$2,BDEQ!$AH:$AH,$I108)*BDEQ!$C$2*$J108*$K108)</f>
        <v>1879905531230.3914</v>
      </c>
      <c r="AM108">
        <f>IF(ISBLANK(Calculations!AM108),"",Calculations!AM108)-(SUMIFS(BDEQ!Y:Y,BDEQ!$AG:$AG,About!$B$2,BDEQ!$AH:$AH,$I108)*BDEQ!$C$2*$J108*$K108)</f>
        <v>1877657840740.7883</v>
      </c>
      <c r="AN108">
        <f>IF(ISBLANK(Calculations!AN108),"",Calculations!AN108)-(SUMIFS(BDEQ!Z:Z,BDEQ!$AG:$AG,About!$B$2,BDEQ!$AH:$AH,$I108)*BDEQ!$C$2*$J108*$K108)</f>
        <v>1875548338871.5928</v>
      </c>
      <c r="AO108">
        <f>IF(ISBLANK(Calculations!AO108),"",Calculations!AO108)-(SUMIFS(BDEQ!AA:AA,BDEQ!$AG:$AG,About!$B$2,BDEQ!$AH:$AH,$I108)*BDEQ!$C$2*$J108*$K108)</f>
        <v>1873272587224.9307</v>
      </c>
      <c r="AP108">
        <f>IF(ISBLANK(Calculations!AP108),"",Calculations!AP108)-(SUMIFS(BDEQ!AB:AB,BDEQ!$AG:$AG,About!$B$2,BDEQ!$AH:$AH,$I108)*BDEQ!$C$2*$J108*$K108)</f>
        <v>1870893141618.689</v>
      </c>
      <c r="AQ108">
        <f>IF(ISBLANK(Calculations!AQ108),"",Calculations!AQ108)-(SUMIFS(BDEQ!AC:AC,BDEQ!$AG:$AG,About!$B$2,BDEQ!$AH:$AH,$I108)*BDEQ!$C$2*$J108*$K108)</f>
        <v>1868734138580.718</v>
      </c>
      <c r="AR108">
        <f>IF(ISBLANK(Calculations!AR108),"",Calculations!AR108)-(SUMIFS(BDEQ!AD:AD,BDEQ!$AG:$AG,About!$B$2,BDEQ!$AH:$AH,$I108)*BDEQ!$C$2*$J108*$K108)</f>
        <v>1866426436918.4871</v>
      </c>
      <c r="AS108">
        <f>IF(ISBLANK(Calculations!AS108),"",Calculations!AS108)-(SUMIFS(BDEQ!AE:AE,BDEQ!$AG:$AG,About!$B$2,BDEQ!$AH:$AH,$I108)*BDEQ!$C$2*$J108*$K108)</f>
        <v>1864189381006.1069</v>
      </c>
      <c r="AT108">
        <f>IF(ISBLANK(Calculations!AT108),"",Calculations!AT108)-(SUMIFS(BDEQ!AF:AF,BDEQ!$AG:$AG,About!$B$2,BDEQ!$AH:$AH,$I108)*BDEQ!$C$2*$J108*$K108)</f>
        <v>1862291022237.718</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6.2462630506597373E-2</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0.28686993251402443</v>
      </c>
      <c r="K110">
        <f>IF(ISBLANK(Calculations!K110),"",Calculations!K110)</f>
        <v>6.2462630506597373E-2</v>
      </c>
      <c r="L110" t="str">
        <f>IF(ISBLANK(Calculations!L110),"",Calculations!L110)</f>
        <v>RESIDENTIAL</v>
      </c>
      <c r="M110" t="str">
        <f>IF(ISBLANK(Calculations!M110),"",Calculations!M110)</f>
        <v>appl</v>
      </c>
      <c r="N110" t="str">
        <f>IF(ISBLANK(Calculations!N110),"",Calculations!N110)</f>
        <v>natural gas</v>
      </c>
      <c r="O110">
        <f t="shared" si="1"/>
        <v>4326279000399.4771</v>
      </c>
      <c r="P110">
        <f>IF(ISBLANK(Calculations!P110),"",Calculations!P110)</f>
        <v>4326279000399.4771</v>
      </c>
      <c r="Q110">
        <f>IF(ISBLANK(Calculations!Q110),"",Calculations!Q110)</f>
        <v>4326279000399.4771</v>
      </c>
      <c r="R110">
        <f>IF(ISBLANK(Calculations!R110),"",Calculations!R110)</f>
        <v>4335054203974.1899</v>
      </c>
      <c r="S110">
        <f>IF(ISBLANK(Calculations!S110),"",Calculations!S110)</f>
        <v>4343996476015.8081</v>
      </c>
      <c r="T110">
        <f>IF(ISBLANK(Calculations!T110),"",Calculations!T110)</f>
        <v>4353943396050.0308</v>
      </c>
      <c r="U110">
        <f>IF(ISBLANK(Calculations!U110),"",Calculations!U110)</f>
        <v>4366316724502.8423</v>
      </c>
      <c r="V110">
        <f>IF(ISBLANK(Calculations!V110),"",Calculations!V110)</f>
        <v>4382108466627.2402</v>
      </c>
      <c r="W110">
        <f>IF(ISBLANK(Calculations!W110),"",Calculations!W110)</f>
        <v>4401017204465.2354</v>
      </c>
      <c r="X110">
        <f>IF(ISBLANK(Calculations!X110),"",Calculations!X110)</f>
        <v>4421885221284.5029</v>
      </c>
      <c r="Y110">
        <f>IF(ISBLANK(Calculations!Y110),"",Calculations!Y110)</f>
        <v>4443841343776.9219</v>
      </c>
      <c r="Z110">
        <f>IF(ISBLANK(Calculations!Z110),"",Calculations!Z110)</f>
        <v>4467582644405.6396</v>
      </c>
      <c r="AA110">
        <f>IF(ISBLANK(Calculations!AA110),"",Calculations!AA110)</f>
        <v>4492870620817.6777</v>
      </c>
      <c r="AB110">
        <f>IF(ISBLANK(Calculations!AB110),"",Calculations!AB110)</f>
        <v>4518439369472.4316</v>
      </c>
      <c r="AC110">
        <f>IF(ISBLANK(Calculations!AC110),"",Calculations!AC110)</f>
        <v>4543851559864.8115</v>
      </c>
      <c r="AD110">
        <f>IF(ISBLANK(Calculations!AD110),"",Calculations!AD110)</f>
        <v>4569904357485.9912</v>
      </c>
      <c r="AE110">
        <f>IF(ISBLANK(Calculations!AE110),"",Calculations!AE110)</f>
        <v>4596576670262.9785</v>
      </c>
      <c r="AF110">
        <f>IF(ISBLANK(Calculations!AF110),"",Calculations!AF110)</f>
        <v>4623428759479.5176</v>
      </c>
      <c r="AG110">
        <f>IF(ISBLANK(Calculations!AG110),"",Calculations!AG110)</f>
        <v>4650169372615.4141</v>
      </c>
      <c r="AH110">
        <f>IF(ISBLANK(Calculations!AH110),"",Calculations!AH110)</f>
        <v>4676956815400.5088</v>
      </c>
      <c r="AI110">
        <f>IF(ISBLANK(Calculations!AI110),"",Calculations!AI110)</f>
        <v>4703678009527.2217</v>
      </c>
      <c r="AJ110">
        <f>IF(ISBLANK(Calculations!AJ110),"",Calculations!AJ110)</f>
        <v>4730225812162.7002</v>
      </c>
      <c r="AK110">
        <f>IF(ISBLANK(Calculations!AK110),"",Calculations!AK110)</f>
        <v>4723909560343.9141</v>
      </c>
      <c r="AL110">
        <f>IF(ISBLANK(Calculations!AL110),"",Calculations!AL110)</f>
        <v>4717416140275.4775</v>
      </c>
      <c r="AM110">
        <f>IF(ISBLANK(Calculations!AM110),"",Calculations!AM110)</f>
        <v>4710851817487.3379</v>
      </c>
      <c r="AN110">
        <f>IF(ISBLANK(Calculations!AN110),"",Calculations!AN110)</f>
        <v>4704309481209.582</v>
      </c>
      <c r="AO110">
        <f>IF(ISBLANK(Calculations!AO110),"",Calculations!AO110)</f>
        <v>4697849730197.5117</v>
      </c>
      <c r="AP110">
        <f>IF(ISBLANK(Calculations!AP110),"",Calculations!AP110)</f>
        <v>4691487514578.0566</v>
      </c>
      <c r="AQ110">
        <f>IF(ISBLANK(Calculations!AQ110),"",Calculations!AQ110)</f>
        <v>4685279402426.5449</v>
      </c>
      <c r="AR110">
        <f>IF(ISBLANK(Calculations!AR110),"",Calculations!AR110)</f>
        <v>4679224981194.0996</v>
      </c>
      <c r="AS110">
        <f>IF(ISBLANK(Calculations!AS110),"",Calculations!AS110)</f>
        <v>4673340491882.8066</v>
      </c>
      <c r="AT110">
        <f>IF(ISBLANK(Calculations!AT110),"",Calculations!AT110)</f>
        <v>4667623633629.5371</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9.136227538643843E-2</v>
      </c>
      <c r="K111">
        <f>IF(ISBLANK(Calculations!K111),"",Calculations!K111)</f>
        <v>6.2462630506597373E-2</v>
      </c>
      <c r="L111" t="str">
        <f>IF(ISBLANK(Calculations!L111),"",Calculations!L111)</f>
        <v>RESIDENTIAL</v>
      </c>
      <c r="M111" t="str">
        <f>IF(ISBLANK(Calculations!M111),"",Calculations!M111)</f>
        <v>appl</v>
      </c>
      <c r="N111" t="str">
        <f>IF(ISBLANK(Calculations!N111),"",Calculations!N111)</f>
        <v>petroleum diesel</v>
      </c>
      <c r="O111">
        <f t="shared" si="1"/>
        <v>136927232824.62415</v>
      </c>
      <c r="P111">
        <f>IF(ISBLANK(Calculations!P111),"",Calculations!P111)</f>
        <v>136927232824.62415</v>
      </c>
      <c r="Q111">
        <f>IF(ISBLANK(Calculations!Q111),"",Calculations!Q111)</f>
        <v>136927232824.62415</v>
      </c>
      <c r="R111">
        <f>IF(ISBLANK(Calculations!R111),"",Calculations!R111)</f>
        <v>131531100430.87138</v>
      </c>
      <c r="S111">
        <f>IF(ISBLANK(Calculations!S111),"",Calculations!S111)</f>
        <v>127288719209.153</v>
      </c>
      <c r="T111">
        <f>IF(ISBLANK(Calculations!T111),"",Calculations!T111)</f>
        <v>124073571560.35158</v>
      </c>
      <c r="U111">
        <f>IF(ISBLANK(Calculations!U111),"",Calculations!U111)</f>
        <v>121766965047.1412</v>
      </c>
      <c r="V111">
        <f>IF(ISBLANK(Calculations!V111),"",Calculations!V111)</f>
        <v>120237323857.42494</v>
      </c>
      <c r="W111">
        <f>IF(ISBLANK(Calculations!W111),"",Calculations!W111)</f>
        <v>119332793858.34689</v>
      </c>
      <c r="X111">
        <f>IF(ISBLANK(Calculations!X111),"",Calculations!X111)</f>
        <v>118895604091.03827</v>
      </c>
      <c r="Y111">
        <f>IF(ISBLANK(Calculations!Y111),"",Calculations!Y111)</f>
        <v>118795256892.20988</v>
      </c>
      <c r="Z111">
        <f>IF(ISBLANK(Calculations!Z111),"",Calculations!Z111)</f>
        <v>118961004411.08258</v>
      </c>
      <c r="AA111">
        <f>IF(ISBLANK(Calculations!AA111),"",Calculations!AA111)</f>
        <v>119318249071.21475</v>
      </c>
      <c r="AB111">
        <f>IF(ISBLANK(Calculations!AB111),"",Calculations!AB111)</f>
        <v>119784566663.93045</v>
      </c>
      <c r="AC111">
        <f>IF(ISBLANK(Calculations!AC111),"",Calculations!AC111)</f>
        <v>120315285195.82886</v>
      </c>
      <c r="AD111">
        <f>IF(ISBLANK(Calculations!AD111),"",Calculations!AD111)</f>
        <v>120907602843.50165</v>
      </c>
      <c r="AE111">
        <f>IF(ISBLANK(Calculations!AE111),"",Calculations!AE111)</f>
        <v>121543613180.09689</v>
      </c>
      <c r="AF111">
        <f>IF(ISBLANK(Calculations!AF111),"",Calculations!AF111)</f>
        <v>122199386345.39528</v>
      </c>
      <c r="AG111">
        <f>IF(ISBLANK(Calculations!AG111),"",Calculations!AG111)</f>
        <v>122860437681.70375</v>
      </c>
      <c r="AH111">
        <f>IF(ISBLANK(Calculations!AH111),"",Calculations!AH111)</f>
        <v>123526764988.09523</v>
      </c>
      <c r="AI111">
        <f>IF(ISBLANK(Calculations!AI111),"",Calculations!AI111)</f>
        <v>124193535100.4545</v>
      </c>
      <c r="AJ111">
        <f>IF(ISBLANK(Calculations!AJ111),"",Calculations!AJ111)</f>
        <v>124857592356.11568</v>
      </c>
      <c r="AK111">
        <f>IF(ISBLANK(Calculations!AK111),"",Calculations!AK111)</f>
        <v>124651466673.99614</v>
      </c>
      <c r="AL111">
        <f>IF(ISBLANK(Calculations!AL111),"",Calculations!AL111)</f>
        <v>124443759979.09834</v>
      </c>
      <c r="AM111">
        <f>IF(ISBLANK(Calculations!AM111),"",Calculations!AM111)</f>
        <v>124237621351.21779</v>
      </c>
      <c r="AN111">
        <f>IF(ISBLANK(Calculations!AN111),"",Calculations!AN111)</f>
        <v>124035734601.63196</v>
      </c>
      <c r="AO111">
        <f>IF(ISBLANK(Calculations!AO111),"",Calculations!AO111)</f>
        <v>123839741999.39868</v>
      </c>
      <c r="AP111">
        <f>IF(ISBLANK(Calculations!AP111),"",Calculations!AP111)</f>
        <v>123649732788.28174</v>
      </c>
      <c r="AQ111">
        <f>IF(ISBLANK(Calculations!AQ111),"",Calculations!AQ111)</f>
        <v>123467394754.77864</v>
      </c>
      <c r="AR111">
        <f>IF(ISBLANK(Calculations!AR111),"",Calculations!AR111)</f>
        <v>123292375381.94214</v>
      </c>
      <c r="AS111">
        <f>IF(ISBLANK(Calculations!AS111),"",Calculations!AS111)</f>
        <v>123124836430.35234</v>
      </c>
      <c r="AT111">
        <f>IF(ISBLANK(Calculations!AT111),"",Calculations!AT111)</f>
        <v>122964353210.44576</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6.2462630506597373E-2</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6.2462630506597373E-2</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6.2462630506597373E-2</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6.2462630506597373E-2</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0.25148987923354454</v>
      </c>
      <c r="K116">
        <f>IF(ISBLANK(Calculations!K116),"",Calculations!K116)</f>
        <v>6.2462630506597373E-2</v>
      </c>
      <c r="L116" t="str">
        <f>IF(ISBLANK(Calculations!L116),"",Calculations!L116)</f>
        <v>RESIDENTIAL</v>
      </c>
      <c r="M116" t="str">
        <f>IF(ISBLANK(Calculations!M116),"",Calculations!M116)</f>
        <v>appl</v>
      </c>
      <c r="N116" t="str">
        <f>IF(ISBLANK(Calculations!N116),"",Calculations!N116)</f>
        <v>LPG propane or butane</v>
      </c>
      <c r="O116">
        <f t="shared" si="1"/>
        <v>64311497234.709839</v>
      </c>
      <c r="P116">
        <f>IF(ISBLANK(Calculations!P116),"",Calculations!P116)</f>
        <v>64311497234.709839</v>
      </c>
      <c r="Q116">
        <f>IF(ISBLANK(Calculations!Q116),"",Calculations!Q116)</f>
        <v>64311497234.709839</v>
      </c>
      <c r="R116">
        <f>IF(ISBLANK(Calculations!R116),"",Calculations!R116)</f>
        <v>63505872942.376434</v>
      </c>
      <c r="S116">
        <f>IF(ISBLANK(Calculations!S116),"",Calculations!S116)</f>
        <v>62901894339.572876</v>
      </c>
      <c r="T116">
        <f>IF(ISBLANK(Calculations!T116),"",Calculations!T116)</f>
        <v>62479748130.812805</v>
      </c>
      <c r="U116">
        <f>IF(ISBLANK(Calculations!U116),"",Calculations!U116)</f>
        <v>62218390993.310936</v>
      </c>
      <c r="V116">
        <f>IF(ISBLANK(Calculations!V116),"",Calculations!V116)</f>
        <v>62103871564.563141</v>
      </c>
      <c r="W116">
        <f>IF(ISBLANK(Calculations!W116),"",Calculations!W116)</f>
        <v>62107177187.453995</v>
      </c>
      <c r="X116">
        <f>IF(ISBLANK(Calculations!X116),"",Calculations!X116)</f>
        <v>62196631063.203133</v>
      </c>
      <c r="Y116">
        <f>IF(ISBLANK(Calculations!Y116),"",Calculations!Y116)</f>
        <v>62344210971.67205</v>
      </c>
      <c r="Z116">
        <f>IF(ISBLANK(Calculations!Z116),"",Calculations!Z116)</f>
        <v>62552754641.113953</v>
      </c>
      <c r="AA116">
        <f>IF(ISBLANK(Calculations!AA116),"",Calculations!AA116)</f>
        <v>62810498088.900261</v>
      </c>
      <c r="AB116">
        <f>IF(ISBLANK(Calculations!AB116),"",Calculations!AB116)</f>
        <v>63090259098.473663</v>
      </c>
      <c r="AC116">
        <f>IF(ISBLANK(Calculations!AC116),"",Calculations!AC116)</f>
        <v>63376415217.647774</v>
      </c>
      <c r="AD116">
        <f>IF(ISBLANK(Calculations!AD116),"",Calculations!AD116)</f>
        <v>63676714694.643921</v>
      </c>
      <c r="AE116">
        <f>IF(ISBLANK(Calculations!AE116),"",Calculations!AE116)</f>
        <v>63988631025.013069</v>
      </c>
      <c r="AF116">
        <f>IF(ISBLANK(Calculations!AF116),"",Calculations!AF116)</f>
        <v>64306434939.524185</v>
      </c>
      <c r="AG116">
        <f>IF(ISBLANK(Calculations!AG116),"",Calculations!AG116)</f>
        <v>64622991163.707176</v>
      </c>
      <c r="AH116">
        <f>IF(ISBLANK(Calculations!AH116),"",Calculations!AH116)</f>
        <v>64941618169.249748</v>
      </c>
      <c r="AI116">
        <f>IF(ISBLANK(Calculations!AI116),"",Calculations!AI116)</f>
        <v>65261245222.65728</v>
      </c>
      <c r="AJ116">
        <f>IF(ISBLANK(Calculations!AJ116),"",Calculations!AJ116)</f>
        <v>65580451930.786392</v>
      </c>
      <c r="AK116">
        <f>IF(ISBLANK(Calculations!AK116),"",Calculations!AK116)</f>
        <v>65520135893.636299</v>
      </c>
      <c r="AL116">
        <f>IF(ISBLANK(Calculations!AL116),"",Calculations!AL116)</f>
        <v>65454614253.171745</v>
      </c>
      <c r="AM116">
        <f>IF(ISBLANK(Calculations!AM116),"",Calculations!AM116)</f>
        <v>65385143442.999687</v>
      </c>
      <c r="AN116">
        <f>IF(ISBLANK(Calculations!AN116),"",Calculations!AN116)</f>
        <v>65312962219.377769</v>
      </c>
      <c r="AO116">
        <f>IF(ISBLANK(Calculations!AO116),"",Calculations!AO116)</f>
        <v>65238959935.26931</v>
      </c>
      <c r="AP116">
        <f>IF(ISBLANK(Calculations!AP116),"",Calculations!AP116)</f>
        <v>65163863438.258308</v>
      </c>
      <c r="AQ116">
        <f>IF(ISBLANK(Calculations!AQ116),"",Calculations!AQ116)</f>
        <v>65088552653.924789</v>
      </c>
      <c r="AR116">
        <f>IF(ISBLANK(Calculations!AR116),"",Calculations!AR116)</f>
        <v>65013336437.63649</v>
      </c>
      <c r="AS116">
        <f>IF(ISBLANK(Calculations!AS116),"",Calculations!AS116)</f>
        <v>64938790466.158829</v>
      </c>
      <c r="AT116">
        <f>IF(ISBLANK(Calculations!AT116),"",Calculations!AT116)</f>
        <v>64865175267.878494</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6.2462630506597373E-2</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0.36367622655647647</v>
      </c>
      <c r="K121">
        <f>IF(ISBLANK(Calculations!K121),"",Calculations!K121)</f>
        <v>6.2462630506597373E-2</v>
      </c>
      <c r="L121" t="str">
        <f>IF(ISBLANK(Calculations!L121),"",Calculations!L121)</f>
        <v>RESIDENTIAL</v>
      </c>
      <c r="M121" t="str">
        <f>IF(ISBLANK(Calculations!M121),"",Calculations!M121)</f>
        <v>other</v>
      </c>
      <c r="N121" t="str">
        <f>IF(ISBLANK(Calculations!N121),"",Calculations!N121)</f>
        <v>electricity</v>
      </c>
      <c r="O121">
        <f t="shared" si="1"/>
        <v>2328209795543.1855</v>
      </c>
      <c r="P121">
        <f>IF(ISBLANK(Calculations!P121),"",Calculations!P121)-(SUMIFS(BDEQ!B:B,BDEQ!$AG:$AG,About!$B$2,BDEQ!$AH:$AH,$I121)*BDEQ!$C$2*$J121*$K121)</f>
        <v>2328209795543.1855</v>
      </c>
      <c r="Q121">
        <f>IF(ISBLANK(Calculations!Q121),"",Calculations!Q121)-(SUMIFS(BDEQ!C:C,BDEQ!$AG:$AG,About!$B$2,BDEQ!$AH:$AH,$I121)*BDEQ!$C$2*$J121*$K121)</f>
        <v>2328209795543.1855</v>
      </c>
      <c r="R121">
        <f>IF(ISBLANK(Calculations!R121),"",Calculations!R121)-(SUMIFS(BDEQ!D:D,BDEQ!$AG:$AG,About!$B$2,BDEQ!$AH:$AH,$I121)*BDEQ!$C$2*$J121*$K121)</f>
        <v>2312020663765.0703</v>
      </c>
      <c r="S121">
        <f>IF(ISBLANK(Calculations!S121),"",Calculations!S121)-(SUMIFS(BDEQ!E:E,BDEQ!$AG:$AG,About!$B$2,BDEQ!$AH:$AH,$I121)*BDEQ!$C$2*$J121*$K121)</f>
        <v>2299700665275.0205</v>
      </c>
      <c r="T121">
        <f>IF(ISBLANK(Calculations!T121),"",Calculations!T121)-(SUMIFS(BDEQ!F:F,BDEQ!$AG:$AG,About!$B$2,BDEQ!$AH:$AH,$I121)*BDEQ!$C$2*$J121*$K121)</f>
        <v>2289858556012.4888</v>
      </c>
      <c r="U121">
        <f>IF(ISBLANK(Calculations!U121),"",Calculations!U121)-(SUMIFS(BDEQ!G:G,BDEQ!$AG:$AG,About!$B$2,BDEQ!$AH:$AH,$I121)*BDEQ!$C$2*$J121*$K121)</f>
        <v>2281348778318.3765</v>
      </c>
      <c r="V121">
        <f>IF(ISBLANK(Calculations!V121),"",Calculations!V121)-(SUMIFS(BDEQ!H:H,BDEQ!$AG:$AG,About!$B$2,BDEQ!$AH:$AH,$I121)*BDEQ!$C$2*$J121*$K121)</f>
        <v>2273346189168.2817</v>
      </c>
      <c r="W121">
        <f>IF(ISBLANK(Calculations!W121),"",Calculations!W121)-(SUMIFS(BDEQ!I:I,BDEQ!$AG:$AG,About!$B$2,BDEQ!$AH:$AH,$I121)*BDEQ!$C$2*$J121*$K121)</f>
        <v>2270275911221.8008</v>
      </c>
      <c r="X121">
        <f>IF(ISBLANK(Calculations!X121),"",Calculations!X121)-(SUMIFS(BDEQ!J:J,BDEQ!$AG:$AG,About!$B$2,BDEQ!$AH:$AH,$I121)*BDEQ!$C$2*$J121*$K121)</f>
        <v>2270232994342.418</v>
      </c>
      <c r="Y121">
        <f>IF(ISBLANK(Calculations!Y121),"",Calculations!Y121)-(SUMIFS(BDEQ!K:K,BDEQ!$AG:$AG,About!$B$2,BDEQ!$AH:$AH,$I121)*BDEQ!$C$2*$J121*$K121)</f>
        <v>2268386484060.7373</v>
      </c>
      <c r="Z121">
        <f>IF(ISBLANK(Calculations!Z121),"",Calculations!Z121)-(SUMIFS(BDEQ!L:L,BDEQ!$AG:$AG,About!$B$2,BDEQ!$AH:$AH,$I121)*BDEQ!$C$2*$J121*$K121)</f>
        <v>2265692905720.7534</v>
      </c>
      <c r="AA121">
        <f>IF(ISBLANK(Calculations!AA121),"",Calculations!AA121)-(SUMIFS(BDEQ!M:M,BDEQ!$AG:$AG,About!$B$2,BDEQ!$AH:$AH,$I121)*BDEQ!$C$2*$J121*$K121)</f>
        <v>2268518245789.7715</v>
      </c>
      <c r="AB121">
        <f>IF(ISBLANK(Calculations!AB121),"",Calculations!AB121)-(SUMIFS(BDEQ!N:N,BDEQ!$AG:$AG,About!$B$2,BDEQ!$AH:$AH,$I121)*BDEQ!$C$2*$J121*$K121)</f>
        <v>2273315466249.1733</v>
      </c>
      <c r="AC121">
        <f>IF(ISBLANK(Calculations!AC121),"",Calculations!AC121)-(SUMIFS(BDEQ!O:O,BDEQ!$AG:$AG,About!$B$2,BDEQ!$AH:$AH,$I121)*BDEQ!$C$2*$J121*$K121)</f>
        <v>2276441457395.0708</v>
      </c>
      <c r="AD121">
        <f>IF(ISBLANK(Calculations!AD121),"",Calculations!AD121)-(SUMIFS(BDEQ!P:P,BDEQ!$AG:$AG,About!$B$2,BDEQ!$AH:$AH,$I121)*BDEQ!$C$2*$J121*$K121)</f>
        <v>2280333879799.7827</v>
      </c>
      <c r="AE121">
        <f>IF(ISBLANK(Calculations!AE121),"",Calculations!AE121)-(SUMIFS(BDEQ!Q:Q,BDEQ!$AG:$AG,About!$B$2,BDEQ!$AH:$AH,$I121)*BDEQ!$C$2*$J121*$K121)</f>
        <v>2284727075915.4644</v>
      </c>
      <c r="AF121">
        <f>IF(ISBLANK(Calculations!AF121),"",Calculations!AF121)-(SUMIFS(BDEQ!R:R,BDEQ!$AG:$AG,About!$B$2,BDEQ!$AH:$AH,$I121)*BDEQ!$C$2*$J121*$K121)</f>
        <v>2288242935644.2363</v>
      </c>
      <c r="AG121">
        <f>IF(ISBLANK(Calculations!AG121),"",Calculations!AG121)-(SUMIFS(BDEQ!S:S,BDEQ!$AG:$AG,About!$B$2,BDEQ!$AH:$AH,$I121)*BDEQ!$C$2*$J121*$K121)</f>
        <v>2290783368106.1729</v>
      </c>
      <c r="AH121">
        <f>IF(ISBLANK(Calculations!AH121),"",Calculations!AH121)-(SUMIFS(BDEQ!T:T,BDEQ!$AG:$AG,About!$B$2,BDEQ!$AH:$AH,$I121)*BDEQ!$C$2*$J121*$K121)</f>
        <v>2293651759775.3403</v>
      </c>
      <c r="AI121">
        <f>IF(ISBLANK(Calculations!AI121),"",Calculations!AI121)-(SUMIFS(BDEQ!U:U,BDEQ!$AG:$AG,About!$B$2,BDEQ!$AH:$AH,$I121)*BDEQ!$C$2*$J121*$K121)</f>
        <v>2294048583273.2563</v>
      </c>
      <c r="AJ121">
        <f>IF(ISBLANK(Calculations!AJ121),"",Calculations!AJ121)-(SUMIFS(BDEQ!V:V,BDEQ!$AG:$AG,About!$B$2,BDEQ!$AH:$AH,$I121)*BDEQ!$C$2*$J121*$K121)</f>
        <v>2293323793170.041</v>
      </c>
      <c r="AK121">
        <f>IF(ISBLANK(Calculations!AK121),"",Calculations!AK121)-(SUMIFS(BDEQ!W:W,BDEQ!$AG:$AG,About!$B$2,BDEQ!$AH:$AH,$I121)*BDEQ!$C$2*$J121*$K121)</f>
        <v>2283431390667.4849</v>
      </c>
      <c r="AL121">
        <f>IF(ISBLANK(Calculations!AL121),"",Calculations!AL121)-(SUMIFS(BDEQ!X:X,BDEQ!$AG:$AG,About!$B$2,BDEQ!$AH:$AH,$I121)*BDEQ!$C$2*$J121*$K121)</f>
        <v>2271563048077.3662</v>
      </c>
      <c r="AM121">
        <f>IF(ISBLANK(Calculations!AM121),"",Calculations!AM121)-(SUMIFS(BDEQ!Y:Y,BDEQ!$AG:$AG,About!$B$2,BDEQ!$AH:$AH,$I121)*BDEQ!$C$2*$J121*$K121)</f>
        <v>2256952277010.7793</v>
      </c>
      <c r="AN121">
        <f>IF(ISBLANK(Calculations!AN121),"",Calculations!AN121)-(SUMIFS(BDEQ!Z:Z,BDEQ!$AG:$AG,About!$B$2,BDEQ!$AH:$AH,$I121)*BDEQ!$C$2*$J121*$K121)</f>
        <v>2240566316842.4707</v>
      </c>
      <c r="AO121">
        <f>IF(ISBLANK(Calculations!AO121),"",Calculations!AO121)-(SUMIFS(BDEQ!AA:AA,BDEQ!$AG:$AG,About!$B$2,BDEQ!$AH:$AH,$I121)*BDEQ!$C$2*$J121*$K121)</f>
        <v>2224598358704.3677</v>
      </c>
      <c r="AP121">
        <f>IF(ISBLANK(Calculations!AP121),"",Calculations!AP121)-(SUMIFS(BDEQ!AB:AB,BDEQ!$AG:$AG,About!$B$2,BDEQ!$AH:$AH,$I121)*BDEQ!$C$2*$J121*$K121)</f>
        <v>2206052861182.9194</v>
      </c>
      <c r="AQ121">
        <f>IF(ISBLANK(Calculations!AQ121),"",Calculations!AQ121)-(SUMIFS(BDEQ!AC:AC,BDEQ!$AG:$AG,About!$B$2,BDEQ!$AH:$AH,$I121)*BDEQ!$C$2*$J121*$K121)</f>
        <v>2187300241400.5635</v>
      </c>
      <c r="AR121">
        <f>IF(ISBLANK(Calculations!AR121),"",Calculations!AR121)-(SUMIFS(BDEQ!AD:AD,BDEQ!$AG:$AG,About!$B$2,BDEQ!$AH:$AH,$I121)*BDEQ!$C$2*$J121*$K121)</f>
        <v>2166678651741.4448</v>
      </c>
      <c r="AS121">
        <f>IF(ISBLANK(Calculations!AS121),"",Calculations!AS121)-(SUMIFS(BDEQ!AE:AE,BDEQ!$AG:$AG,About!$B$2,BDEQ!$AH:$AH,$I121)*BDEQ!$C$2*$J121*$K121)</f>
        <v>2146685053500.8347</v>
      </c>
      <c r="AT121">
        <f>IF(ISBLANK(Calculations!AT121),"",Calculations!AT121)-(SUMIFS(BDEQ!AF:AF,BDEQ!$AG:$AG,About!$B$2,BDEQ!$AH:$AH,$I121)*BDEQ!$C$2*$J121*$K121)</f>
        <v>2127287967875.321</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6.2462630506597373E-2</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6.2462630506597373E-2</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6.2462630506597373E-2</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6.2462630506597373E-2</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6.2462630506597373E-2</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6.2462630506597373E-2</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6.2462630506597373E-2</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6.2462630506597373E-2</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6.2462630506597373E-2</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2.2297256340829706E-2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2749251706824.3027</v>
      </c>
      <c r="P134">
        <f>IF(ISBLANK(Calculations!P134),"",Calculations!P134)</f>
        <v>2749251706824.3027</v>
      </c>
      <c r="Q134">
        <f>IF(ISBLANK(Calculations!Q134),"",Calculations!Q134)</f>
        <v>2749251706824.3027</v>
      </c>
      <c r="R134">
        <f>IF(ISBLANK(Calculations!R134),"",Calculations!R134)</f>
        <v>2766919726420.2427</v>
      </c>
      <c r="S134">
        <f>IF(ISBLANK(Calculations!S134),"",Calculations!S134)</f>
        <v>2783557074479.2471</v>
      </c>
      <c r="T134">
        <f>IF(ISBLANK(Calculations!T134),"",Calculations!T134)</f>
        <v>2799222059079.624</v>
      </c>
      <c r="U134">
        <f>IF(ISBLANK(Calculations!U134),"",Calculations!U134)</f>
        <v>2814288790728.2983</v>
      </c>
      <c r="V134">
        <f>IF(ISBLANK(Calculations!V134),"",Calculations!V134)</f>
        <v>2828593363468.0522</v>
      </c>
      <c r="W134">
        <f>IF(ISBLANK(Calculations!W134),"",Calculations!W134)</f>
        <v>2842243614350.6235</v>
      </c>
      <c r="X134">
        <f>IF(ISBLANK(Calculations!X134),"",Calculations!X134)</f>
        <v>2854759111912.1543</v>
      </c>
      <c r="Y134">
        <f>IF(ISBLANK(Calculations!Y134),"",Calculations!Y134)</f>
        <v>2865619267308.4336</v>
      </c>
      <c r="Z134">
        <f>IF(ISBLANK(Calculations!Z134),"",Calculations!Z134)</f>
        <v>2874073330546.0015</v>
      </c>
      <c r="AA134">
        <f>IF(ISBLANK(Calculations!AA134),"",Calculations!AA134)</f>
        <v>2879741918489.5298</v>
      </c>
      <c r="AB134">
        <f>IF(ISBLANK(Calculations!AB134),"",Calculations!AB134)</f>
        <v>2882469219321.3086</v>
      </c>
      <c r="AC134">
        <f>IF(ISBLANK(Calculations!AC134),"",Calculations!AC134)</f>
        <v>2881645804880.124</v>
      </c>
      <c r="AD134">
        <f>IF(ISBLANK(Calculations!AD134),"",Calculations!AD134)</f>
        <v>2877795845435.9409</v>
      </c>
      <c r="AE134">
        <f>IF(ISBLANK(Calculations!AE134),"",Calculations!AE134)</f>
        <v>2870994479796.458</v>
      </c>
      <c r="AF134">
        <f>IF(ISBLANK(Calculations!AF134),"",Calculations!AF134)</f>
        <v>2862017625770.9507</v>
      </c>
      <c r="AG134">
        <f>IF(ISBLANK(Calculations!AG134),"",Calculations!AG134)</f>
        <v>2851460545907.0195</v>
      </c>
      <c r="AH134">
        <f>IF(ISBLANK(Calculations!AH134),"",Calculations!AH134)</f>
        <v>2840331500222.5947</v>
      </c>
      <c r="AI134">
        <f>IF(ISBLANK(Calculations!AI134),"",Calculations!AI134)</f>
        <v>2829091553772.8022</v>
      </c>
      <c r="AJ134">
        <f>IF(ISBLANK(Calculations!AJ134),"",Calculations!AJ134)</f>
        <v>2817859621218.2725</v>
      </c>
      <c r="AK134">
        <f>IF(ISBLANK(Calculations!AK134),"",Calculations!AK134)</f>
        <v>2807076897804.4517</v>
      </c>
      <c r="AL134">
        <f>IF(ISBLANK(Calculations!AL134),"",Calculations!AL134)</f>
        <v>2796560679364.3037</v>
      </c>
      <c r="AM134">
        <f>IF(ISBLANK(Calculations!AM134),"",Calculations!AM134)</f>
        <v>2786733847104.0742</v>
      </c>
      <c r="AN134">
        <f>IF(ISBLANK(Calculations!AN134),"",Calculations!AN134)</f>
        <v>2777452762541.3691</v>
      </c>
      <c r="AO134">
        <f>IF(ISBLANK(Calculations!AO134),"",Calculations!AO134)</f>
        <v>2768702340299.5913</v>
      </c>
      <c r="AP134">
        <f>IF(ISBLANK(Calculations!AP134),"",Calculations!AP134)</f>
        <v>2760158091297.8311</v>
      </c>
      <c r="AQ134">
        <f>IF(ISBLANK(Calculations!AQ134),"",Calculations!AQ134)</f>
        <v>2751966165964.7803</v>
      </c>
      <c r="AR134">
        <f>IF(ISBLANK(Calculations!AR134),"",Calculations!AR134)</f>
        <v>2743897195034.3809</v>
      </c>
      <c r="AS134">
        <f>IF(ISBLANK(Calculations!AS134),"",Calculations!AS134)</f>
        <v>2735916090615.7729</v>
      </c>
      <c r="AT134">
        <f>IF(ISBLANK(Calculations!AT134),"",Calculations!AT134)</f>
        <v>2728074720508.6406</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0.49633702001117924</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77447435928504.391</v>
      </c>
      <c r="P136">
        <f>IF(ISBLANK(Calculations!P136),"",Calculations!P136)</f>
        <v>77447435928504.391</v>
      </c>
      <c r="Q136">
        <f>IF(ISBLANK(Calculations!Q136),"",Calculations!Q136)</f>
        <v>77447435928504.391</v>
      </c>
      <c r="R136">
        <f>IF(ISBLANK(Calculations!R136),"",Calculations!R136)</f>
        <v>76542289567443.5</v>
      </c>
      <c r="S136" s="99">
        <f>IF(ISBLANK(Calculations!S136),"",Calculations!S136 + ('IRA Buildings Changes'!$F$38/($AB$133-$R$133)*(S133-$R$133)))</f>
        <v>75538668581649.031</v>
      </c>
      <c r="T136" s="99">
        <f>IF(ISBLANK(Calculations!T136),"",Calculations!T136 + ('IRA Buildings Changes'!$F$38/($AB$133-$R$133)*(T133-$R$133)))</f>
        <v>74527990992367.109</v>
      </c>
      <c r="U136" s="99">
        <f>IF(ISBLANK(Calculations!U136),"",Calculations!U136 + ('IRA Buildings Changes'!$F$38/($AB$133-$R$133)*(U133-$R$133)))</f>
        <v>73526397899169.859</v>
      </c>
      <c r="V136" s="99">
        <f>IF(ISBLANK(Calculations!V136),"",Calculations!V136 + ('IRA Buildings Changes'!$F$38/($AB$133-$R$133)*(V133-$R$133)))</f>
        <v>72542643468262.594</v>
      </c>
      <c r="W136" s="99">
        <f>IF(ISBLANK(Calculations!W136),"",Calculations!W136 + ('IRA Buildings Changes'!$F$38/($AB$133-$R$133)*(W133-$R$133)))</f>
        <v>71594676086861.797</v>
      </c>
      <c r="X136" s="99">
        <f>IF(ISBLANK(Calculations!X136),"",Calculations!X136 + ('IRA Buildings Changes'!$F$38/($AB$133-$R$133)*(X133-$R$133)))</f>
        <v>70691426267837.141</v>
      </c>
      <c r="Y136" s="99">
        <f>IF(ISBLANK(Calculations!Y136),"",Calculations!Y136 + ('IRA Buildings Changes'!$F$38/($AB$133-$R$133)*(Y133-$R$133)))</f>
        <v>69842499906244.117</v>
      </c>
      <c r="Z136" s="99">
        <f>IF(ISBLANK(Calculations!Z136),"",Calculations!Z136 + ('IRA Buildings Changes'!$F$38/($AB$133-$R$133)*(Z133-$R$133)))</f>
        <v>69052026207611.289</v>
      </c>
      <c r="AA136" s="99">
        <f>IF(ISBLANK(Calculations!AA136),"",Calculations!AA136 + ('IRA Buildings Changes'!$F$38/($AB$133-$R$133)*(AA133-$R$133)))</f>
        <v>68327127361466.461</v>
      </c>
      <c r="AB136" s="98">
        <f>IF(ISBLANK(Calculations!AB136),"",Calculations!AB136 + 'IRA Buildings Changes'!F38)</f>
        <v>67677104530784.734</v>
      </c>
      <c r="AC136" s="99">
        <f>IF(ISBLANK(Calculations!AC136),"",Calculations!AC136 + 'IRA Buildings Changes'!$F$38)</f>
        <v>67176729646789.438</v>
      </c>
      <c r="AD136" s="99">
        <f>IF(ISBLANK(Calculations!AD136),"",Calculations!AD136 + 'IRA Buildings Changes'!$F$38)</f>
        <v>66747492556960.305</v>
      </c>
      <c r="AE136" s="99">
        <f>IF(ISBLANK(Calculations!AE136),"",Calculations!AE136 + 'IRA Buildings Changes'!$F$38)</f>
        <v>66375875672386.719</v>
      </c>
      <c r="AF136" s="99">
        <f>IF(ISBLANK(Calculations!AF136),"",Calculations!AF136 + 'IRA Buildings Changes'!$F$38)</f>
        <v>66059121980287.156</v>
      </c>
      <c r="AG136" s="99">
        <f>IF(ISBLANK(Calculations!AG136),"",Calculations!AG136 + 'IRA Buildings Changes'!$F$38)</f>
        <v>65787486891201.828</v>
      </c>
      <c r="AH136" s="99">
        <f>IF(ISBLANK(Calculations!AH136),"",Calculations!AH136 + 'IRA Buildings Changes'!$F$38)</f>
        <v>65561919300758.422</v>
      </c>
      <c r="AI136" s="99">
        <f>IF(ISBLANK(Calculations!AI136),"",Calculations!AI136 + 'IRA Buildings Changes'!$F$38)</f>
        <v>65374276683353.766</v>
      </c>
      <c r="AJ136" s="99">
        <f>IF(ISBLANK(Calculations!AJ136),"",Calculations!AJ136 + 'IRA Buildings Changes'!$F$38)</f>
        <v>65212727787489.703</v>
      </c>
      <c r="AK136" s="99">
        <f>IF(ISBLANK(Calculations!AK136),"",Calculations!AK136 + 'IRA Buildings Changes'!$F$38)</f>
        <v>65075195781970.094</v>
      </c>
      <c r="AL136" s="99">
        <f>IF(ISBLANK(Calculations!AL136),"",Calculations!AL136 + 'IRA Buildings Changes'!$F$38)</f>
        <v>64949010208108.93</v>
      </c>
      <c r="AM136" s="99">
        <f>IF(ISBLANK(Calculations!AM136),"",Calculations!AM136 + 'IRA Buildings Changes'!$F$38)</f>
        <v>64837918239233.141</v>
      </c>
      <c r="AN136" s="99">
        <f>IF(ISBLANK(Calculations!AN136),"",Calculations!AN136 + 'IRA Buildings Changes'!$F$38)</f>
        <v>64734277964863.344</v>
      </c>
      <c r="AO136" s="99">
        <f>IF(ISBLANK(Calculations!AO136),"",Calculations!AO136 + 'IRA Buildings Changes'!$F$38)</f>
        <v>64635235278058.82</v>
      </c>
      <c r="AP136" s="99">
        <f>IF(ISBLANK(Calculations!AP136),"",Calculations!AP136 + 'IRA Buildings Changes'!$F$38)</f>
        <v>64532205543163.727</v>
      </c>
      <c r="AQ136" s="99">
        <f>IF(ISBLANK(Calculations!AQ136),"",Calculations!AQ136 + 'IRA Buildings Changes'!$F$38)</f>
        <v>64428659816326.945</v>
      </c>
      <c r="AR136" s="99">
        <f>IF(ISBLANK(Calculations!AR136),"",Calculations!AR136 + 'IRA Buildings Changes'!$F$38)</f>
        <v>64319971634920.07</v>
      </c>
      <c r="AS136" s="99">
        <f>IF(ISBLANK(Calculations!AS136),"",Calculations!AS136 + 'IRA Buildings Changes'!$F$38)</f>
        <v>64206302742728.984</v>
      </c>
      <c r="AT136" s="99">
        <f>IF(ISBLANK(Calculations!AT136),"",Calculations!AT136 + 'IRA Buildings Changes'!$F$38)</f>
        <v>64089782053601.234</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0.80706912845104506</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17411709377202.846</v>
      </c>
      <c r="P137">
        <f>IF(ISBLANK(Calculations!P137),"",Calculations!P137)</f>
        <v>17411709377202.846</v>
      </c>
      <c r="Q137">
        <f>IF(ISBLANK(Calculations!Q137),"",Calculations!Q137)</f>
        <v>17411709377202.846</v>
      </c>
      <c r="R137">
        <f>IF(ISBLANK(Calculations!R137),"",Calculations!R137)</f>
        <v>17573207432904.592</v>
      </c>
      <c r="S137">
        <f>IF(ISBLANK(Calculations!S137),"",Calculations!S137)</f>
        <v>17727725235576.469</v>
      </c>
      <c r="T137">
        <f>IF(ISBLANK(Calculations!T137),"",Calculations!T137)</f>
        <v>17874976877131.93</v>
      </c>
      <c r="U137">
        <f>IF(ISBLANK(Calculations!U137),"",Calculations!U137)</f>
        <v>18016648284736.617</v>
      </c>
      <c r="V137">
        <f>IF(ISBLANK(Calculations!V137),"",Calculations!V137)</f>
        <v>18151581322110.117</v>
      </c>
      <c r="W137">
        <f>IF(ISBLANK(Calculations!W137),"",Calculations!W137)</f>
        <v>18280485583245.016</v>
      </c>
      <c r="X137">
        <f>IF(ISBLANK(Calculations!X137),"",Calculations!X137)</f>
        <v>18401472179357.766</v>
      </c>
      <c r="Y137">
        <f>IF(ISBLANK(Calculations!Y137),"",Calculations!Y137)</f>
        <v>18513338988023.945</v>
      </c>
      <c r="Z137">
        <f>IF(ISBLANK(Calculations!Z137),"",Calculations!Z137)</f>
        <v>18614383773655.121</v>
      </c>
      <c r="AA137">
        <f>IF(ISBLANK(Calculations!AA137),"",Calculations!AA137)</f>
        <v>18704346713588.723</v>
      </c>
      <c r="AB137">
        <f>IF(ISBLANK(Calculations!AB137),"",Calculations!AB137)</f>
        <v>18784895913297.961</v>
      </c>
      <c r="AC137">
        <f>IF(ISBLANK(Calculations!AC137),"",Calculations!AC137)</f>
        <v>18853431654181.93</v>
      </c>
      <c r="AD137">
        <f>IF(ISBLANK(Calculations!AD137),"",Calculations!AD137)</f>
        <v>18913012304175.766</v>
      </c>
      <c r="AE137">
        <f>IF(ISBLANK(Calculations!AE137),"",Calculations!AE137)</f>
        <v>18961685539520.781</v>
      </c>
      <c r="AF137">
        <f>IF(ISBLANK(Calculations!AF137),"",Calculations!AF137)</f>
        <v>18998605115012.953</v>
      </c>
      <c r="AG137">
        <f>IF(ISBLANK(Calculations!AG137),"",Calculations!AG137)</f>
        <v>19021682061142.727</v>
      </c>
      <c r="AH137">
        <f>IF(ISBLANK(Calculations!AH137),"",Calculations!AH137)</f>
        <v>19032142059421.594</v>
      </c>
      <c r="AI137">
        <f>IF(ISBLANK(Calculations!AI137),"",Calculations!AI137)</f>
        <v>19029562883229.926</v>
      </c>
      <c r="AJ137">
        <f>IF(ISBLANK(Calculations!AJ137),"",Calculations!AJ137)</f>
        <v>19013550757429.297</v>
      </c>
      <c r="AK137">
        <f>IF(ISBLANK(Calculations!AK137),"",Calculations!AK137)</f>
        <v>18986565084654.816</v>
      </c>
      <c r="AL137">
        <f>IF(ISBLANK(Calculations!AL137),"",Calculations!AL137)</f>
        <v>18949115482877.238</v>
      </c>
      <c r="AM137">
        <f>IF(ISBLANK(Calculations!AM137),"",Calculations!AM137)</f>
        <v>18905852068264.211</v>
      </c>
      <c r="AN137">
        <f>IF(ISBLANK(Calculations!AN137),"",Calculations!AN137)</f>
        <v>18858342692561.438</v>
      </c>
      <c r="AO137">
        <f>IF(ISBLANK(Calculations!AO137),"",Calculations!AO137)</f>
        <v>18808731201712.574</v>
      </c>
      <c r="AP137">
        <f>IF(ISBLANK(Calculations!AP137),"",Calculations!AP137)</f>
        <v>18756835508309.828</v>
      </c>
      <c r="AQ137">
        <f>IF(ISBLANK(Calculations!AQ137),"",Calculations!AQ137)</f>
        <v>18704817501598.48</v>
      </c>
      <c r="AR137">
        <f>IF(ISBLANK(Calculations!AR137),"",Calculations!AR137)</f>
        <v>18652147295445.277</v>
      </c>
      <c r="AS137">
        <f>IF(ISBLANK(Calculations!AS137),"",Calculations!AS137)</f>
        <v>18598957867302.406</v>
      </c>
      <c r="AT137">
        <f>IF(ISBLANK(Calculations!AT137),"",Calculations!AT137)</f>
        <v>18545593991858.477</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2986000000000</v>
      </c>
      <c r="P139">
        <f>IF(ISBLANK(Calculations!P139),"",Calculations!P139)</f>
        <v>2986000000000</v>
      </c>
      <c r="Q139">
        <f>IF(ISBLANK(Calculations!Q139),"",Calculations!Q139)</f>
        <v>2986000000000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27000000000</v>
      </c>
      <c r="P140">
        <f>IF(ISBLANK(Calculations!P140),"",Calculations!P140)</f>
        <v>27000000000</v>
      </c>
      <c r="Q140">
        <f>IF(ISBLANK(Calculations!Q140),"",Calculations!Q140)</f>
        <v>27000000000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6000000000</v>
      </c>
      <c r="P141">
        <f>IF(ISBLANK(Calculations!P141),"",Calculations!P141)</f>
        <v>6000000000</v>
      </c>
      <c r="Q141">
        <f>IF(ISBLANK(Calculations!Q141),"",Calculations!Q141)</f>
        <v>6000000000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1627000000000</v>
      </c>
      <c r="P142">
        <f>IF(ISBLANK(Calculations!P142),"",Calculations!P142)</f>
        <v>1627000000000</v>
      </c>
      <c r="Q142">
        <f>IF(ISBLANK(Calculations!Q142),"",Calculations!Q142)</f>
        <v>1627000000000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0.21280610405954659</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26238992630542.094</v>
      </c>
      <c r="P147">
        <f>IF(ISBLANK(Calculations!P147),"",Calculations!P147)</f>
        <v>26238992630542.094</v>
      </c>
      <c r="Q147">
        <f>IF(ISBLANK(Calculations!Q147),"",Calculations!Q147)</f>
        <v>26238992630542.094</v>
      </c>
      <c r="R147">
        <f>IF(ISBLANK(Calculations!R147),"",Calculations!R147)</f>
        <v>26187023654446.855</v>
      </c>
      <c r="S147" s="99">
        <f>IF(ISBLANK(Calculations!S147),"",Calculations!S147+('IRA Buildings Changes'!$E$38/($AB$146-$R$146)*(S146-$R$146)))</f>
        <v>26010080042924.598</v>
      </c>
      <c r="T147" s="99">
        <f>IF(ISBLANK(Calculations!T147),"",Calculations!T147+('IRA Buildings Changes'!$E$38/($AB$146-$R$146)*(T146-$R$146)))</f>
        <v>25819969744807.109</v>
      </c>
      <c r="U147" s="99">
        <f>IF(ISBLANK(Calculations!U147),"",Calculations!U147+('IRA Buildings Changes'!$E$38/($AB$146-$R$146)*(U146-$R$146)))</f>
        <v>25618883656778.871</v>
      </c>
      <c r="V147" s="99">
        <f>IF(ISBLANK(Calculations!V147),"",Calculations!V147+('IRA Buildings Changes'!$E$38/($AB$146-$R$146)*(V146-$R$146)))</f>
        <v>25406154736814.777</v>
      </c>
      <c r="W147" s="99">
        <f>IF(ISBLANK(Calculations!W147),"",Calculations!W147+('IRA Buildings Changes'!$E$38/($AB$146-$R$146)*(W146-$R$146)))</f>
        <v>25188452259432.531</v>
      </c>
      <c r="X147" s="99">
        <f>IF(ISBLANK(Calculations!X147),"",Calculations!X147+('IRA Buildings Changes'!$E$38/($AB$146-$R$146)*(X146-$R$146)))</f>
        <v>24961049009345.508</v>
      </c>
      <c r="Y147" s="99">
        <f>IF(ISBLANK(Calculations!Y147),"",Calculations!Y147+('IRA Buildings Changes'!$E$38/($AB$146-$R$146)*(Y146-$R$146)))</f>
        <v>24729762912002.559</v>
      </c>
      <c r="Z147" s="99">
        <f>IF(ISBLANK(Calculations!Z147),"",Calculations!Z147+('IRA Buildings Changes'!$E$38/($AB$146-$R$146)*(Z146-$R$146)))</f>
        <v>24485573226218.984</v>
      </c>
      <c r="AA147" s="99">
        <f>IF(ISBLANK(Calculations!AA147),"",Calculations!AA147+('IRA Buildings Changes'!$E$38/($AB$146-$R$146)*(AA146-$R$146)))</f>
        <v>24256768175192.887</v>
      </c>
      <c r="AB147" s="98">
        <f>IF(ISBLANK(Calculations!AB147),"",Calculations!AB147 + 'IRA Buildings Changes'!E38)</f>
        <v>24027807322269.004</v>
      </c>
      <c r="AC147" s="99">
        <f>IF(ISBLANK(Calculations!AC147),"",Calculations!AC147  + 'IRA Buildings Changes'!$E$38)</f>
        <v>23923168648922.43</v>
      </c>
      <c r="AD147" s="99">
        <f>IF(ISBLANK(Calculations!AD147),"",Calculations!AD147  + 'IRA Buildings Changes'!$E$38)</f>
        <v>23829108024129.684</v>
      </c>
      <c r="AE147" s="99">
        <f>IF(ISBLANK(Calculations!AE147),"",Calculations!AE147  + 'IRA Buildings Changes'!$E$38)</f>
        <v>23745610617750.25</v>
      </c>
      <c r="AF147" s="99">
        <f>IF(ISBLANK(Calculations!AF147),"",Calculations!AF147  + 'IRA Buildings Changes'!$E$38)</f>
        <v>23673220011681.309</v>
      </c>
      <c r="AG147" s="99">
        <f>IF(ISBLANK(Calculations!AG147),"",Calculations!AG147  + 'IRA Buildings Changes'!$E$38)</f>
        <v>23617399494147.848</v>
      </c>
      <c r="AH147" s="99">
        <f>IF(ISBLANK(Calculations!AH147),"",Calculations!AH147  + 'IRA Buildings Changes'!$E$38)</f>
        <v>23576880010644.555</v>
      </c>
      <c r="AI147" s="99">
        <f>IF(ISBLANK(Calculations!AI147),"",Calculations!AI147  + 'IRA Buildings Changes'!$E$38)</f>
        <v>23557857003924.559</v>
      </c>
      <c r="AJ147" s="99">
        <f>IF(ISBLANK(Calculations!AJ147),"",Calculations!AJ147  + 'IRA Buildings Changes'!$E$38)</f>
        <v>23564492235697.242</v>
      </c>
      <c r="AK147" s="99">
        <f>IF(ISBLANK(Calculations!AK147),"",Calculations!AK147  + 'IRA Buildings Changes'!$E$38)</f>
        <v>23586724040493.285</v>
      </c>
      <c r="AL147" s="99">
        <f>IF(ISBLANK(Calculations!AL147),"",Calculations!AL147  + 'IRA Buildings Changes'!$E$38)</f>
        <v>23630609554164.535</v>
      </c>
      <c r="AM147" s="99">
        <f>IF(ISBLANK(Calculations!AM147),"",Calculations!AM147  + 'IRA Buildings Changes'!$E$38)</f>
        <v>23698713913051.762</v>
      </c>
      <c r="AN147" s="99">
        <f>IF(ISBLANK(Calculations!AN147),"",Calculations!AN147  + 'IRA Buildings Changes'!$E$38)</f>
        <v>23789520001601.57</v>
      </c>
      <c r="AO147" s="99">
        <f>IF(ISBLANK(Calculations!AO147),"",Calculations!AO147  + 'IRA Buildings Changes'!$E$38)</f>
        <v>23900437699763.035</v>
      </c>
      <c r="AP147" s="99">
        <f>IF(ISBLANK(Calculations!AP147),"",Calculations!AP147  + 'IRA Buildings Changes'!$E$38)</f>
        <v>24036013409826.699</v>
      </c>
      <c r="AQ147" s="99">
        <f>IF(ISBLANK(Calculations!AQ147),"",Calculations!AQ147  + 'IRA Buildings Changes'!$E$38)</f>
        <v>24192715730538.676</v>
      </c>
      <c r="AR147" s="99">
        <f>IF(ISBLANK(Calculations!AR147),"",Calculations!AR147  + 'IRA Buildings Changes'!$E$38)</f>
        <v>24365997046745.824</v>
      </c>
      <c r="AS147" s="99">
        <f>IF(ISBLANK(Calculations!AS147),"",Calculations!AS147  + 'IRA Buildings Changes'!$E$38)</f>
        <v>24560355081825.637</v>
      </c>
      <c r="AT147" s="99">
        <f>IF(ISBLANK(Calculations!AT147),"",Calculations!AT147  + 'IRA Buildings Changes'!$E$38)</f>
        <v>24772263138066.105</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6.1402845869597622E-3</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958117726380.02734</v>
      </c>
      <c r="P149">
        <f>IF(ISBLANK(Calculations!P149),"",Calculations!P149)</f>
        <v>958117726380.02734</v>
      </c>
      <c r="Q149">
        <f>IF(ISBLANK(Calculations!Q149),"",Calculations!Q149)</f>
        <v>958117726380.02734</v>
      </c>
      <c r="R149">
        <f>IF(ISBLANK(Calculations!R149),"",Calculations!R149)</f>
        <v>980034547640.31836</v>
      </c>
      <c r="S149">
        <f>IF(ISBLANK(Calculations!S149),"",Calculations!S149)</f>
        <v>1001370174396.1407</v>
      </c>
      <c r="T149">
        <f>IF(ISBLANK(Calculations!T149),"",Calculations!T149)</f>
        <v>1022050509763.9648</v>
      </c>
      <c r="U149">
        <f>IF(ISBLANK(Calculations!U149),"",Calculations!U149)</f>
        <v>1041910033643.4895</v>
      </c>
      <c r="V149">
        <f>IF(ISBLANK(Calculations!V149),"",Calculations!V149)</f>
        <v>1060728473376.9243</v>
      </c>
      <c r="W149">
        <f>IF(ISBLANK(Calculations!W149),"",Calculations!W149)</f>
        <v>1078688844829.0458</v>
      </c>
      <c r="X149">
        <f>IF(ISBLANK(Calculations!X149),"",Calculations!X149)</f>
        <v>1095652331319.7693</v>
      </c>
      <c r="Y149">
        <f>IF(ISBLANK(Calculations!Y149),"",Calculations!Y149)</f>
        <v>1111598138934.9229</v>
      </c>
      <c r="Z149">
        <f>IF(ISBLANK(Calculations!Z149),"",Calculations!Z149)</f>
        <v>1126616781502.9885</v>
      </c>
      <c r="AA149">
        <f>IF(ISBLANK(Calculations!AA149),"",Calculations!AA149)</f>
        <v>1140821837216.718</v>
      </c>
      <c r="AB149">
        <f>IF(ISBLANK(Calculations!AB149),"",Calculations!AB149)</f>
        <v>1153986518648.1465</v>
      </c>
      <c r="AC149">
        <f>IF(ISBLANK(Calculations!AC149),"",Calculations!AC149)</f>
        <v>1166228169978.593</v>
      </c>
      <c r="AD149">
        <f>IF(ISBLANK(Calculations!AD149),"",Calculations!AD149)</f>
        <v>1177582190155.2827</v>
      </c>
      <c r="AE149">
        <f>IF(ISBLANK(Calculations!AE149),"",Calculations!AE149)</f>
        <v>1187703004495.0229</v>
      </c>
      <c r="AF149">
        <f>IF(ISBLANK(Calculations!AF149),"",Calculations!AF149)</f>
        <v>1196715296432.1653</v>
      </c>
      <c r="AG149">
        <f>IF(ISBLANK(Calculations!AG149),"",Calculations!AG149)</f>
        <v>1204457459911.5325</v>
      </c>
      <c r="AH149">
        <f>IF(ISBLANK(Calculations!AH149),"",Calculations!AH149)</f>
        <v>1211008026613.9558</v>
      </c>
      <c r="AI149">
        <f>IF(ISBLANK(Calculations!AI149),"",Calculations!AI149)</f>
        <v>1216222971106.6506</v>
      </c>
      <c r="AJ149">
        <f>IF(ISBLANK(Calculations!AJ149),"",Calculations!AJ149)</f>
        <v>1220146311269.0354</v>
      </c>
      <c r="AK149">
        <f>IF(ISBLANK(Calculations!AK149),"",Calculations!AK149)</f>
        <v>1222798208841.0193</v>
      </c>
      <c r="AL149">
        <f>IF(ISBLANK(Calculations!AL149),"",Calculations!AL149)</f>
        <v>1224282262771.3306</v>
      </c>
      <c r="AM149">
        <f>IF(ISBLANK(Calculations!AM149),"",Calculations!AM149)</f>
        <v>1224901951658.6738</v>
      </c>
      <c r="AN149">
        <f>IF(ISBLANK(Calculations!AN149),"",Calculations!AN149)</f>
        <v>1224733485592.4949</v>
      </c>
      <c r="AO149">
        <f>IF(ISBLANK(Calculations!AO149),"",Calculations!AO149)</f>
        <v>1224034337036.5066</v>
      </c>
      <c r="AP149">
        <f>IF(ISBLANK(Calculations!AP149),"",Calculations!AP149)</f>
        <v>1222928917732.2859</v>
      </c>
      <c r="AQ149">
        <f>IF(ISBLANK(Calculations!AQ149),"",Calculations!AQ149)</f>
        <v>1221803756484.418</v>
      </c>
      <c r="AR149">
        <f>IF(ISBLANK(Calculations!AR149),"",Calculations!AR149)</f>
        <v>1220766195198.0925</v>
      </c>
      <c r="AS149">
        <f>IF(ISBLANK(Calculations!AS149),"",Calculations!AS149)</f>
        <v>1219969172674.116</v>
      </c>
      <c r="AT149">
        <f>IF(ISBLANK(Calculations!AT149),"",Calculations!AT149)</f>
        <v>1219644706411.4524</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15506772.415764799</v>
      </c>
      <c r="S158">
        <f>IF(ISBLANK(Calculations!S158),"",Calculations!S158)</f>
        <v>15803955.616880501</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0.11813243642580906</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14565729411302.258</v>
      </c>
      <c r="P160">
        <f>IF(ISBLANK(Calculations!P160),"",Calculations!P160)</f>
        <v>14565729411302.258</v>
      </c>
      <c r="Q160">
        <f>IF(ISBLANK(Calculations!Q160),"",Calculations!Q160)</f>
        <v>14565729411302.258</v>
      </c>
      <c r="R160">
        <f>IF(ISBLANK(Calculations!R160),"",Calculations!R160)</f>
        <v>14291830256054.545</v>
      </c>
      <c r="S160">
        <f>IF(ISBLANK(Calculations!S160),"",Calculations!S160)</f>
        <v>13897083211011.068</v>
      </c>
      <c r="T160">
        <f>IF(ISBLANK(Calculations!T160),"",Calculations!T160)</f>
        <v>13473848372791.629</v>
      </c>
      <c r="U160">
        <f>IF(ISBLANK(Calculations!U160),"",Calculations!U160)</f>
        <v>13061892230095.762</v>
      </c>
      <c r="V160">
        <f>IF(ISBLANK(Calculations!V160),"",Calculations!V160)</f>
        <v>12656800498614.717</v>
      </c>
      <c r="W160">
        <f>IF(ISBLANK(Calculations!W160),"",Calculations!W160)</f>
        <v>12265420496804.096</v>
      </c>
      <c r="X160">
        <f>IF(ISBLANK(Calculations!X160),"",Calculations!X160)</f>
        <v>11894261411593.1</v>
      </c>
      <c r="Y160">
        <f>IF(ISBLANK(Calculations!Y160),"",Calculations!Y160)</f>
        <v>11551985758994.977</v>
      </c>
      <c r="Z160">
        <f>IF(ISBLANK(Calculations!Z160),"",Calculations!Z160)</f>
        <v>11243351064780.99</v>
      </c>
      <c r="AA160">
        <f>IF(ISBLANK(Calculations!AA160),"",Calculations!AA160)</f>
        <v>10976303372953.02</v>
      </c>
      <c r="AB160">
        <f>IF(ISBLANK(Calculations!AB160),"",Calculations!AB160)</f>
        <v>10747299961716.896</v>
      </c>
      <c r="AC160">
        <f>IF(ISBLANK(Calculations!AC160),"",Calculations!AC160)</f>
        <v>10547142794833.285</v>
      </c>
      <c r="AD160">
        <f>IF(ISBLANK(Calculations!AD160),"",Calculations!AD160)</f>
        <v>10368430291637.66</v>
      </c>
      <c r="AE160">
        <f>IF(ISBLANK(Calculations!AE160),"",Calculations!AE160)</f>
        <v>10202996950548.289</v>
      </c>
      <c r="AF160">
        <f>IF(ISBLANK(Calculations!AF160),"",Calculations!AF160)</f>
        <v>10048159394178.736</v>
      </c>
      <c r="AG160">
        <f>IF(ISBLANK(Calculations!AG160),"",Calculations!AG160)</f>
        <v>9905565270227.2734</v>
      </c>
      <c r="AH160">
        <f>IF(ISBLANK(Calculations!AH160),"",Calculations!AH160)</f>
        <v>9779394855143.875</v>
      </c>
      <c r="AI160">
        <f>IF(ISBLANK(Calculations!AI160),"",Calculations!AI160)</f>
        <v>9664932631066.1543</v>
      </c>
      <c r="AJ160">
        <f>IF(ISBLANK(Calculations!AJ160),"",Calculations!AJ160)</f>
        <v>9557147580540.8047</v>
      </c>
      <c r="AK160">
        <f>IF(ISBLANK(Calculations!AK160),"",Calculations!AK160)</f>
        <v>9463044465350.3477</v>
      </c>
      <c r="AL160">
        <f>IF(ISBLANK(Calculations!AL160),"",Calculations!AL160)</f>
        <v>9383430917320.3242</v>
      </c>
      <c r="AM160">
        <f>IF(ISBLANK(Calculations!AM160),"",Calculations!AM160)</f>
        <v>9319214579088.6152</v>
      </c>
      <c r="AN160">
        <f>IF(ISBLANK(Calculations!AN160),"",Calculations!AN160)</f>
        <v>9266015287269.8789</v>
      </c>
      <c r="AO160">
        <f>IF(ISBLANK(Calculations!AO160),"",Calculations!AO160)</f>
        <v>9224076619234.7285</v>
      </c>
      <c r="AP160">
        <f>IF(ISBLANK(Calculations!AP160),"",Calculations!AP160)</f>
        <v>9192274391637.3125</v>
      </c>
      <c r="AQ160">
        <f>IF(ISBLANK(Calculations!AQ160),"",Calculations!AQ160)</f>
        <v>9171731324361</v>
      </c>
      <c r="AR160">
        <f>IF(ISBLANK(Calculations!AR160),"",Calculations!AR160)</f>
        <v>9162168802208.3574</v>
      </c>
      <c r="AS160">
        <f>IF(ISBLANK(Calculations!AS160),"",Calculations!AS160)</f>
        <v>9163982095864.002</v>
      </c>
      <c r="AT160">
        <f>IF(ISBLANK(Calculations!AT160),"",Calculations!AT160)</f>
        <v>9178581382800.0684</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0.16243262012994608</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20027942062022.352</v>
      </c>
      <c r="P173">
        <f>IF(ISBLANK(Calculations!P173),"",Calculations!P173)</f>
        <v>20027942062022.352</v>
      </c>
      <c r="Q173">
        <f>IF(ISBLANK(Calculations!Q173),"",Calculations!Q173)</f>
        <v>20027942062022.352</v>
      </c>
      <c r="R173">
        <f>IF(ISBLANK(Calculations!R173),"",Calculations!R173)</f>
        <v>20222192555996.609</v>
      </c>
      <c r="S173">
        <f>IF(ISBLANK(Calculations!S173),"",Calculations!S173)</f>
        <v>20377152081597.898</v>
      </c>
      <c r="T173">
        <f>IF(ISBLANK(Calculations!T173),"",Calculations!T173)</f>
        <v>20477293839060.801</v>
      </c>
      <c r="U173">
        <f>IF(ISBLANK(Calculations!U173),"",Calculations!U173)</f>
        <v>20510554918212.523</v>
      </c>
      <c r="V173">
        <f>IF(ISBLANK(Calculations!V173),"",Calculations!V173)</f>
        <v>20473538565149.555</v>
      </c>
      <c r="W173">
        <f>IF(ISBLANK(Calculations!W173),"",Calculations!W173)</f>
        <v>20379447527609.488</v>
      </c>
      <c r="X173">
        <f>IF(ISBLANK(Calculations!X173),"",Calculations!X173)</f>
        <v>20250516064734.395</v>
      </c>
      <c r="Y173">
        <f>IF(ISBLANK(Calculations!Y173),"",Calculations!Y173)</f>
        <v>20109433021593.531</v>
      </c>
      <c r="Z173">
        <f>IF(ISBLANK(Calculations!Z173),"",Calculations!Z173)</f>
        <v>19971057394175.668</v>
      </c>
      <c r="AA173">
        <f>IF(ISBLANK(Calculations!AA173),"",Calculations!AA173)</f>
        <v>19853810192821.551</v>
      </c>
      <c r="AB173">
        <f>IF(ISBLANK(Calculations!AB173),"",Calculations!AB173)</f>
        <v>19761366138536.207</v>
      </c>
      <c r="AC173">
        <f>IF(ISBLANK(Calculations!AC173),"",Calculations!AC173)</f>
        <v>19693205012740.527</v>
      </c>
      <c r="AD173">
        <f>IF(ISBLANK(Calculations!AD173),"",Calculations!AD173)</f>
        <v>19646413939089.203</v>
      </c>
      <c r="AE173">
        <f>IF(ISBLANK(Calculations!AE173),"",Calculations!AE173)</f>
        <v>19617295747284.078</v>
      </c>
      <c r="AF173">
        <f>IF(ISBLANK(Calculations!AF173),"",Calculations!AF173)</f>
        <v>19603343644686.887</v>
      </c>
      <c r="AG173">
        <f>IF(ISBLANK(Calculations!AG173),"",Calculations!AG173)</f>
        <v>19600643849818.051</v>
      </c>
      <c r="AH173">
        <f>IF(ISBLANK(Calculations!AH173),"",Calculations!AH173)</f>
        <v>19608537663817.508</v>
      </c>
      <c r="AI173">
        <f>IF(ISBLANK(Calculations!AI173),"",Calculations!AI173)</f>
        <v>19623788860819.375</v>
      </c>
      <c r="AJ173">
        <f>IF(ISBLANK(Calculations!AJ173),"",Calculations!AJ173)</f>
        <v>19642671467310.996</v>
      </c>
      <c r="AK173">
        <f>IF(ISBLANK(Calculations!AK173),"",Calculations!AK173)</f>
        <v>19667823873318.949</v>
      </c>
      <c r="AL173">
        <f>IF(ISBLANK(Calculations!AL173),"",Calculations!AL173)</f>
        <v>19701655902972.688</v>
      </c>
      <c r="AM173">
        <f>IF(ISBLANK(Calculations!AM173),"",Calculations!AM173)</f>
        <v>19740946725972.84</v>
      </c>
      <c r="AN173">
        <f>IF(ISBLANK(Calculations!AN173),"",Calculations!AN173)</f>
        <v>19787802931099.496</v>
      </c>
      <c r="AO173">
        <f>IF(ISBLANK(Calculations!AO173),"",Calculations!AO173)</f>
        <v>19841890415004.309</v>
      </c>
      <c r="AP173">
        <f>IF(ISBLANK(Calculations!AP173),"",Calculations!AP173)</f>
        <v>19903757797434.285</v>
      </c>
      <c r="AQ173">
        <f>IF(ISBLANK(Calculations!AQ173),"",Calculations!AQ173)</f>
        <v>19970902096145.254</v>
      </c>
      <c r="AR173">
        <f>IF(ISBLANK(Calculations!AR173),"",Calculations!AR173)</f>
        <v>20046093646588.289</v>
      </c>
      <c r="AS173">
        <f>IF(ISBLANK(Calculations!AS173),"",Calculations!AS173)</f>
        <v>20125871634307.934</v>
      </c>
      <c r="AT173">
        <f>IF(ISBLANK(Calculations!AT173),"",Calculations!AT173)</f>
        <v>20211862605641.137</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0.3153811172191025</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49211438768634.312</v>
      </c>
      <c r="P175">
        <f>IF(ISBLANK(Calculations!P175),"",Calculations!P175)</f>
        <v>49211438768634.312</v>
      </c>
      <c r="Q175">
        <f>IF(ISBLANK(Calculations!Q175),"",Calculations!Q175)</f>
        <v>49211438768634.312</v>
      </c>
      <c r="R175">
        <f>IF(ISBLANK(Calculations!R175),"",Calculations!R175)</f>
        <v>49371441223481.867</v>
      </c>
      <c r="S175">
        <f>IF(ISBLANK(Calculations!S175),"",Calculations!S175)</f>
        <v>49516903711948.984</v>
      </c>
      <c r="T175">
        <f>IF(ISBLANK(Calculations!T175),"",Calculations!T175)</f>
        <v>49665146120748.992</v>
      </c>
      <c r="U175">
        <f>IF(ISBLANK(Calculations!U175),"",Calculations!U175)</f>
        <v>49823313311667.523</v>
      </c>
      <c r="V175">
        <f>IF(ISBLANK(Calculations!V175),"",Calculations!V175)</f>
        <v>49996985666801.336</v>
      </c>
      <c r="W175">
        <f>IF(ISBLANK(Calculations!W175),"",Calculations!W175)</f>
        <v>50202452718010.5</v>
      </c>
      <c r="X175">
        <f>IF(ISBLANK(Calculations!X175),"",Calculations!X175)</f>
        <v>50439788972654.594</v>
      </c>
      <c r="Y175">
        <f>IF(ISBLANK(Calculations!Y175),"",Calculations!Y175)</f>
        <v>50709100802822.727</v>
      </c>
      <c r="Z175">
        <f>IF(ISBLANK(Calculations!Z175),"",Calculations!Z175)</f>
        <v>50994384599994.5</v>
      </c>
      <c r="AA175">
        <f>IF(ISBLANK(Calculations!AA175),"",Calculations!AA175)</f>
        <v>51293149242881.523</v>
      </c>
      <c r="AB175">
        <f>IF(ISBLANK(Calculations!AB175),"",Calculations!AB175)</f>
        <v>51600763960979.477</v>
      </c>
      <c r="AC175">
        <f>IF(ISBLANK(Calculations!AC175),"",Calculations!AC175)</f>
        <v>51913313270330</v>
      </c>
      <c r="AD175">
        <f>IF(ISBLANK(Calculations!AD175),"",Calculations!AD175)</f>
        <v>52226042141886.594</v>
      </c>
      <c r="AE175">
        <f>IF(ISBLANK(Calculations!AE175),"",Calculations!AE175)</f>
        <v>52532312250950.445</v>
      </c>
      <c r="AF175">
        <f>IF(ISBLANK(Calculations!AF175),"",Calculations!AF175)</f>
        <v>52837248034390.18</v>
      </c>
      <c r="AG175">
        <f>IF(ISBLANK(Calculations!AG175),"",Calculations!AG175)</f>
        <v>53139932610364.961</v>
      </c>
      <c r="AH175">
        <f>IF(ISBLANK(Calculations!AH175),"",Calculations!AH175)</f>
        <v>53446405698839.117</v>
      </c>
      <c r="AI175">
        <f>IF(ISBLANK(Calculations!AI175),"",Calculations!AI175)</f>
        <v>53751055204476.031</v>
      </c>
      <c r="AJ175">
        <f>IF(ISBLANK(Calculations!AJ175),"",Calculations!AJ175)</f>
        <v>54060782102279.375</v>
      </c>
      <c r="AK175">
        <f>IF(ISBLANK(Calculations!AK175),"",Calculations!AK175)</f>
        <v>54366650996517.422</v>
      </c>
      <c r="AL175">
        <f>IF(ISBLANK(Calculations!AL175),"",Calculations!AL175)</f>
        <v>54673086272812.43</v>
      </c>
      <c r="AM175">
        <f>IF(ISBLANK(Calculations!AM175),"",Calculations!AM175)</f>
        <v>54985667780314.984</v>
      </c>
      <c r="AN175">
        <f>IF(ISBLANK(Calculations!AN175),"",Calculations!AN175)</f>
        <v>55301387511173.07</v>
      </c>
      <c r="AO175">
        <f>IF(ISBLANK(Calculations!AO175),"",Calculations!AO175)</f>
        <v>55620549413025.438</v>
      </c>
      <c r="AP175">
        <f>IF(ISBLANK(Calculations!AP175),"",Calculations!AP175)</f>
        <v>55946527610586.469</v>
      </c>
      <c r="AQ175">
        <f>IF(ISBLANK(Calculations!AQ175),"",Calculations!AQ175)</f>
        <v>56268870350225.523</v>
      </c>
      <c r="AR175">
        <f>IF(ISBLANK(Calculations!AR175),"",Calculations!AR175)</f>
        <v>56596933660787.539</v>
      </c>
      <c r="AS175">
        <f>IF(ISBLANK(Calculations!AS175),"",Calculations!AS175)</f>
        <v>56925457281771.352</v>
      </c>
      <c r="AT175">
        <f>IF(ISBLANK(Calculations!AT175),"",Calculations!AT175)</f>
        <v>57255884813873.836</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1.1719732590726678E-2</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252841510912.33734</v>
      </c>
      <c r="P176">
        <f>IF(ISBLANK(Calculations!P176),"",Calculations!P176)</f>
        <v>252841510912.33734</v>
      </c>
      <c r="Q176">
        <f>IF(ISBLANK(Calculations!Q176),"",Calculations!Q176)</f>
        <v>252841510912.33734</v>
      </c>
      <c r="R176">
        <f>IF(ISBLANK(Calculations!R176),"",Calculations!R176)</f>
        <v>242783687004.90894</v>
      </c>
      <c r="S176">
        <f>IF(ISBLANK(Calculations!S176),"",Calculations!S176)</f>
        <v>232762162592.70108</v>
      </c>
      <c r="T176">
        <f>IF(ISBLANK(Calculations!T176),"",Calculations!T176)</f>
        <v>222949491737.67621</v>
      </c>
      <c r="U176">
        <f>IF(ISBLANK(Calculations!U176),"",Calculations!U176)</f>
        <v>213528483660.80106</v>
      </c>
      <c r="V176">
        <f>IF(ISBLANK(Calculations!V176),"",Calculations!V176)</f>
        <v>204690251378.98758</v>
      </c>
      <c r="W176">
        <f>IF(ISBLANK(Calculations!W176),"",Calculations!W176)</f>
        <v>196684286967.37869</v>
      </c>
      <c r="X176">
        <f>IF(ISBLANK(Calculations!X176),"",Calculations!X176)</f>
        <v>189648476918.15515</v>
      </c>
      <c r="Y176">
        <f>IF(ISBLANK(Calculations!Y176),"",Calculations!Y176)</f>
        <v>183717126294.69717</v>
      </c>
      <c r="Z176">
        <f>IF(ISBLANK(Calculations!Z176),"",Calculations!Z176)</f>
        <v>178883225642.65387</v>
      </c>
      <c r="AA176">
        <f>IF(ISBLANK(Calculations!AA176),"",Calculations!AA176)</f>
        <v>175091242107.25412</v>
      </c>
      <c r="AB176">
        <f>IF(ISBLANK(Calculations!AB176),"",Calculations!AB176)</f>
        <v>172182889521.20398</v>
      </c>
      <c r="AC176">
        <f>IF(ISBLANK(Calculations!AC176),"",Calculations!AC176)</f>
        <v>169934501100.52094</v>
      </c>
      <c r="AD176">
        <f>IF(ISBLANK(Calculations!AD176),"",Calculations!AD176)</f>
        <v>168144978587.25055</v>
      </c>
      <c r="AE176">
        <f>IF(ISBLANK(Calculations!AE176),"",Calculations!AE176)</f>
        <v>166588835943.70377</v>
      </c>
      <c r="AF176">
        <f>IF(ISBLANK(Calculations!AF176),"",Calculations!AF176)</f>
        <v>165149685737.57629</v>
      </c>
      <c r="AG176">
        <f>IF(ISBLANK(Calculations!AG176),"",Calculations!AG176)</f>
        <v>163747208978.36801</v>
      </c>
      <c r="AH176">
        <f>IF(ISBLANK(Calculations!AH176),"",Calculations!AH176)</f>
        <v>162364315859.43784</v>
      </c>
      <c r="AI176">
        <f>IF(ISBLANK(Calculations!AI176),"",Calculations!AI176)</f>
        <v>160961670891.52631</v>
      </c>
      <c r="AJ176">
        <f>IF(ISBLANK(Calculations!AJ176),"",Calculations!AJ176)</f>
        <v>159548052831.79724</v>
      </c>
      <c r="AK176">
        <f>IF(ISBLANK(Calculations!AK176),"",Calculations!AK176)</f>
        <v>158094327546.60904</v>
      </c>
      <c r="AL176">
        <f>IF(ISBLANK(Calculations!AL176),"",Calculations!AL176)</f>
        <v>156619060909.59467</v>
      </c>
      <c r="AM176">
        <f>IF(ISBLANK(Calculations!AM176),"",Calculations!AM176)</f>
        <v>155131086508.57529</v>
      </c>
      <c r="AN176">
        <f>IF(ISBLANK(Calculations!AN176),"",Calculations!AN176)</f>
        <v>153626841806.97638</v>
      </c>
      <c r="AO176">
        <f>IF(ISBLANK(Calculations!AO176),"",Calculations!AO176)</f>
        <v>152105852849.32693</v>
      </c>
      <c r="AP176">
        <f>IF(ISBLANK(Calculations!AP176),"",Calculations!AP176)</f>
        <v>150566076915.94666</v>
      </c>
      <c r="AQ176">
        <f>IF(ISBLANK(Calculations!AQ176),"",Calculations!AQ176)</f>
        <v>149000405537.06607</v>
      </c>
      <c r="AR176">
        <f>IF(ISBLANK(Calculations!AR176),"",Calculations!AR176)</f>
        <v>147422686531.30988</v>
      </c>
      <c r="AS176">
        <f>IF(ISBLANK(Calculations!AS176),"",Calculations!AS176)</f>
        <v>145826883352.36127</v>
      </c>
      <c r="AT176">
        <f>IF(ISBLANK(Calculations!AT176),"",Calculations!AT176)</f>
        <v>144219752457.04016</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0.48433158304386859</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59718084189309</v>
      </c>
      <c r="P186">
        <f>IF(ISBLANK(Calculations!P186),"",Calculations!P186)</f>
        <v>59718084189309</v>
      </c>
      <c r="Q186">
        <f>IF(ISBLANK(Calculations!Q186),"",Calculations!Q186)</f>
        <v>59718084189309</v>
      </c>
      <c r="R186">
        <f>IF(ISBLANK(Calculations!R186),"",Calculations!R186)</f>
        <v>60308536631797.703</v>
      </c>
      <c r="S186">
        <f>IF(ISBLANK(Calculations!S186),"",Calculations!S186)</f>
        <v>60993836571131.133</v>
      </c>
      <c r="T186">
        <f>IF(ISBLANK(Calculations!T186),"",Calculations!T186)</f>
        <v>61790388366443.945</v>
      </c>
      <c r="U186">
        <f>IF(ISBLANK(Calculations!U186),"",Calculations!U186)</f>
        <v>62608203136813.688</v>
      </c>
      <c r="V186">
        <f>IF(ISBLANK(Calculations!V186),"",Calculations!V186)</f>
        <v>63482884610744.57</v>
      </c>
      <c r="W186">
        <f>IF(ISBLANK(Calculations!W186),"",Calculations!W186)</f>
        <v>64395781972277.758</v>
      </c>
      <c r="X186">
        <f>IF(ISBLANK(Calculations!X186),"",Calculations!X186)</f>
        <v>65332371616828.836</v>
      </c>
      <c r="Y186">
        <f>IF(ISBLANK(Calculations!Y186),"",Calculations!Y186)</f>
        <v>66308875052395.875</v>
      </c>
      <c r="Z186">
        <f>IF(ISBLANK(Calculations!Z186),"",Calculations!Z186)</f>
        <v>67311264984622.992</v>
      </c>
      <c r="AA186">
        <f>IF(ISBLANK(Calculations!AA186),"",Calculations!AA186)</f>
        <v>68334578311224.273</v>
      </c>
      <c r="AB186">
        <f>IF(ISBLANK(Calculations!AB186),"",Calculations!AB186)</f>
        <v>69406164337954.758</v>
      </c>
      <c r="AC186">
        <f>IF(ISBLANK(Calculations!AC186),"",Calculations!AC186)</f>
        <v>70501860593158.781</v>
      </c>
      <c r="AD186">
        <f>IF(ISBLANK(Calculations!AD186),"",Calculations!AD186)</f>
        <v>71636582505285.438</v>
      </c>
      <c r="AE186">
        <f>IF(ISBLANK(Calculations!AE186),"",Calculations!AE186)</f>
        <v>72804348230000.453</v>
      </c>
      <c r="AF186">
        <f>IF(ISBLANK(Calculations!AF186),"",Calculations!AF186)</f>
        <v>73984469467248.516</v>
      </c>
      <c r="AG186">
        <f>IF(ISBLANK(Calculations!AG186),"",Calculations!AG186)</f>
        <v>75216494305771.812</v>
      </c>
      <c r="AH186">
        <f>IF(ISBLANK(Calculations!AH186),"",Calculations!AH186)</f>
        <v>76456590715907.609</v>
      </c>
      <c r="AI186">
        <f>IF(ISBLANK(Calculations!AI186),"",Calculations!AI186)</f>
        <v>77735111986373.484</v>
      </c>
      <c r="AJ186">
        <f>IF(ISBLANK(Calculations!AJ186),"",Calculations!AJ186)</f>
        <v>79048949647842.922</v>
      </c>
      <c r="AK186">
        <f>IF(ISBLANK(Calculations!AK186),"",Calculations!AK186)</f>
        <v>80402805586692.203</v>
      </c>
      <c r="AL186">
        <f>IF(ISBLANK(Calculations!AL186),"",Calculations!AL186)</f>
        <v>81784507141525.047</v>
      </c>
      <c r="AM186">
        <f>IF(ISBLANK(Calculations!AM186),"",Calculations!AM186)</f>
        <v>83209544415791.906</v>
      </c>
      <c r="AN186">
        <f>IF(ISBLANK(Calculations!AN186),"",Calculations!AN186)</f>
        <v>84658561310577.594</v>
      </c>
      <c r="AO186">
        <f>IF(ISBLANK(Calculations!AO186),"",Calculations!AO186)</f>
        <v>86122180174720.469</v>
      </c>
      <c r="AP186">
        <f>IF(ISBLANK(Calculations!AP186),"",Calculations!AP186)</f>
        <v>87639870732189.906</v>
      </c>
      <c r="AQ186">
        <f>IF(ISBLANK(Calculations!AQ186),"",Calculations!AQ186)</f>
        <v>89155576048744.844</v>
      </c>
      <c r="AR186">
        <f>IF(ISBLANK(Calculations!AR186),"",Calculations!AR186)</f>
        <v>90719266727928.172</v>
      </c>
      <c r="AS186">
        <f>IF(ISBLANK(Calculations!AS186),"",Calculations!AS186)</f>
        <v>92318639500388.562</v>
      </c>
      <c r="AT186">
        <f>IF(ISBLANK(Calculations!AT186),"",Calculations!AT186)</f>
        <v>93962601828650.078</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0.1821415781827585</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28421007576481.27</v>
      </c>
      <c r="P188">
        <f>IF(ISBLANK(Calculations!P188),"",Calculations!P188)</f>
        <v>28421007576481.27</v>
      </c>
      <c r="Q188">
        <f>IF(ISBLANK(Calculations!Q188),"",Calculations!Q188)</f>
        <v>28421007576481.27</v>
      </c>
      <c r="R188">
        <f>IF(ISBLANK(Calculations!R188),"",Calculations!R188)</f>
        <v>28323001849074.395</v>
      </c>
      <c r="S188">
        <f>IF(ISBLANK(Calculations!S188),"",Calculations!S188)</f>
        <v>28291599180584.5</v>
      </c>
      <c r="T188">
        <f>IF(ISBLANK(Calculations!T188),"",Calculations!T188)</f>
        <v>28249783403557.574</v>
      </c>
      <c r="U188">
        <f>IF(ISBLANK(Calculations!U188),"",Calculations!U188)</f>
        <v>28192531724464.059</v>
      </c>
      <c r="V188">
        <f>IF(ISBLANK(Calculations!V188),"",Calculations!V188)</f>
        <v>28134504166695.234</v>
      </c>
      <c r="W188">
        <f>IF(ISBLANK(Calculations!W188),"",Calculations!W188)</f>
        <v>28004524070721.797</v>
      </c>
      <c r="X188">
        <f>IF(ISBLANK(Calculations!X188),"",Calculations!X188)</f>
        <v>27894553477427.285</v>
      </c>
      <c r="Y188">
        <f>IF(ISBLANK(Calculations!Y188),"",Calculations!Y188)</f>
        <v>27815209673947.516</v>
      </c>
      <c r="Z188">
        <f>IF(ISBLANK(Calculations!Z188),"",Calculations!Z188)</f>
        <v>27779682597762.508</v>
      </c>
      <c r="AA188">
        <f>IF(ISBLANK(Calculations!AA188),"",Calculations!AA188)</f>
        <v>27757712980535.402</v>
      </c>
      <c r="AB188">
        <f>IF(ISBLANK(Calculations!AB188),"",Calculations!AB188)</f>
        <v>27751015922495.934</v>
      </c>
      <c r="AC188">
        <f>IF(ISBLANK(Calculations!AC188),"",Calculations!AC188)</f>
        <v>27762654102625.492</v>
      </c>
      <c r="AD188">
        <f>IF(ISBLANK(Calculations!AD188),"",Calculations!AD188)</f>
        <v>27760489809478.691</v>
      </c>
      <c r="AE188">
        <f>IF(ISBLANK(Calculations!AE188),"",Calculations!AE188)</f>
        <v>27711813631533.184</v>
      </c>
      <c r="AF188">
        <f>IF(ISBLANK(Calculations!AF188),"",Calculations!AF188)</f>
        <v>27671631283296.348</v>
      </c>
      <c r="AG188">
        <f>IF(ISBLANK(Calculations!AG188),"",Calculations!AG188)</f>
        <v>27642842100870.625</v>
      </c>
      <c r="AH188">
        <f>IF(ISBLANK(Calculations!AH188),"",Calculations!AH188)</f>
        <v>27634593285480.547</v>
      </c>
      <c r="AI188">
        <f>IF(ISBLANK(Calculations!AI188),"",Calculations!AI188)</f>
        <v>27627324527364.551</v>
      </c>
      <c r="AJ188">
        <f>IF(ISBLANK(Calculations!AJ188),"",Calculations!AJ188)</f>
        <v>27642923772310.109</v>
      </c>
      <c r="AK188">
        <f>IF(ISBLANK(Calculations!AK188),"",Calculations!AK188)</f>
        <v>27655909531191.496</v>
      </c>
      <c r="AL188">
        <f>IF(ISBLANK(Calculations!AL188),"",Calculations!AL188)</f>
        <v>27650110858986.625</v>
      </c>
      <c r="AM188">
        <f>IF(ISBLANK(Calculations!AM188),"",Calculations!AM188)</f>
        <v>27623445133988.031</v>
      </c>
      <c r="AN188">
        <f>IF(ISBLANK(Calculations!AN188),"",Calculations!AN188)</f>
        <v>27588693936478.324</v>
      </c>
      <c r="AO188">
        <f>IF(ISBLANK(Calculations!AO188),"",Calculations!AO188)</f>
        <v>27549409974076.09</v>
      </c>
      <c r="AP188">
        <f>IF(ISBLANK(Calculations!AP188),"",Calculations!AP188)</f>
        <v>27513719555011.973</v>
      </c>
      <c r="AQ188">
        <f>IF(ISBLANK(Calculations!AQ188),"",Calculations!AQ188)</f>
        <v>27487053830013.379</v>
      </c>
      <c r="AR188">
        <f>IF(ISBLANK(Calculations!AR188),"",Calculations!AR188)</f>
        <v>27450546696554.281</v>
      </c>
      <c r="AS188">
        <f>IF(ISBLANK(Calculations!AS188),"",Calculations!AS188)</f>
        <v>27425187714587.855</v>
      </c>
      <c r="AT188">
        <f>IF(ISBLANK(Calculations!AT188),"",Calculations!AT188)</f>
        <v>27397051903678.133</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0.18121113895822832</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3909449111884.8179</v>
      </c>
      <c r="P189">
        <f>IF(ISBLANK(Calculations!P189),"",Calculations!P189)</f>
        <v>3909449111884.8179</v>
      </c>
      <c r="Q189">
        <f>IF(ISBLANK(Calculations!Q189),"",Calculations!Q189)</f>
        <v>3909449111884.8179</v>
      </c>
      <c r="R189">
        <f>IF(ISBLANK(Calculations!R189),"",Calculations!R189)</f>
        <v>3913803598559.7222</v>
      </c>
      <c r="S189">
        <f>IF(ISBLANK(Calculations!S189),"",Calculations!S189)</f>
        <v>3912720617417.77</v>
      </c>
      <c r="T189">
        <f>IF(ISBLANK(Calculations!T189),"",Calculations!T189)</f>
        <v>3908208195993.0034</v>
      </c>
      <c r="U189">
        <f>IF(ISBLANK(Calculations!U189),"",Calculations!U189)</f>
        <v>3895911847610.5034</v>
      </c>
      <c r="V189">
        <f>IF(ISBLANK(Calculations!V189),"",Calculations!V189)</f>
        <v>3884269800334.6025</v>
      </c>
      <c r="W189">
        <f>IF(ISBLANK(Calculations!W189),"",Calculations!W189)</f>
        <v>3877072488162.0923</v>
      </c>
      <c r="X189">
        <f>IF(ISBLANK(Calculations!X189),"",Calculations!X189)</f>
        <v>3877974972447.0493</v>
      </c>
      <c r="Y189">
        <f>IF(ISBLANK(Calculations!Y189),"",Calculations!Y189)</f>
        <v>3877862161911.4302</v>
      </c>
      <c r="Z189">
        <f>IF(ISBLANK(Calculations!Z189),"",Calculations!Z189)</f>
        <v>3871386837166.8799</v>
      </c>
      <c r="AA189">
        <f>IF(ISBLANK(Calculations!AA189),"",Calculations!AA189)</f>
        <v>3862452242745.8408</v>
      </c>
      <c r="AB189">
        <f>IF(ISBLANK(Calculations!AB189),"",Calculations!AB189)</f>
        <v>3852412105075.7241</v>
      </c>
      <c r="AC189">
        <f>IF(ISBLANK(Calculations!AC189),"",Calculations!AC189)</f>
        <v>3852186484004.4849</v>
      </c>
      <c r="AD189">
        <f>IF(ISBLANK(Calculations!AD189),"",Calculations!AD189)</f>
        <v>3851870614504.752</v>
      </c>
      <c r="AE189">
        <f>IF(ISBLANK(Calculations!AE189),"",Calculations!AE189)</f>
        <v>3853043844075.1987</v>
      </c>
      <c r="AF189">
        <f>IF(ISBLANK(Calculations!AF189),"",Calculations!AF189)</f>
        <v>3847177696222.9976</v>
      </c>
      <c r="AG189">
        <f>IF(ISBLANK(Calculations!AG189),"",Calculations!AG189)</f>
        <v>3846839264616.1382</v>
      </c>
      <c r="AH189">
        <f>IF(ISBLANK(Calculations!AH189),"",Calculations!AH189)</f>
        <v>3849433906935.3799</v>
      </c>
      <c r="AI189">
        <f>IF(ISBLANK(Calculations!AI189),"",Calculations!AI189)</f>
        <v>3850223580684.7163</v>
      </c>
      <c r="AJ189">
        <f>IF(ISBLANK(Calculations!AJ189),"",Calculations!AJ189)</f>
        <v>3851283999719.5352</v>
      </c>
      <c r="AK189">
        <f>IF(ISBLANK(Calculations!AK189),"",Calculations!AK189)</f>
        <v>3855277492680.4551</v>
      </c>
      <c r="AL189">
        <f>IF(ISBLANK(Calculations!AL189),"",Calculations!AL189)</f>
        <v>3862813236459.8237</v>
      </c>
      <c r="AM189">
        <f>IF(ISBLANK(Calculations!AM189),"",Calculations!AM189)</f>
        <v>3871274026631.2666</v>
      </c>
      <c r="AN189">
        <f>IF(ISBLANK(Calculations!AN189),"",Calculations!AN189)</f>
        <v>3879125639910.3608</v>
      </c>
      <c r="AO189">
        <f>IF(ISBLANK(Calculations!AO189),"",Calculations!AO189)</f>
        <v>3885194846726.6753</v>
      </c>
      <c r="AP189">
        <f>IF(ISBLANK(Calculations!AP189),"",Calculations!AP189)</f>
        <v>3888624287009.5049</v>
      </c>
      <c r="AQ189">
        <f>IF(ISBLANK(Calculations!AQ189),"",Calculations!AQ189)</f>
        <v>3889481647080.2104</v>
      </c>
      <c r="AR189">
        <f>IF(ISBLANK(Calculations!AR189),"",Calculations!AR189)</f>
        <v>3892076289399.4517</v>
      </c>
      <c r="AS189">
        <f>IF(ISBLANK(Calculations!AS189),"",Calculations!AS189)</f>
        <v>3895302670718.1606</v>
      </c>
      <c r="AT189">
        <f>IF(ISBLANK(Calculations!AT189),"",Calculations!AT189)</f>
        <v>3896521024502.8496</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102667999999999.98</v>
      </c>
      <c r="P199">
        <f>IF(ISBLANK(Calculations!P199),"",Calculations!P199)</f>
        <v>102667999999999.98</v>
      </c>
      <c r="Q199">
        <f>IF(ISBLANK(Calculations!Q199),"",Calculations!Q199)</f>
        <v>102667999999999.98</v>
      </c>
      <c r="R199">
        <f>IF(ISBLANK(Calculations!R199),"",Calculations!R199)</f>
        <v>102153383995882.73</v>
      </c>
      <c r="S199">
        <f>IF(ISBLANK(Calculations!S199),"",Calculations!S199)</f>
        <v>101710087620324.03</v>
      </c>
      <c r="T199">
        <f>IF(ISBLANK(Calculations!T199),"",Calculations!T199)</f>
        <v>101303947142384.06</v>
      </c>
      <c r="U199">
        <f>IF(ISBLANK(Calculations!U199),"",Calculations!U199)</f>
        <v>100980957316924.56</v>
      </c>
      <c r="V199">
        <f>IF(ISBLANK(Calculations!V199),"",Calculations!V199)</f>
        <v>100719790290746.66</v>
      </c>
      <c r="W199">
        <f>IF(ISBLANK(Calculations!W199),"",Calculations!W199)</f>
        <v>100611774197919.72</v>
      </c>
      <c r="X199">
        <f>IF(ISBLANK(Calculations!X199),"",Calculations!X199)</f>
        <v>100592720274973.22</v>
      </c>
      <c r="Y199">
        <f>IF(ISBLANK(Calculations!Y199),"",Calculations!Y199)</f>
        <v>100616261649926.2</v>
      </c>
      <c r="Z199">
        <f>IF(ISBLANK(Calculations!Z199),"",Calculations!Z199)</f>
        <v>100682631708436.08</v>
      </c>
      <c r="AA199">
        <f>IF(ISBLANK(Calculations!AA199),"",Calculations!AA199)</f>
        <v>100934398689089.36</v>
      </c>
      <c r="AB199">
        <f>IF(ISBLANK(Calculations!AB199),"",Calculations!AB199)</f>
        <v>101263570963724.25</v>
      </c>
      <c r="AC199">
        <f>IF(ISBLANK(Calculations!AC199),"",Calculations!AC199)</f>
        <v>101624467632255.94</v>
      </c>
      <c r="AD199">
        <f>IF(ISBLANK(Calculations!AD199),"",Calculations!AD199)</f>
        <v>102026940408196.41</v>
      </c>
      <c r="AE199">
        <f>IF(ISBLANK(Calculations!AE199),"",Calculations!AE199)</f>
        <v>102478067588585</v>
      </c>
      <c r="AF199">
        <f>IF(ISBLANK(Calculations!AF199),"",Calculations!AF199)</f>
        <v>102918377277076.59</v>
      </c>
      <c r="AG199">
        <f>IF(ISBLANK(Calculations!AG199),"",Calculations!AG199)</f>
        <v>103352852507134.67</v>
      </c>
      <c r="AH199">
        <f>IF(ISBLANK(Calculations!AH199),"",Calculations!AH199)</f>
        <v>103822666783468.14</v>
      </c>
      <c r="AI199">
        <f>IF(ISBLANK(Calculations!AI199),"",Calculations!AI199)</f>
        <v>104242979899159.69</v>
      </c>
      <c r="AJ199">
        <f>IF(ISBLANK(Calculations!AJ199),"",Calculations!AJ199)</f>
        <v>104665455603862.33</v>
      </c>
      <c r="AK199">
        <f>IF(ISBLANK(Calculations!AK199),"",Calculations!AK199)</f>
        <v>104542732428178.67</v>
      </c>
      <c r="AL199">
        <f>IF(ISBLANK(Calculations!AL199),"",Calculations!AL199)</f>
        <v>104410420681246.3</v>
      </c>
      <c r="AM199">
        <f>IF(ISBLANK(Calculations!AM199),"",Calculations!AM199)</f>
        <v>104228858226615.64</v>
      </c>
      <c r="AN199">
        <f>IF(ISBLANK(Calculations!AN199),"",Calculations!AN199)</f>
        <v>104024169130190.72</v>
      </c>
      <c r="AO199">
        <f>IF(ISBLANK(Calculations!AO199),"",Calculations!AO199)</f>
        <v>103853178127371.73</v>
      </c>
      <c r="AP199">
        <f>IF(ISBLANK(Calculations!AP199),"",Calculations!AP199)</f>
        <v>103633524917183.44</v>
      </c>
      <c r="AQ199">
        <f>IF(ISBLANK(Calculations!AQ199),"",Calculations!AQ199)</f>
        <v>103424028392823.94</v>
      </c>
      <c r="AR199">
        <f>IF(ISBLANK(Calculations!AR199),"",Calculations!AR199)</f>
        <v>103175805055181.95</v>
      </c>
      <c r="AS199">
        <f>IF(ISBLANK(Calculations!AS199),"",Calculations!AS199)</f>
        <v>102935918657195.67</v>
      </c>
      <c r="AT199">
        <f>IF(ISBLANK(Calculations!AT199),"",Calculations!AT199)</f>
        <v>102710436322194.2</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123300000000000</v>
      </c>
      <c r="P202">
        <f>IF(ISBLANK(Calculations!P202),"",Calculations!P202)</f>
        <v>123300000000000</v>
      </c>
      <c r="Q202">
        <f>IF(ISBLANK(Calculations!Q202),"",Calculations!Q202)</f>
        <v>123300000000000</v>
      </c>
      <c r="R202">
        <f>IF(ISBLANK(Calculations!R202),"",Calculations!R202)</f>
        <v>123776502824715.95</v>
      </c>
      <c r="S202">
        <f>IF(ISBLANK(Calculations!S202),"",Calculations!S202)</f>
        <v>124172540345314.78</v>
      </c>
      <c r="T202">
        <f>IF(ISBLANK(Calculations!T202),"",Calculations!T202)</f>
        <v>124582385110524.81</v>
      </c>
      <c r="U202">
        <f>IF(ISBLANK(Calculations!U202),"",Calculations!U202)</f>
        <v>124946316825141.69</v>
      </c>
      <c r="V202">
        <f>IF(ISBLANK(Calculations!V202),"",Calculations!V202)</f>
        <v>125291297231475.06</v>
      </c>
      <c r="W202">
        <f>IF(ISBLANK(Calculations!W202),"",Calculations!W202)</f>
        <v>125625502691328.75</v>
      </c>
      <c r="X202">
        <f>IF(ISBLANK(Calculations!X202),"",Calculations!X202)</f>
        <v>125957945399439.09</v>
      </c>
      <c r="Y202">
        <f>IF(ISBLANK(Calculations!Y202),"",Calculations!Y202)</f>
        <v>126341495561491.31</v>
      </c>
      <c r="Z202">
        <f>IF(ISBLANK(Calculations!Z202),"",Calculations!Z202)</f>
        <v>126771970913711.44</v>
      </c>
      <c r="AA202">
        <f>IF(ISBLANK(Calculations!AA202),"",Calculations!AA202)</f>
        <v>127298684248218.91</v>
      </c>
      <c r="AB202">
        <f>IF(ISBLANK(Calculations!AB202),"",Calculations!AB202)</f>
        <v>127933420621506.66</v>
      </c>
      <c r="AC202">
        <f>IF(ISBLANK(Calculations!AC202),"",Calculations!AC202)</f>
        <v>128655336496243.64</v>
      </c>
      <c r="AD202">
        <f>IF(ISBLANK(Calculations!AD202),"",Calculations!AD202)</f>
        <v>129466644247286.41</v>
      </c>
      <c r="AE202">
        <f>IF(ISBLANK(Calculations!AE202),"",Calculations!AE202)</f>
        <v>130349559667088.02</v>
      </c>
      <c r="AF202">
        <f>IF(ISBLANK(Calculations!AF202),"",Calculations!AF202)</f>
        <v>131279523785274.89</v>
      </c>
      <c r="AG202">
        <f>IF(ISBLANK(Calculations!AG202),"",Calculations!AG202)</f>
        <v>132299877107580.48</v>
      </c>
      <c r="AH202">
        <f>IF(ISBLANK(Calculations!AH202),"",Calculations!AH202)</f>
        <v>133370048387444.62</v>
      </c>
      <c r="AI202">
        <f>IF(ISBLANK(Calculations!AI202),"",Calculations!AI202)</f>
        <v>134519095677664.86</v>
      </c>
      <c r="AJ202">
        <f>IF(ISBLANK(Calculations!AJ202),"",Calculations!AJ202)</f>
        <v>135739434194318.73</v>
      </c>
      <c r="AK202">
        <f>IF(ISBLANK(Calculations!AK202),"",Calculations!AK202)</f>
        <v>137035788505367.73</v>
      </c>
      <c r="AL202">
        <f>IF(ISBLANK(Calculations!AL202),"",Calculations!AL202)</f>
        <v>138405077837055.39</v>
      </c>
      <c r="AM202">
        <f>IF(ISBLANK(Calculations!AM202),"",Calculations!AM202)</f>
        <v>139863467122717.69</v>
      </c>
      <c r="AN202">
        <f>IF(ISBLANK(Calculations!AN202),"",Calculations!AN202)</f>
        <v>141387665934798.41</v>
      </c>
      <c r="AO202">
        <f>IF(ISBLANK(Calculations!AO202),"",Calculations!AO202)</f>
        <v>142965600890730.62</v>
      </c>
      <c r="AP202">
        <f>IF(ISBLANK(Calculations!AP202),"",Calculations!AP202)</f>
        <v>144640388064094.5</v>
      </c>
      <c r="AQ202">
        <f>IF(ISBLANK(Calculations!AQ202),"",Calculations!AQ202)</f>
        <v>146351205007463.06</v>
      </c>
      <c r="AR202">
        <f>IF(ISBLANK(Calculations!AR202),"",Calculations!AR202)</f>
        <v>148145737060213.5</v>
      </c>
      <c r="AS202">
        <f>IF(ISBLANK(Calculations!AS202),"",Calculations!AS202)</f>
        <v>150013078044710.38</v>
      </c>
      <c r="AT202">
        <f>IF(ISBLANK(Calculations!AT202),"",Calculations!AT202)</f>
        <v>151961697317374.5</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13766846569727.111</v>
      </c>
      <c r="C2" s="7">
        <f>'IRA Calculations'!Q4</f>
        <v>13766441995081.879</v>
      </c>
      <c r="D2" s="7">
        <f>'IRA Calculations'!R4</f>
        <v>13929959338049.471</v>
      </c>
      <c r="E2" s="7">
        <f>'IRA Calculations'!S4</f>
        <v>14099729048060.559</v>
      </c>
      <c r="F2" s="7">
        <f>'IRA Calculations'!T4</f>
        <v>14260905353186.016</v>
      </c>
      <c r="G2" s="7">
        <f>'IRA Calculations'!U4</f>
        <v>14414723292509.777</v>
      </c>
      <c r="H2" s="7">
        <f>'IRA Calculations'!V4</f>
        <v>14565357157136.643</v>
      </c>
      <c r="I2" s="7">
        <f>'IRA Calculations'!W4</f>
        <v>14711386214663.83</v>
      </c>
      <c r="J2" s="7">
        <f>'IRA Calculations'!X4</f>
        <v>14856206586425.254</v>
      </c>
      <c r="K2" s="7">
        <f>'IRA Calculations'!Y4</f>
        <v>14999777076165.84</v>
      </c>
      <c r="L2" s="7">
        <f>'IRA Calculations'!Z4</f>
        <v>15150775868757.611</v>
      </c>
      <c r="M2" s="7">
        <f>'IRA Calculations'!AA4</f>
        <v>15309665914024.26</v>
      </c>
      <c r="N2" s="7">
        <f>'IRA Calculations'!AB4</f>
        <v>15471360418129.338</v>
      </c>
      <c r="O2" s="7">
        <f>'IRA Calculations'!AC4</f>
        <v>15615001205663.99</v>
      </c>
      <c r="P2" s="7">
        <f>'IRA Calculations'!AD4</f>
        <v>15766880663540.057</v>
      </c>
      <c r="Q2" s="7">
        <f>'IRA Calculations'!AE4</f>
        <v>15921784332892.309</v>
      </c>
      <c r="R2" s="7">
        <f>'IRA Calculations'!AF4</f>
        <v>16084923340213.693</v>
      </c>
      <c r="S2" s="7">
        <f>'IRA Calculations'!AG4</f>
        <v>16250666766504.426</v>
      </c>
      <c r="T2" s="7">
        <f>'IRA Calculations'!AH4</f>
        <v>16426538404125.332</v>
      </c>
      <c r="U2" s="7">
        <f>'IRA Calculations'!AI4</f>
        <v>16599901463555.994</v>
      </c>
      <c r="V2" s="7">
        <f>'IRA Calculations'!AJ4</f>
        <v>16778331129462.926</v>
      </c>
      <c r="W2" s="7">
        <f>'IRA Calculations'!AK4</f>
        <v>16824463435328.342</v>
      </c>
      <c r="X2" s="7">
        <f>'IRA Calculations'!AL4</f>
        <v>16875576575116.67</v>
      </c>
      <c r="Y2" s="7">
        <f>'IRA Calculations'!AM4</f>
        <v>16931726651252.207</v>
      </c>
      <c r="Z2" s="7">
        <f>'IRA Calculations'!AN4</f>
        <v>16992840131848.322</v>
      </c>
      <c r="AA2" s="7">
        <f>'IRA Calculations'!AO4</f>
        <v>17060337631579.441</v>
      </c>
      <c r="AB2" s="7">
        <f>'IRA Calculations'!AP4</f>
        <v>17129108090879.438</v>
      </c>
      <c r="AC2" s="7">
        <f>'IRA Calculations'!AQ4</f>
        <v>17199657812918.166</v>
      </c>
      <c r="AD2" s="7">
        <f>'IRA Calculations'!AR4</f>
        <v>17270562224774.891</v>
      </c>
      <c r="AE2" s="7">
        <f>'IRA Calculations'!AS4</f>
        <v>17340279076636.168</v>
      </c>
      <c r="AF2" s="7">
        <f>'IRA Calculations'!AT4</f>
        <v>17407500392454.391</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161373121217522.72</v>
      </c>
      <c r="C4" s="7">
        <f>'IRA Calculations'!Q6</f>
        <v>161373121217522.72</v>
      </c>
      <c r="D4" s="7">
        <f>'IRA Calculations'!R6</f>
        <v>161617197783565.16</v>
      </c>
      <c r="E4" s="7">
        <f>'IRA Calculations'!S6</f>
        <v>157204343906788.94</v>
      </c>
      <c r="F4" s="7">
        <f>'IRA Calculations'!T6</f>
        <v>152730224437561.19</v>
      </c>
      <c r="G4" s="7">
        <f>'IRA Calculations'!U6</f>
        <v>148206876803534.97</v>
      </c>
      <c r="H4" s="7">
        <f>'IRA Calculations'!V6</f>
        <v>143773201042127</v>
      </c>
      <c r="I4" s="7">
        <f>'IRA Calculations'!W6</f>
        <v>139399124452301.09</v>
      </c>
      <c r="J4" s="7">
        <f>'IRA Calculations'!X6</f>
        <v>135165190649874.42</v>
      </c>
      <c r="K4" s="7">
        <f>'IRA Calculations'!Y6</f>
        <v>131049472833530.41</v>
      </c>
      <c r="L4" s="7">
        <f>'IRA Calculations'!Z6</f>
        <v>127180216881293.84</v>
      </c>
      <c r="M4" s="7">
        <f>'IRA Calculations'!AA6</f>
        <v>123552486672906.03</v>
      </c>
      <c r="N4" s="7">
        <f>'IRA Calculations'!AB6</f>
        <v>120143453980916.33</v>
      </c>
      <c r="O4" s="7">
        <f>'IRA Calculations'!AC6</f>
        <v>121427630261037.89</v>
      </c>
      <c r="P4" s="7">
        <f>'IRA Calculations'!AD6</f>
        <v>123028370903843.2</v>
      </c>
      <c r="Q4" s="7">
        <f>'IRA Calculations'!AE6</f>
        <v>124796680073758.77</v>
      </c>
      <c r="R4" s="7">
        <f>'IRA Calculations'!AF6</f>
        <v>126790387285795.58</v>
      </c>
      <c r="S4" s="7">
        <f>'IRA Calculations'!AG6</f>
        <v>128878811752406.23</v>
      </c>
      <c r="T4" s="7">
        <f>'IRA Calculations'!AH6</f>
        <v>131200647061739.98</v>
      </c>
      <c r="U4" s="7">
        <f>'IRA Calculations'!AI6</f>
        <v>133537928110072.3</v>
      </c>
      <c r="V4" s="7">
        <f>'IRA Calculations'!AJ6</f>
        <v>136026524545078.17</v>
      </c>
      <c r="W4" s="7">
        <f>'IRA Calculations'!AK6</f>
        <v>136513528052640.2</v>
      </c>
      <c r="X4" s="7">
        <f>'IRA Calculations'!AL6</f>
        <v>137034715794443.92</v>
      </c>
      <c r="Y4" s="7">
        <f>'IRA Calculations'!AM6</f>
        <v>137581267079768.2</v>
      </c>
      <c r="Z4" s="7">
        <f>'IRA Calculations'!AN6</f>
        <v>138138142105239.77</v>
      </c>
      <c r="AA4" s="7">
        <f>'IRA Calculations'!AO6</f>
        <v>138716930634466.67</v>
      </c>
      <c r="AB4" s="7">
        <f>'IRA Calculations'!AP6</f>
        <v>139217024406200.77</v>
      </c>
      <c r="AC4" s="7">
        <f>'IRA Calculations'!AQ6</f>
        <v>139644005284691.45</v>
      </c>
      <c r="AD4" s="7">
        <f>'IRA Calculations'!AR6</f>
        <v>139975144148571.58</v>
      </c>
      <c r="AE4" s="7">
        <f>'IRA Calculations'!AS6</f>
        <v>140195418672008.23</v>
      </c>
      <c r="AF4" s="7">
        <f>'IRA Calculations'!AT6</f>
        <v>140293375768129.27</v>
      </c>
    </row>
    <row r="5" spans="1:34" x14ac:dyDescent="0.2">
      <c r="A5" s="1" t="s">
        <v>79</v>
      </c>
      <c r="B5" s="7">
        <f>'IRA Calculations'!P7</f>
        <v>20440052440827.125</v>
      </c>
      <c r="C5" s="7">
        <f>'IRA Calculations'!Q7</f>
        <v>20440052440827.125</v>
      </c>
      <c r="D5" s="7">
        <f>'IRA Calculations'!R7</f>
        <v>20473698672835.176</v>
      </c>
      <c r="E5" s="7">
        <f>'IRA Calculations'!S7</f>
        <v>20480772227514.852</v>
      </c>
      <c r="F5" s="7">
        <f>'IRA Calculations'!T7</f>
        <v>20455142796604.551</v>
      </c>
      <c r="G5" s="7">
        <f>'IRA Calculations'!U7</f>
        <v>20385697652632.32</v>
      </c>
      <c r="H5" s="7">
        <f>'IRA Calculations'!V7</f>
        <v>20266021078782.949</v>
      </c>
      <c r="I5" s="7">
        <f>'IRA Calculations'!W7</f>
        <v>20072782324292.305</v>
      </c>
      <c r="J5" s="7">
        <f>'IRA Calculations'!X7</f>
        <v>19794926038894.879</v>
      </c>
      <c r="K5" s="7">
        <f>'IRA Calculations'!Y7</f>
        <v>19415653351665.02</v>
      </c>
      <c r="L5" s="7">
        <f>'IRA Calculations'!Z7</f>
        <v>18943040610407.578</v>
      </c>
      <c r="M5" s="7">
        <f>'IRA Calculations'!AA7</f>
        <v>18382176295863.453</v>
      </c>
      <c r="N5" s="7">
        <f>'IRA Calculations'!AB7</f>
        <v>17741346185123.473</v>
      </c>
      <c r="O5" s="7">
        <f>'IRA Calculations'!AC7</f>
        <v>17028184321867.369</v>
      </c>
      <c r="P5" s="7">
        <f>'IRA Calculations'!AD7</f>
        <v>16278356318395.691</v>
      </c>
      <c r="Q5" s="7">
        <f>'IRA Calculations'!AE7</f>
        <v>15497975375934.059</v>
      </c>
      <c r="R5" s="7">
        <f>'IRA Calculations'!AF7</f>
        <v>14711746386806.984</v>
      </c>
      <c r="S5" s="7">
        <f>'IRA Calculations'!AG7</f>
        <v>13921452460442.232</v>
      </c>
      <c r="T5" s="7">
        <f>'IRA Calculations'!AH7</f>
        <v>13142020951699.777</v>
      </c>
      <c r="U5" s="7">
        <f>'IRA Calculations'!AI7</f>
        <v>12354587567951.006</v>
      </c>
      <c r="V5" s="7">
        <f>'IRA Calculations'!AJ7</f>
        <v>11566330384614.459</v>
      </c>
      <c r="W5" s="7">
        <f>'IRA Calculations'!AK7</f>
        <v>10646678752104.861</v>
      </c>
      <c r="X5" s="7">
        <f>'IRA Calculations'!AL7</f>
        <v>9741397579929.127</v>
      </c>
      <c r="Y5" s="7">
        <f>'IRA Calculations'!AM7</f>
        <v>8849308053914.6641</v>
      </c>
      <c r="Z5" s="7">
        <f>'IRA Calculations'!AN7</f>
        <v>7972795851125.6807</v>
      </c>
      <c r="AA5" s="7">
        <f>'IRA Calculations'!AO7</f>
        <v>7120142976139.2822</v>
      </c>
      <c r="AB5" s="7">
        <f>'IRA Calculations'!AP7</f>
        <v>6298134399874.6533</v>
      </c>
      <c r="AC5" s="7">
        <f>'IRA Calculations'!AQ7</f>
        <v>5517610405359.9912</v>
      </c>
      <c r="AD5" s="7">
        <f>'IRA Calculations'!AR7</f>
        <v>4785444229162.0195</v>
      </c>
      <c r="AE5" s="7">
        <f>'IRA Calculations'!AS7</f>
        <v>4105948682838.5767</v>
      </c>
      <c r="AF5" s="7">
        <f>'IRA Calculations'!AT7</f>
        <v>3482831731654.1348</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2184462070919.6282</v>
      </c>
      <c r="C7" s="7">
        <f>'IRA Calculations'!Q9</f>
        <v>2184462070919.6282</v>
      </c>
      <c r="D7" s="7">
        <f>'IRA Calculations'!R9</f>
        <v>2186854689366.1963</v>
      </c>
      <c r="E7" s="7">
        <f>'IRA Calculations'!S9</f>
        <v>2187773755952.6973</v>
      </c>
      <c r="F7" s="7">
        <f>'IRA Calculations'!T9</f>
        <v>2187656742925.9324</v>
      </c>
      <c r="G7" s="7">
        <f>'IRA Calculations'!U9</f>
        <v>2185711511709.0505</v>
      </c>
      <c r="H7" s="7">
        <f>'IRA Calculations'!V9</f>
        <v>2184413755068.6555</v>
      </c>
      <c r="I7" s="7">
        <f>'IRA Calculations'!W9</f>
        <v>2182524432827.9128</v>
      </c>
      <c r="J7" s="7">
        <f>'IRA Calculations'!X9</f>
        <v>2180621659902.4473</v>
      </c>
      <c r="K7" s="7">
        <f>'IRA Calculations'!Y9</f>
        <v>2178028466166.4055</v>
      </c>
      <c r="L7" s="7">
        <f>'IRA Calculations'!Z9</f>
        <v>2176259432913.1531</v>
      </c>
      <c r="M7" s="7">
        <f>'IRA Calculations'!AA9</f>
        <v>2174862553900.8838</v>
      </c>
      <c r="N7" s="7">
        <f>'IRA Calculations'!AB9</f>
        <v>2174750731375.5142</v>
      </c>
      <c r="O7" s="7">
        <f>'IRA Calculations'!AC9</f>
        <v>2174347447280.3379</v>
      </c>
      <c r="P7" s="7">
        <f>'IRA Calculations'!AD9</f>
        <v>2176302194453.4802</v>
      </c>
      <c r="Q7" s="7">
        <f>'IRA Calculations'!AE9</f>
        <v>2179605539289.1841</v>
      </c>
      <c r="R7" s="7">
        <f>'IRA Calculations'!AF9</f>
        <v>2185627586118.8955</v>
      </c>
      <c r="S7" s="7">
        <f>'IRA Calculations'!AG9</f>
        <v>2193145210800.637</v>
      </c>
      <c r="T7" s="7">
        <f>'IRA Calculations'!AH9</f>
        <v>2203161970116.3105</v>
      </c>
      <c r="U7" s="7">
        <f>'IRA Calculations'!AI9</f>
        <v>2214208476347.1709</v>
      </c>
      <c r="V7" s="7">
        <f>'IRA Calculations'!AJ9</f>
        <v>2226804966192.1333</v>
      </c>
      <c r="W7" s="7">
        <f>'IRA Calculations'!AK9</f>
        <v>2218950092157.2988</v>
      </c>
      <c r="X7" s="7">
        <f>'IRA Calculations'!AL9</f>
        <v>2211405245296.7407</v>
      </c>
      <c r="Y7" s="7">
        <f>'IRA Calculations'!AM9</f>
        <v>2203800525326.0464</v>
      </c>
      <c r="Z7" s="7">
        <f>'IRA Calculations'!AN9</f>
        <v>2195949297516.0496</v>
      </c>
      <c r="AA7" s="7">
        <f>'IRA Calculations'!AO9</f>
        <v>2188330219993.426</v>
      </c>
      <c r="AB7" s="7">
        <f>'IRA Calculations'!AP9</f>
        <v>2180344665824.5735</v>
      </c>
      <c r="AC7" s="7">
        <f>'IRA Calculations'!AQ9</f>
        <v>2172635986237.7983</v>
      </c>
      <c r="AD7" s="7">
        <f>'IRA Calculations'!AR9</f>
        <v>2165291287957.5371</v>
      </c>
      <c r="AE7" s="7">
        <f>'IRA Calculations'!AS9</f>
        <v>2158255471853.1978</v>
      </c>
      <c r="AF7" s="7">
        <f>'IRA Calculations'!AT9</f>
        <v>2151472936501.5588</v>
      </c>
    </row>
    <row r="8" spans="1:34" x14ac:dyDescent="0.2">
      <c r="A8" s="1" t="s">
        <v>344</v>
      </c>
      <c r="B8" s="7">
        <f>'IRA Calculations'!P10</f>
        <v>34688882671.255898</v>
      </c>
      <c r="C8" s="7">
        <f>'IRA Calculations'!Q10</f>
        <v>34688882671.255898</v>
      </c>
      <c r="D8" s="7">
        <f>'IRA Calculations'!R10</f>
        <v>34352026473.31863</v>
      </c>
      <c r="E8" s="7">
        <f>'IRA Calculations'!S10</f>
        <v>33989921796.785221</v>
      </c>
      <c r="F8" s="7">
        <f>'IRA Calculations'!T10</f>
        <v>33600935170.43568</v>
      </c>
      <c r="G8" s="7">
        <f>'IRA Calculations'!U10</f>
        <v>33142988524.447933</v>
      </c>
      <c r="H8" s="7">
        <f>'IRA Calculations'!V10</f>
        <v>32595926706.930702</v>
      </c>
      <c r="I8" s="7">
        <f>'IRA Calculations'!W10</f>
        <v>31937768648.074684</v>
      </c>
      <c r="J8" s="7">
        <f>'IRA Calculations'!X10</f>
        <v>31181544722.726357</v>
      </c>
      <c r="K8" s="7">
        <f>'IRA Calculations'!Y10</f>
        <v>30284027471.205173</v>
      </c>
      <c r="L8" s="7">
        <f>'IRA Calculations'!Z10</f>
        <v>29275335070.146114</v>
      </c>
      <c r="M8" s="7">
        <f>'IRA Calculations'!AA10</f>
        <v>28160716131.242348</v>
      </c>
      <c r="N8" s="7">
        <f>'IRA Calculations'!AB10</f>
        <v>26956252188.072617</v>
      </c>
      <c r="O8" s="7">
        <f>'IRA Calculations'!AC10</f>
        <v>25651924829.476398</v>
      </c>
      <c r="P8" s="7">
        <f>'IRA Calculations'!AD10</f>
        <v>24262012014.065128</v>
      </c>
      <c r="Q8" s="7">
        <f>'IRA Calculations'!AE10</f>
        <v>22779556683.885891</v>
      </c>
      <c r="R8" s="7">
        <f>'IRA Calculations'!AF10</f>
        <v>21236488553.570881</v>
      </c>
      <c r="S8" s="7">
        <f>'IRA Calculations'!AG10</f>
        <v>19622734007.609222</v>
      </c>
      <c r="T8" s="7">
        <f>'IRA Calculations'!AH10</f>
        <v>17972701081.672466</v>
      </c>
      <c r="U8" s="7">
        <f>'IRA Calculations'!AI10</f>
        <v>16308947204.045887</v>
      </c>
      <c r="V8" s="7">
        <f>'IRA Calculations'!AJ10</f>
        <v>14666628122.84528</v>
      </c>
      <c r="W8" s="7">
        <f>'IRA Calculations'!AK10</f>
        <v>13029415863.932652</v>
      </c>
      <c r="X8" s="7">
        <f>'IRA Calculations'!AL10</f>
        <v>11465136768.931437</v>
      </c>
      <c r="Y8" s="7">
        <f>'IRA Calculations'!AM10</f>
        <v>9996003619.9093571</v>
      </c>
      <c r="Z8" s="7">
        <f>'IRA Calculations'!AN10</f>
        <v>8642111897.5349808</v>
      </c>
      <c r="AA8" s="7">
        <f>'IRA Calculations'!AO10</f>
        <v>7422215650.9169397</v>
      </c>
      <c r="AB8" s="7">
        <f>'IRA Calculations'!AP10</f>
        <v>6343142685.4357872</v>
      </c>
      <c r="AC8" s="7">
        <f>'IRA Calculations'!AQ10</f>
        <v>5412294792.3864603</v>
      </c>
      <c r="AD8" s="7">
        <f>'IRA Calculations'!AR10</f>
        <v>4629908315.2955599</v>
      </c>
      <c r="AE8" s="7">
        <f>'IRA Calculations'!AS10</f>
        <v>3988872421.091351</v>
      </c>
      <c r="AF8" s="7">
        <f>'IRA Calculations'!AT10</f>
        <v>3477263221.5924635</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2872989922358.5688</v>
      </c>
      <c r="C10" s="7">
        <f>'IRA Calculations'!Q12</f>
        <v>2872989922358.5688</v>
      </c>
      <c r="D10" s="7">
        <f>'IRA Calculations'!R12</f>
        <v>2882003482381.7817</v>
      </c>
      <c r="E10" s="7">
        <f>'IRA Calculations'!S12</f>
        <v>2890421277019.7305</v>
      </c>
      <c r="F10" s="7">
        <f>'IRA Calculations'!T12</f>
        <v>2898941837499.0527</v>
      </c>
      <c r="G10" s="7">
        <f>'IRA Calculations'!U12</f>
        <v>2906472762089.897</v>
      </c>
      <c r="H10" s="7">
        <f>'IRA Calculations'!V12</f>
        <v>2916273061181.8374</v>
      </c>
      <c r="I10" s="7">
        <f>'IRA Calculations'!W12</f>
        <v>2926867686394.3477</v>
      </c>
      <c r="J10" s="7">
        <f>'IRA Calculations'!X12</f>
        <v>2939594555262.6357</v>
      </c>
      <c r="K10" s="7">
        <f>'IRA Calculations'!Y12</f>
        <v>2953125275105.7271</v>
      </c>
      <c r="L10" s="7">
        <f>'IRA Calculations'!Z12</f>
        <v>2969714960573.354</v>
      </c>
      <c r="M10" s="7">
        <f>'IRA Calculations'!AA12</f>
        <v>2988025024251.1113</v>
      </c>
      <c r="N10" s="7">
        <f>'IRA Calculations'!AB12</f>
        <v>3008553578172.0703</v>
      </c>
      <c r="O10" s="7">
        <f>'IRA Calculations'!AC12</f>
        <v>3028316521201.4551</v>
      </c>
      <c r="P10" s="7">
        <f>'IRA Calculations'!AD12</f>
        <v>3050077481978.6787</v>
      </c>
      <c r="Q10" s="7">
        <f>'IRA Calculations'!AE12</f>
        <v>3071155803766.9058</v>
      </c>
      <c r="R10" s="7">
        <f>'IRA Calculations'!AF12</f>
        <v>3092825949491.7583</v>
      </c>
      <c r="S10" s="7">
        <f>'IRA Calculations'!AG12</f>
        <v>3112485315586.9419</v>
      </c>
      <c r="T10" s="7">
        <f>'IRA Calculations'!AH12</f>
        <v>3132631709566.9116</v>
      </c>
      <c r="U10" s="7">
        <f>'IRA Calculations'!AI12</f>
        <v>3152121860448.8423</v>
      </c>
      <c r="V10" s="7">
        <f>'IRA Calculations'!AJ12</f>
        <v>3173129638740.0913</v>
      </c>
      <c r="W10" s="7">
        <f>'IRA Calculations'!AK12</f>
        <v>3165542980068.791</v>
      </c>
      <c r="X10" s="7">
        <f>'IRA Calculations'!AL12</f>
        <v>3158825786105.79</v>
      </c>
      <c r="Y10" s="7">
        <f>'IRA Calculations'!AM12</f>
        <v>3153035365727.6909</v>
      </c>
      <c r="Z10" s="7">
        <f>'IRA Calculations'!AN12</f>
        <v>3148157448433.9814</v>
      </c>
      <c r="AA10" s="7">
        <f>'IRA Calculations'!AO12</f>
        <v>3144595123119.7026</v>
      </c>
      <c r="AB10" s="7">
        <f>'IRA Calculations'!AP12</f>
        <v>3140836607684.375</v>
      </c>
      <c r="AC10" s="7">
        <f>'IRA Calculations'!AQ12</f>
        <v>3137137123707.5728</v>
      </c>
      <c r="AD10" s="7">
        <f>'IRA Calculations'!AR12</f>
        <v>3133199607616.8091</v>
      </c>
      <c r="AE10" s="7">
        <f>'IRA Calculations'!AS12</f>
        <v>3128774022603.2456</v>
      </c>
      <c r="AF10" s="7">
        <f>'IRA Calculations'!AT12</f>
        <v>3123658865395.8813</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12281099358182.91</v>
      </c>
      <c r="C2" s="7">
        <f>'IRA Calculations'!P17</f>
        <v>12281099358182.91</v>
      </c>
      <c r="D2" s="7">
        <f>'IRA Calculations'!Q17</f>
        <v>12281099358182.91</v>
      </c>
      <c r="E2" s="7">
        <f>'IRA Calculations'!R17</f>
        <v>12105135663608.793</v>
      </c>
      <c r="F2" s="7">
        <f>'IRA Calculations'!S17</f>
        <v>12523832148046.17</v>
      </c>
      <c r="G2" s="7">
        <f>'IRA Calculations'!T17</f>
        <v>12944950026108.83</v>
      </c>
      <c r="H2" s="7">
        <f>'IRA Calculations'!U17</f>
        <v>13400554103647.381</v>
      </c>
      <c r="I2" s="7">
        <f>'IRA Calculations'!V17</f>
        <v>13864710801593.727</v>
      </c>
      <c r="J2" s="7">
        <f>'IRA Calculations'!W17</f>
        <v>14367055958468.295</v>
      </c>
      <c r="K2" s="7">
        <f>'IRA Calculations'!X17</f>
        <v>14879755586464.375</v>
      </c>
      <c r="L2" s="7">
        <f>'IRA Calculations'!Y17</f>
        <v>15429564361749.922</v>
      </c>
      <c r="M2" s="7">
        <f>'IRA Calculations'!Z17</f>
        <v>15986725415786.484</v>
      </c>
      <c r="N2" s="7">
        <f>'IRA Calculations'!AA17</f>
        <v>16575759404526.16</v>
      </c>
      <c r="O2" s="7">
        <f>'IRA Calculations'!AB17</f>
        <v>17165630937941.744</v>
      </c>
      <c r="P2" s="7">
        <f>'IRA Calculations'!AC17</f>
        <v>17213617267607.154</v>
      </c>
      <c r="Q2" s="7">
        <f>'IRA Calculations'!AD17</f>
        <v>17254710933148.025</v>
      </c>
      <c r="R2" s="7">
        <f>'IRA Calculations'!AE17</f>
        <v>17313262172176.379</v>
      </c>
      <c r="S2" s="7">
        <f>'IRA Calculations'!AF17</f>
        <v>17361646980238.684</v>
      </c>
      <c r="T2" s="7">
        <f>'IRA Calculations'!AG17</f>
        <v>17412539120814.393</v>
      </c>
      <c r="U2" s="7">
        <f>'IRA Calculations'!AH17</f>
        <v>17478523529848.709</v>
      </c>
      <c r="V2" s="7">
        <f>'IRA Calculations'!AI17</f>
        <v>17532922085339.863</v>
      </c>
      <c r="W2" s="7">
        <f>'IRA Calculations'!AJ17</f>
        <v>17601533048750.336</v>
      </c>
      <c r="X2" s="7">
        <f>'IRA Calculations'!AK17</f>
        <v>17659203387458.891</v>
      </c>
      <c r="Y2" s="7">
        <f>'IRA Calculations'!AL17</f>
        <v>17730123205918.734</v>
      </c>
      <c r="Z2" s="7">
        <f>'IRA Calculations'!AM17</f>
        <v>17788610963817.133</v>
      </c>
      <c r="AA2" s="7">
        <f>'IRA Calculations'!AN17</f>
        <v>17847632642425.008</v>
      </c>
      <c r="AB2" s="7">
        <f>'IRA Calculations'!AO17</f>
        <v>17920067443426.297</v>
      </c>
      <c r="AC2" s="7">
        <f>'IRA Calculations'!AP17</f>
        <v>17979899164658.047</v>
      </c>
      <c r="AD2" s="7">
        <f>'IRA Calculations'!AQ17</f>
        <v>18052916180838.289</v>
      </c>
      <c r="AE2" s="7">
        <f>'IRA Calculations'!AR17</f>
        <v>18113183369811.398</v>
      </c>
      <c r="AF2" s="7">
        <f>'IRA Calculations'!AS17</f>
        <v>18173551483120.305</v>
      </c>
      <c r="AG2" s="7">
        <f>'IRA Calculations'!AT17</f>
        <v>18246855870182.422</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6802760011037.4277</v>
      </c>
      <c r="C2" s="7">
        <f>'IRA Calculations'!P30</f>
        <v>6802760011037.4277</v>
      </c>
      <c r="D2" s="7">
        <f>'IRA Calculations'!Q30</f>
        <v>6802760011037.4277</v>
      </c>
      <c r="E2" s="7">
        <f>'IRA Calculations'!R30</f>
        <v>6735830399651.4619</v>
      </c>
      <c r="F2" s="7">
        <f>'IRA Calculations'!S30</f>
        <v>6667545858915.583</v>
      </c>
      <c r="G2" s="7">
        <f>'IRA Calculations'!T30</f>
        <v>6604320874842.2031</v>
      </c>
      <c r="H2" s="7">
        <f>'IRA Calculations'!U30</f>
        <v>6562975968005.4385</v>
      </c>
      <c r="I2" s="7">
        <f>'IRA Calculations'!V30</f>
        <v>6541766906242.0352</v>
      </c>
      <c r="J2" s="7">
        <f>'IRA Calculations'!W30</f>
        <v>6528231920780.3184</v>
      </c>
      <c r="K2" s="7">
        <f>'IRA Calculations'!X30</f>
        <v>6515681477249.3154</v>
      </c>
      <c r="L2" s="7">
        <f>'IRA Calculations'!Y30</f>
        <v>6504300430566.3467</v>
      </c>
      <c r="M2" s="7">
        <f>'IRA Calculations'!Z30</f>
        <v>6497413737546.75</v>
      </c>
      <c r="N2" s="7">
        <f>'IRA Calculations'!AA30</f>
        <v>6500390817454.334</v>
      </c>
      <c r="O2" s="7">
        <f>'IRA Calculations'!AB30</f>
        <v>6512456734923.8174</v>
      </c>
      <c r="P2" s="7">
        <f>'IRA Calculations'!AC30</f>
        <v>6530440752575.3047</v>
      </c>
      <c r="Q2" s="7">
        <f>'IRA Calculations'!AD30</f>
        <v>6549087473878.5918</v>
      </c>
      <c r="R2" s="7">
        <f>'IRA Calculations'!AE30</f>
        <v>6566475517045.7725</v>
      </c>
      <c r="S2" s="7">
        <f>'IRA Calculations'!AF30</f>
        <v>6571181418053.3701</v>
      </c>
      <c r="T2" s="7">
        <f>'IRA Calculations'!AG30</f>
        <v>6571744057257.0859</v>
      </c>
      <c r="U2" s="7">
        <f>'IRA Calculations'!AH30</f>
        <v>6569825124191.165</v>
      </c>
      <c r="V2" s="7">
        <f>'IRA Calculations'!AI30</f>
        <v>6566270913580.0234</v>
      </c>
      <c r="W2" s="7">
        <f>'IRA Calculations'!AJ30</f>
        <v>6561483231593.5898</v>
      </c>
      <c r="X2" s="7">
        <f>'IRA Calculations'!AK30</f>
        <v>6513447148105.626</v>
      </c>
      <c r="Y2" s="7">
        <f>'IRA Calculations'!AL30</f>
        <v>6466864876382.7939</v>
      </c>
      <c r="Z2" s="7">
        <f>'IRA Calculations'!AM30</f>
        <v>6422357279878.9736</v>
      </c>
      <c r="AA2" s="7">
        <f>'IRA Calculations'!AN30</f>
        <v>6380360382074.4717</v>
      </c>
      <c r="AB2" s="7">
        <f>'IRA Calculations'!AO30</f>
        <v>6340799840852.042</v>
      </c>
      <c r="AC2" s="7">
        <f>'IRA Calculations'!AP30</f>
        <v>6303401018383.6914</v>
      </c>
      <c r="AD2" s="7">
        <f>'IRA Calculations'!AQ30</f>
        <v>6267744363259.9502</v>
      </c>
      <c r="AE2" s="7">
        <f>'IRA Calculations'!AR30</f>
        <v>6233421406119.0625</v>
      </c>
      <c r="AF2" s="7">
        <f>'IRA Calculations'!AS30</f>
        <v>6200165795695.3477</v>
      </c>
      <c r="AG2" s="7">
        <f>'IRA Calculations'!AT30</f>
        <v>6167831844582.6523</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28398694012044.793</v>
      </c>
      <c r="C2" s="7">
        <f>'IRA Calculations'!P43</f>
        <v>28398694012044.793</v>
      </c>
      <c r="D2" s="7">
        <f>'IRA Calculations'!Q43</f>
        <v>28398694012044.793</v>
      </c>
      <c r="E2" s="7">
        <f>'IRA Calculations'!R43</f>
        <v>28229931421727.086</v>
      </c>
      <c r="F2" s="7">
        <f>'IRA Calculations'!S43</f>
        <v>28051921660350.883</v>
      </c>
      <c r="G2" s="7">
        <f>'IRA Calculations'!T43</f>
        <v>27872940951614.77</v>
      </c>
      <c r="H2" s="7">
        <f>'IRA Calculations'!U43</f>
        <v>27705329628174.543</v>
      </c>
      <c r="I2" s="7">
        <f>'IRA Calculations'!V43</f>
        <v>27561840316917.562</v>
      </c>
      <c r="J2" s="7">
        <f>'IRA Calculations'!W43</f>
        <v>27447645953708.105</v>
      </c>
      <c r="K2" s="7">
        <f>'IRA Calculations'!X43</f>
        <v>27362771293177.449</v>
      </c>
      <c r="L2" s="7">
        <f>'IRA Calculations'!Y43</f>
        <v>27306364922274.082</v>
      </c>
      <c r="M2" s="7">
        <f>'IRA Calculations'!Z43</f>
        <v>27285934013965.863</v>
      </c>
      <c r="N2" s="7">
        <f>'IRA Calculations'!AA43</f>
        <v>27305366838599.922</v>
      </c>
      <c r="O2" s="7">
        <f>'IRA Calculations'!AB43</f>
        <v>27356544275497.352</v>
      </c>
      <c r="P2" s="7">
        <f>'IRA Calculations'!AC43</f>
        <v>27433258717502.285</v>
      </c>
      <c r="Q2" s="7">
        <f>'IRA Calculations'!AD43</f>
        <v>27536197749118.715</v>
      </c>
      <c r="R2" s="7">
        <f>'IRA Calculations'!AE43</f>
        <v>27660486433883.527</v>
      </c>
      <c r="S2" s="7">
        <f>'IRA Calculations'!AF43</f>
        <v>27799246981224.918</v>
      </c>
      <c r="T2" s="7">
        <f>'IRA Calculations'!AG43</f>
        <v>27946227041745.762</v>
      </c>
      <c r="U2" s="7">
        <f>'IRA Calculations'!AH43</f>
        <v>28099186361684.379</v>
      </c>
      <c r="V2" s="7">
        <f>'IRA Calculations'!AI43</f>
        <v>28255758696744.363</v>
      </c>
      <c r="W2" s="7">
        <f>'IRA Calculations'!AJ43</f>
        <v>28413984622235.25</v>
      </c>
      <c r="X2" s="7">
        <f>'IRA Calculations'!AK43</f>
        <v>28386716696284.047</v>
      </c>
      <c r="Y2" s="7">
        <f>'IRA Calculations'!AL43</f>
        <v>28359037708067.926</v>
      </c>
      <c r="Z2" s="7">
        <f>'IRA Calculations'!AM43</f>
        <v>28330972587702.102</v>
      </c>
      <c r="AA2" s="7">
        <f>'IRA Calculations'!AN43</f>
        <v>28302684264002.961</v>
      </c>
      <c r="AB2" s="7">
        <f>'IRA Calculations'!AO43</f>
        <v>28274402207477.965</v>
      </c>
      <c r="AC2" s="7">
        <f>'IRA Calculations'!AP43</f>
        <v>28246268556653.23</v>
      </c>
      <c r="AD2" s="7">
        <f>'IRA Calculations'!AQ43</f>
        <v>28218126849833.902</v>
      </c>
      <c r="AE2" s="7">
        <f>'IRA Calculations'!AR43</f>
        <v>28190009858222.633</v>
      </c>
      <c r="AF2" s="7">
        <f>'IRA Calculations'!AS43</f>
        <v>28161767253074.215</v>
      </c>
      <c r="AG2" s="7">
        <f>'IRA Calculations'!AT43</f>
        <v>28133273699862.715</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64935597505786.578</v>
      </c>
      <c r="C4" s="7">
        <f>'IRA Calculations'!P45</f>
        <v>64935597505786.578</v>
      </c>
      <c r="D4" s="7">
        <f>'IRA Calculations'!Q45</f>
        <v>64935597505786.578</v>
      </c>
      <c r="E4" s="7">
        <f>'IRA Calculations'!R45</f>
        <v>65067309558408.766</v>
      </c>
      <c r="F4" s="7">
        <f>'IRA Calculations'!S45</f>
        <v>65201529237266.312</v>
      </c>
      <c r="G4" s="7">
        <f>'IRA Calculations'!T45</f>
        <v>65350828252818.68</v>
      </c>
      <c r="H4" s="7">
        <f>'IRA Calculations'!U45</f>
        <v>65536546620992.453</v>
      </c>
      <c r="I4" s="7">
        <f>'IRA Calculations'!V45</f>
        <v>65773573916368.086</v>
      </c>
      <c r="J4" s="7">
        <f>'IRA Calculations'!W45</f>
        <v>66057385984308.477</v>
      </c>
      <c r="K4" s="7">
        <f>'IRA Calculations'!X45</f>
        <v>66370605991801.016</v>
      </c>
      <c r="L4" s="7">
        <f>'IRA Calculations'!Y45</f>
        <v>66700158000079.68</v>
      </c>
      <c r="M4" s="7">
        <f>'IRA Calculations'!Z45</f>
        <v>67056504768687.977</v>
      </c>
      <c r="N4" s="7">
        <f>'IRA Calculations'!AA45</f>
        <v>67436066479311.891</v>
      </c>
      <c r="O4" s="7">
        <f>'IRA Calculations'!AB45</f>
        <v>67819842461216.523</v>
      </c>
      <c r="P4" s="7">
        <f>'IRA Calculations'!AC45</f>
        <v>68201268570560.75</v>
      </c>
      <c r="Q4" s="7">
        <f>'IRA Calculations'!AD45</f>
        <v>68592309920430.336</v>
      </c>
      <c r="R4" s="7">
        <f>'IRA Calculations'!AE45</f>
        <v>68992649927830.453</v>
      </c>
      <c r="S4" s="7">
        <f>'IRA Calculations'!AF45</f>
        <v>69395688302700.32</v>
      </c>
      <c r="T4" s="7">
        <f>'IRA Calculations'!AG45</f>
        <v>69797053469276.547</v>
      </c>
      <c r="U4" s="7">
        <f>'IRA Calculations'!AH45</f>
        <v>70199121528858.82</v>
      </c>
      <c r="V4" s="7">
        <f>'IRA Calculations'!AI45</f>
        <v>70600195224412.438</v>
      </c>
      <c r="W4" s="7">
        <f>'IRA Calculations'!AJ45</f>
        <v>70998666387839.781</v>
      </c>
      <c r="X4" s="7">
        <f>'IRA Calculations'!AK45</f>
        <v>70903862149414.094</v>
      </c>
      <c r="Y4" s="7">
        <f>'IRA Calculations'!AL45</f>
        <v>70806398691333.594</v>
      </c>
      <c r="Z4" s="7">
        <f>'IRA Calculations'!AM45</f>
        <v>70707871013754.469</v>
      </c>
      <c r="AA4" s="7">
        <f>'IRA Calculations'!AN45</f>
        <v>70609673344292.875</v>
      </c>
      <c r="AB4" s="7">
        <f>'IRA Calculations'!AO45</f>
        <v>70512715244348.625</v>
      </c>
      <c r="AC4" s="7">
        <f>'IRA Calculations'!AP45</f>
        <v>70417221108933</v>
      </c>
      <c r="AD4" s="7">
        <f>'IRA Calculations'!AQ45</f>
        <v>70324040000663.258</v>
      </c>
      <c r="AE4" s="7">
        <f>'IRA Calculations'!AR45</f>
        <v>70233165727357.195</v>
      </c>
      <c r="AF4" s="7">
        <f>'IRA Calculations'!AS45</f>
        <v>70144842059510.078</v>
      </c>
      <c r="AG4" s="7">
        <f>'IRA Calculations'!AT45</f>
        <v>70059034462150.398</v>
      </c>
    </row>
    <row r="5" spans="1:35" x14ac:dyDescent="0.2">
      <c r="A5" s="1" t="s">
        <v>79</v>
      </c>
      <c r="B5" s="7">
        <f>'IRA Calculations'!O46</f>
        <v>2055219202797.5793</v>
      </c>
      <c r="C5" s="7">
        <f>'IRA Calculations'!P46</f>
        <v>2055219202797.5793</v>
      </c>
      <c r="D5" s="7">
        <f>'IRA Calculations'!Q46</f>
        <v>2055219202797.5793</v>
      </c>
      <c r="E5" s="7">
        <f>'IRA Calculations'!R46</f>
        <v>1974225563419.1873</v>
      </c>
      <c r="F5" s="7">
        <f>'IRA Calculations'!S46</f>
        <v>1910549235689.4744</v>
      </c>
      <c r="G5" s="7">
        <f>'IRA Calculations'!T46</f>
        <v>1862291244555.5305</v>
      </c>
      <c r="H5" s="7">
        <f>'IRA Calculations'!U46</f>
        <v>1827670067296.2219</v>
      </c>
      <c r="I5" s="7">
        <f>'IRA Calculations'!V46</f>
        <v>1804710807245.1443</v>
      </c>
      <c r="J5" s="7">
        <f>'IRA Calculations'!W46</f>
        <v>1791134198814.061</v>
      </c>
      <c r="K5" s="7">
        <f>'IRA Calculations'!X46</f>
        <v>1784572167386.8276</v>
      </c>
      <c r="L5" s="7">
        <f>'IRA Calculations'!Y46</f>
        <v>1783065998849.5347</v>
      </c>
      <c r="M5" s="7">
        <f>'IRA Calculations'!Z46</f>
        <v>1785553798219.8726</v>
      </c>
      <c r="N5" s="7">
        <f>'IRA Calculations'!AA46</f>
        <v>1790915887779.8137</v>
      </c>
      <c r="O5" s="7">
        <f>'IRA Calculations'!AB46</f>
        <v>1797915115408.8359</v>
      </c>
      <c r="P5" s="7">
        <f>'IRA Calculations'!AC46</f>
        <v>1805880973591.5918</v>
      </c>
      <c r="Q5" s="7">
        <f>'IRA Calculations'!AD46</f>
        <v>1814771408157.0239</v>
      </c>
      <c r="R5" s="7">
        <f>'IRA Calculations'!AE46</f>
        <v>1824317651296.418</v>
      </c>
      <c r="S5" s="7">
        <f>'IRA Calculations'!AF46</f>
        <v>1834160526042.3552</v>
      </c>
      <c r="T5" s="7">
        <f>'IRA Calculations'!AG46</f>
        <v>1844082623877.7527</v>
      </c>
      <c r="U5" s="7">
        <f>'IRA Calculations'!AH46</f>
        <v>1854083911767.636</v>
      </c>
      <c r="V5" s="7">
        <f>'IRA Calculations'!AI46</f>
        <v>1864091845985.7139</v>
      </c>
      <c r="W5" s="7">
        <f>'IRA Calculations'!AJ46</f>
        <v>1874059061385.0051</v>
      </c>
      <c r="X5" s="7">
        <f>'IRA Calculations'!AK46</f>
        <v>1870965203053.5188</v>
      </c>
      <c r="Y5" s="7">
        <f>'IRA Calculations'!AL46</f>
        <v>1867847614396.4084</v>
      </c>
      <c r="Z5" s="7">
        <f>'IRA Calculations'!AM46</f>
        <v>1864753561754.5862</v>
      </c>
      <c r="AA5" s="7">
        <f>'IRA Calculations'!AN46</f>
        <v>1861723327987.4976</v>
      </c>
      <c r="AB5" s="7">
        <f>'IRA Calculations'!AO46</f>
        <v>1858781562851.3247</v>
      </c>
      <c r="AC5" s="7">
        <f>'IRA Calculations'!AP46</f>
        <v>1855929605856.7937</v>
      </c>
      <c r="AD5" s="7">
        <f>'IRA Calculations'!AQ46</f>
        <v>1853192789957.3889</v>
      </c>
      <c r="AE5" s="7">
        <f>'IRA Calculations'!AR46</f>
        <v>1850565824024.499</v>
      </c>
      <c r="AF5" s="7">
        <f>'IRA Calculations'!AS46</f>
        <v>1848051136015.2485</v>
      </c>
      <c r="AG5" s="7">
        <f>'IRA Calculations'!AT46</f>
        <v>1845642351520.9236</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965288068347.42151</v>
      </c>
      <c r="C10" s="7">
        <f>'IRA Calculations'!P51</f>
        <v>965288068347.42151</v>
      </c>
      <c r="D10" s="7">
        <f>'IRA Calculations'!Q51</f>
        <v>965288068347.42151</v>
      </c>
      <c r="E10" s="7">
        <f>'IRA Calculations'!R51</f>
        <v>953195992273.96069</v>
      </c>
      <c r="F10" s="7">
        <f>'IRA Calculations'!S51</f>
        <v>944130531759.24634</v>
      </c>
      <c r="G10" s="7">
        <f>'IRA Calculations'!T51</f>
        <v>937794297711.90295</v>
      </c>
      <c r="H10" s="7">
        <f>'IRA Calculations'!U51</f>
        <v>933871438856.86414</v>
      </c>
      <c r="I10" s="7">
        <f>'IRA Calculations'!V51</f>
        <v>932152551209.74915</v>
      </c>
      <c r="J10" s="7">
        <f>'IRA Calculations'!W51</f>
        <v>932202167195.57129</v>
      </c>
      <c r="K10" s="7">
        <f>'IRA Calculations'!X51</f>
        <v>933544831612.36963</v>
      </c>
      <c r="L10" s="7">
        <f>'IRA Calculations'!Y51</f>
        <v>935759942920.58472</v>
      </c>
      <c r="M10" s="7">
        <f>'IRA Calculations'!Z51</f>
        <v>938890094207.63965</v>
      </c>
      <c r="N10" s="7">
        <f>'IRA Calculations'!AA51</f>
        <v>942758713125.57349</v>
      </c>
      <c r="O10" s="7">
        <f>'IRA Calculations'!AB51</f>
        <v>946957806229.32227</v>
      </c>
      <c r="P10" s="7">
        <f>'IRA Calculations'!AC51</f>
        <v>951252887193.07703</v>
      </c>
      <c r="Q10" s="7">
        <f>'IRA Calculations'!AD51</f>
        <v>955760253908.82031</v>
      </c>
      <c r="R10" s="7">
        <f>'IRA Calculations'!AE51</f>
        <v>960441984625.32349</v>
      </c>
      <c r="S10" s="7">
        <f>'IRA Calculations'!AF51</f>
        <v>965212085461.75854</v>
      </c>
      <c r="T10" s="7">
        <f>'IRA Calculations'!AG51</f>
        <v>969963458999.98853</v>
      </c>
      <c r="U10" s="7">
        <f>'IRA Calculations'!AH51</f>
        <v>974745914080.78113</v>
      </c>
      <c r="V10" s="7">
        <f>'IRA Calculations'!AI51</f>
        <v>979543379452.31995</v>
      </c>
      <c r="W10" s="7">
        <f>'IRA Calculations'!AJ51</f>
        <v>984334535621.00549</v>
      </c>
      <c r="X10" s="7">
        <f>'IRA Calculations'!AK51</f>
        <v>983429217699.72473</v>
      </c>
      <c r="Y10" s="7">
        <f>'IRA Calculations'!AL51</f>
        <v>982445765899.05896</v>
      </c>
      <c r="Z10" s="7">
        <f>'IRA Calculations'!AM51</f>
        <v>981403038750.08936</v>
      </c>
      <c r="AA10" s="7">
        <f>'IRA Calculations'!AN51</f>
        <v>980319629454.44409</v>
      </c>
      <c r="AB10" s="7">
        <f>'IRA Calculations'!AO51</f>
        <v>979208886819.7384</v>
      </c>
      <c r="AC10" s="7">
        <f>'IRA Calculations'!AP51</f>
        <v>978081720517.34534</v>
      </c>
      <c r="AD10" s="7">
        <f>'IRA Calculations'!AQ51</f>
        <v>976951337853.88904</v>
      </c>
      <c r="AE10" s="7">
        <f>'IRA Calculations'!AR51</f>
        <v>975822374616.34607</v>
      </c>
      <c r="AF10" s="7">
        <f>'IRA Calculations'!AS51</f>
        <v>974703471466.75623</v>
      </c>
      <c r="AG10" s="7">
        <f>'IRA Calculations'!AT51</f>
        <v>973598538824.7793</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35005686700156.414</v>
      </c>
      <c r="C2" s="7">
        <f>'IRA Calculations'!P56</f>
        <v>35005686700156.414</v>
      </c>
      <c r="D2" s="7">
        <f>'IRA Calculations'!Q56</f>
        <v>35005686700156.414</v>
      </c>
      <c r="E2" s="7">
        <f>'IRA Calculations'!R56</f>
        <v>34771116207910.961</v>
      </c>
      <c r="F2" s="7">
        <f>'IRA Calculations'!S56</f>
        <v>34594791067188.18</v>
      </c>
      <c r="G2" s="7">
        <f>'IRA Calculations'!T56</f>
        <v>34455509368694.234</v>
      </c>
      <c r="H2" s="7">
        <f>'IRA Calculations'!U56</f>
        <v>34333625638444.762</v>
      </c>
      <c r="I2" s="7">
        <f>'IRA Calculations'!V56</f>
        <v>34220094182610.859</v>
      </c>
      <c r="J2" s="7">
        <f>'IRA Calculations'!W56</f>
        <v>34179589750668.504</v>
      </c>
      <c r="K2" s="7">
        <f>'IRA Calculations'!X56</f>
        <v>34183047686705.656</v>
      </c>
      <c r="L2" s="7">
        <f>'IRA Calculations'!Y56</f>
        <v>34160676454295.93</v>
      </c>
      <c r="M2" s="7">
        <f>'IRA Calculations'!Z56</f>
        <v>34123449791490.242</v>
      </c>
      <c r="N2" s="7">
        <f>'IRA Calculations'!AA56</f>
        <v>34170891941037.156</v>
      </c>
      <c r="O2" s="7">
        <f>'IRA Calculations'!AB56</f>
        <v>34246284389552.984</v>
      </c>
      <c r="P2" s="7">
        <f>'IRA Calculations'!AC56</f>
        <v>34298312925970.641</v>
      </c>
      <c r="Q2" s="7">
        <f>'IRA Calculations'!AD56</f>
        <v>34361212315038.406</v>
      </c>
      <c r="R2" s="7">
        <f>'IRA Calculations'!AE56</f>
        <v>34428972686943.805</v>
      </c>
      <c r="S2" s="7">
        <f>'IRA Calculations'!AF56</f>
        <v>34486750121301.301</v>
      </c>
      <c r="T2" s="7">
        <f>'IRA Calculations'!AG56</f>
        <v>34529864506868.348</v>
      </c>
      <c r="U2" s="7">
        <f>'IRA Calculations'!AH56</f>
        <v>34577399441194.508</v>
      </c>
      <c r="V2" s="7">
        <f>'IRA Calculations'!AI56</f>
        <v>34590374981494.426</v>
      </c>
      <c r="W2" s="7">
        <f>'IRA Calculations'!AJ56</f>
        <v>34585920372499.91</v>
      </c>
      <c r="X2" s="7">
        <f>'IRA Calculations'!AK56</f>
        <v>34442645639925.844</v>
      </c>
      <c r="Y2" s="7">
        <f>'IRA Calculations'!AL56</f>
        <v>34270792960458.797</v>
      </c>
      <c r="Z2" s="7">
        <f>'IRA Calculations'!AM56</f>
        <v>34058482828684.434</v>
      </c>
      <c r="AA2" s="7">
        <f>'IRA Calculations'!AN56</f>
        <v>33816696029598.727</v>
      </c>
      <c r="AB2" s="7">
        <f>'IRA Calculations'!AO56</f>
        <v>33584266869118.402</v>
      </c>
      <c r="AC2" s="7">
        <f>'IRA Calculations'!AP56</f>
        <v>33315251378258.035</v>
      </c>
      <c r="AD2" s="7">
        <f>'IRA Calculations'!AQ56</f>
        <v>33039038607309.578</v>
      </c>
      <c r="AE2" s="7">
        <f>'IRA Calculations'!AR56</f>
        <v>32737555020876.797</v>
      </c>
      <c r="AF2" s="7">
        <f>'IRA Calculations'!AS56</f>
        <v>32444035422175.973</v>
      </c>
      <c r="AG2" s="7">
        <f>'IRA Calculations'!AT56</f>
        <v>32152893462804.574</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915625718527.48547</v>
      </c>
      <c r="C2" s="7">
        <f>'IRA Calculations'!P69</f>
        <v>915625718527.48547</v>
      </c>
      <c r="D2" s="7">
        <f>'IRA Calculations'!Q69</f>
        <v>915625718527.48547</v>
      </c>
      <c r="E2" s="7">
        <f>'IRA Calculations'!R69</f>
        <v>926315077788.45117</v>
      </c>
      <c r="F2" s="7">
        <f>'IRA Calculations'!S69</f>
        <v>937400696321.54651</v>
      </c>
      <c r="G2" s="7">
        <f>'IRA Calculations'!T69</f>
        <v>947909352644.42896</v>
      </c>
      <c r="H2" s="7">
        <f>'IRA Calculations'!U69</f>
        <v>958007979480.99988</v>
      </c>
      <c r="I2" s="7">
        <f>'IRA Calculations'!V69</f>
        <v>967873926142.3302</v>
      </c>
      <c r="J2" s="7">
        <f>'IRA Calculations'!W69</f>
        <v>977459744971.22681</v>
      </c>
      <c r="K2" s="7">
        <f>'IRA Calculations'!X69</f>
        <v>987003267601.04199</v>
      </c>
      <c r="L2" s="7">
        <f>'IRA Calculations'!Y69</f>
        <v>996448757612.53198</v>
      </c>
      <c r="M2" s="7">
        <f>'IRA Calculations'!Z69</f>
        <v>1006429169327.8502</v>
      </c>
      <c r="N2" s="7">
        <f>'IRA Calculations'!AA69</f>
        <v>1016864406073.7485</v>
      </c>
      <c r="O2" s="7">
        <f>'IRA Calculations'!AB69</f>
        <v>1027539269891.374</v>
      </c>
      <c r="P2" s="7">
        <f>'IRA Calculations'!AC69</f>
        <v>1036975358046.2046</v>
      </c>
      <c r="Q2" s="7">
        <f>'IRA Calculations'!AD69</f>
        <v>1046968597106.8083</v>
      </c>
      <c r="R2" s="7">
        <f>'IRA Calculations'!AE69</f>
        <v>1057244995386.5681</v>
      </c>
      <c r="S2" s="7">
        <f>'IRA Calculations'!AF69</f>
        <v>1067985435304.5006</v>
      </c>
      <c r="T2" s="7">
        <f>'IRA Calculations'!AG69</f>
        <v>1078900311449.9536</v>
      </c>
      <c r="U2" s="7">
        <f>'IRA Calculations'!AH69</f>
        <v>1090502654723.3966</v>
      </c>
      <c r="V2" s="7">
        <f>'IRA Calculations'!AI69</f>
        <v>1101889154064.3855</v>
      </c>
      <c r="W2" s="7">
        <f>'IRA Calculations'!AJ69</f>
        <v>1113612719027.9216</v>
      </c>
      <c r="X2" s="7">
        <f>'IRA Calculations'!AK69</f>
        <v>1116531086878.3584</v>
      </c>
      <c r="Y2" s="7">
        <f>'IRA Calculations'!AL69</f>
        <v>1119774001631.2244</v>
      </c>
      <c r="Z2" s="7">
        <f>'IRA Calculations'!AM69</f>
        <v>1123333330683.897</v>
      </c>
      <c r="AA2" s="7">
        <f>'IRA Calculations'!AN69</f>
        <v>1127298190962.177</v>
      </c>
      <c r="AB2" s="7">
        <f>'IRA Calculations'!AO69</f>
        <v>1131607307091.1245</v>
      </c>
      <c r="AC2" s="7">
        <f>'IRA Calculations'!AP69</f>
        <v>1135945085427.9783</v>
      </c>
      <c r="AD2" s="7">
        <f>'IRA Calculations'!AQ69</f>
        <v>1140509921204.8044</v>
      </c>
      <c r="AE2" s="7">
        <f>'IRA Calculations'!AR69</f>
        <v>1145025485306.5522</v>
      </c>
      <c r="AF2" s="7">
        <f>'IRA Calculations'!AS69</f>
        <v>1149500040465.8875</v>
      </c>
      <c r="AG2" s="7">
        <f>'IRA Calculations'!AT69</f>
        <v>1153981644605.1011</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10751347063374.205</v>
      </c>
      <c r="C4" s="7">
        <f>'IRA Calculations'!P71</f>
        <v>10751347063374.205</v>
      </c>
      <c r="D4" s="7">
        <f>'IRA Calculations'!Q71</f>
        <v>10751347063374.205</v>
      </c>
      <c r="E4" s="7">
        <f>'IRA Calculations'!R71</f>
        <v>10767608457166.184</v>
      </c>
      <c r="F4" s="7">
        <f>'IRA Calculations'!S71</f>
        <v>10473605817747.531</v>
      </c>
      <c r="G4" s="7">
        <f>'IRA Calculations'!T71</f>
        <v>10175521410296.385</v>
      </c>
      <c r="H4" s="7">
        <f>'IRA Calculations'!U71</f>
        <v>9874157218200.5117</v>
      </c>
      <c r="I4" s="7">
        <f>'IRA Calculations'!V71</f>
        <v>9578767338413.0762</v>
      </c>
      <c r="J4" s="7">
        <f>'IRA Calculations'!W71</f>
        <v>9287348202783.8633</v>
      </c>
      <c r="K4" s="7">
        <f>'IRA Calculations'!X71</f>
        <v>9005265961269.2969</v>
      </c>
      <c r="L4" s="7">
        <f>'IRA Calculations'!Y71</f>
        <v>8731059759365.4443</v>
      </c>
      <c r="M4" s="7">
        <f>'IRA Calculations'!Z71</f>
        <v>8473273869710.082</v>
      </c>
      <c r="N4" s="7">
        <f>'IRA Calculations'!AA71</f>
        <v>8231579427485.7754</v>
      </c>
      <c r="O4" s="7">
        <f>'IRA Calculations'!AB71</f>
        <v>8004455521438.4629</v>
      </c>
      <c r="P4" s="7">
        <f>'IRA Calculations'!AC71</f>
        <v>8090012674785.7617</v>
      </c>
      <c r="Q4" s="7">
        <f>'IRA Calculations'!AD71</f>
        <v>8196660659774.8496</v>
      </c>
      <c r="R4" s="7">
        <f>'IRA Calculations'!AE71</f>
        <v>8314472755479.9492</v>
      </c>
      <c r="S4" s="7">
        <f>'IRA Calculations'!AF71</f>
        <v>8447301804194.1191</v>
      </c>
      <c r="T4" s="7">
        <f>'IRA Calculations'!AG71</f>
        <v>8586441309501.8672</v>
      </c>
      <c r="U4" s="7">
        <f>'IRA Calculations'!AH71</f>
        <v>8741131613849.3633</v>
      </c>
      <c r="V4" s="7">
        <f>'IRA Calculations'!AI71</f>
        <v>8896850977431.5742</v>
      </c>
      <c r="W4" s="7">
        <f>'IRA Calculations'!AJ71</f>
        <v>9062651600060.4102</v>
      </c>
      <c r="X4" s="7">
        <f>'IRA Calculations'!AK71</f>
        <v>9095097794887.5039</v>
      </c>
      <c r="Y4" s="7">
        <f>'IRA Calculations'!AL71</f>
        <v>9129821485270.5801</v>
      </c>
      <c r="Z4" s="7">
        <f>'IRA Calculations'!AM71</f>
        <v>9166235000186.3242</v>
      </c>
      <c r="AA4" s="7">
        <f>'IRA Calculations'!AN71</f>
        <v>9203336325516.0859</v>
      </c>
      <c r="AB4" s="7">
        <f>'IRA Calculations'!AO71</f>
        <v>9241897619411.0605</v>
      </c>
      <c r="AC4" s="7">
        <f>'IRA Calculations'!AP71</f>
        <v>9275215941964.2793</v>
      </c>
      <c r="AD4" s="7">
        <f>'IRA Calculations'!AQ71</f>
        <v>9303663180137.791</v>
      </c>
      <c r="AE4" s="7">
        <f>'IRA Calculations'!AR71</f>
        <v>9325725025536.1191</v>
      </c>
      <c r="AF4" s="7">
        <f>'IRA Calculations'!AS71</f>
        <v>9340400628466.8867</v>
      </c>
      <c r="AG4" s="7">
        <f>'IRA Calculations'!AT71</f>
        <v>9346926936750.2715</v>
      </c>
    </row>
    <row r="5" spans="1:35" x14ac:dyDescent="0.2">
      <c r="A5" s="1" t="s">
        <v>79</v>
      </c>
      <c r="B5" s="7">
        <f>'IRA Calculations'!O72</f>
        <v>1361801123550.6733</v>
      </c>
      <c r="C5" s="7">
        <f>'IRA Calculations'!P72</f>
        <v>1361801123550.6733</v>
      </c>
      <c r="D5" s="7">
        <f>'IRA Calculations'!Q72</f>
        <v>1361801123550.6733</v>
      </c>
      <c r="E5" s="7">
        <f>'IRA Calculations'!R72</f>
        <v>1364042775165.0444</v>
      </c>
      <c r="F5" s="7">
        <f>'IRA Calculations'!S72</f>
        <v>1364514044734.3457</v>
      </c>
      <c r="G5" s="7">
        <f>'IRA Calculations'!T72</f>
        <v>1362806505680.2922</v>
      </c>
      <c r="H5" s="7">
        <f>'IRA Calculations'!U72</f>
        <v>1358179781978.8584</v>
      </c>
      <c r="I5" s="7">
        <f>'IRA Calculations'!V72</f>
        <v>1350206431949.4211</v>
      </c>
      <c r="J5" s="7">
        <f>'IRA Calculations'!W72</f>
        <v>1337332064149.2061</v>
      </c>
      <c r="K5" s="7">
        <f>'IRA Calculations'!X72</f>
        <v>1318820125261.8066</v>
      </c>
      <c r="L5" s="7">
        <f>'IRA Calculations'!Y72</f>
        <v>1293551404787.78</v>
      </c>
      <c r="M5" s="7">
        <f>'IRA Calculations'!Z72</f>
        <v>1262063982536.2007</v>
      </c>
      <c r="N5" s="7">
        <f>'IRA Calculations'!AA72</f>
        <v>1224696874212.1499</v>
      </c>
      <c r="O5" s="7">
        <f>'IRA Calculations'!AB72</f>
        <v>1182002112672.9033</v>
      </c>
      <c r="P5" s="7">
        <f>'IRA Calculations'!AC72</f>
        <v>1134488309591.0776</v>
      </c>
      <c r="Q5" s="7">
        <f>'IRA Calculations'!AD72</f>
        <v>1084531656076.926</v>
      </c>
      <c r="R5" s="7">
        <f>'IRA Calculations'!AE72</f>
        <v>1032539438966.9987</v>
      </c>
      <c r="S5" s="7">
        <f>'IRA Calculations'!AF72</f>
        <v>980157600717.76013</v>
      </c>
      <c r="T5" s="7">
        <f>'IRA Calculations'!AG72</f>
        <v>927504939479.51709</v>
      </c>
      <c r="U5" s="7">
        <f>'IRA Calculations'!AH72</f>
        <v>875575977584.2843</v>
      </c>
      <c r="V5" s="7">
        <f>'IRA Calculations'!AI72</f>
        <v>823113897566.89111</v>
      </c>
      <c r="W5" s="7">
        <f>'IRA Calculations'!AJ72</f>
        <v>770596932602.04187</v>
      </c>
      <c r="X5" s="7">
        <f>'IRA Calculations'!AK72</f>
        <v>709325924122.37366</v>
      </c>
      <c r="Y5" s="7">
        <f>'IRA Calculations'!AL72</f>
        <v>649012335350.17688</v>
      </c>
      <c r="Z5" s="7">
        <f>'IRA Calculations'!AM72</f>
        <v>589577628792.97961</v>
      </c>
      <c r="AA5" s="7">
        <f>'IRA Calculations'!AN72</f>
        <v>531180748157.79413</v>
      </c>
      <c r="AB5" s="7">
        <f>'IRA Calculations'!AO72</f>
        <v>474373474961.37555</v>
      </c>
      <c r="AC5" s="7">
        <f>'IRA Calculations'!AP72</f>
        <v>419607852125.22577</v>
      </c>
      <c r="AD5" s="7">
        <f>'IRA Calculations'!AQ72</f>
        <v>367606104293.8335</v>
      </c>
      <c r="AE5" s="7">
        <f>'IRA Calculations'!AR72</f>
        <v>318826155012.45825</v>
      </c>
      <c r="AF5" s="7">
        <f>'IRA Calculations'!AS72</f>
        <v>273555341686.03714</v>
      </c>
      <c r="AG5" s="7">
        <f>'IRA Calculations'!AT72</f>
        <v>232040704349.22092</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145537929080.37189</v>
      </c>
      <c r="C7" s="7">
        <f>'IRA Calculations'!P74</f>
        <v>145537929080.37189</v>
      </c>
      <c r="D7" s="7">
        <f>'IRA Calculations'!Q74</f>
        <v>145537929080.37189</v>
      </c>
      <c r="E7" s="7">
        <f>'IRA Calculations'!R74</f>
        <v>145697335251.08487</v>
      </c>
      <c r="F7" s="7">
        <f>'IRA Calculations'!S74</f>
        <v>145758567281.3714</v>
      </c>
      <c r="G7" s="7">
        <f>'IRA Calculations'!T74</f>
        <v>145750771387.90292</v>
      </c>
      <c r="H7" s="7">
        <f>'IRA Calculations'!U74</f>
        <v>145621172011.1702</v>
      </c>
      <c r="I7" s="7">
        <f>'IRA Calculations'!V74</f>
        <v>145534710077.8605</v>
      </c>
      <c r="J7" s="7">
        <f>'IRA Calculations'!W74</f>
        <v>145408835589.1506</v>
      </c>
      <c r="K7" s="7">
        <f>'IRA Calculations'!X74</f>
        <v>145282064960.00168</v>
      </c>
      <c r="L7" s="7">
        <f>'IRA Calculations'!Y74</f>
        <v>145109295631.07999</v>
      </c>
      <c r="M7" s="7">
        <f>'IRA Calculations'!Z74</f>
        <v>144991435293.9379</v>
      </c>
      <c r="N7" s="7">
        <f>'IRA Calculations'!AA74</f>
        <v>144898369416.83804</v>
      </c>
      <c r="O7" s="7">
        <f>'IRA Calculations'!AB74</f>
        <v>144890919336.11407</v>
      </c>
      <c r="P7" s="7">
        <f>'IRA Calculations'!AC74</f>
        <v>144864050875.99094</v>
      </c>
      <c r="Q7" s="7">
        <f>'IRA Calculations'!AD74</f>
        <v>144994284245.22269</v>
      </c>
      <c r="R7" s="7">
        <f>'IRA Calculations'!AE74</f>
        <v>145214366787.66037</v>
      </c>
      <c r="S7" s="7">
        <f>'IRA Calculations'!AF74</f>
        <v>145615580540.04758</v>
      </c>
      <c r="T7" s="7">
        <f>'IRA Calculations'!AG74</f>
        <v>146116435895.8577</v>
      </c>
      <c r="U7" s="7">
        <f>'IRA Calculations'!AH74</f>
        <v>146783793972.84457</v>
      </c>
      <c r="V7" s="7">
        <f>'IRA Calculations'!AI74</f>
        <v>147519758062.95853</v>
      </c>
      <c r="W7" s="7">
        <f>'IRA Calculations'!AJ74</f>
        <v>148358988494.15845</v>
      </c>
      <c r="X7" s="7">
        <f>'IRA Calculations'!AK74</f>
        <v>147835664186.79901</v>
      </c>
      <c r="Y7" s="7">
        <f>'IRA Calculations'!AL74</f>
        <v>147332995176.45914</v>
      </c>
      <c r="Z7" s="7">
        <f>'IRA Calculations'!AM74</f>
        <v>146826337171.03766</v>
      </c>
      <c r="AA7" s="7">
        <f>'IRA Calculations'!AN74</f>
        <v>146303255790.30939</v>
      </c>
      <c r="AB7" s="7">
        <f>'IRA Calculations'!AO74</f>
        <v>145795641225.19193</v>
      </c>
      <c r="AC7" s="7">
        <f>'IRA Calculations'!AP74</f>
        <v>145263610464.95782</v>
      </c>
      <c r="AD7" s="7">
        <f>'IRA Calculations'!AQ74</f>
        <v>144750026238.4617</v>
      </c>
      <c r="AE7" s="7">
        <f>'IRA Calculations'!AR74</f>
        <v>144260691957.19427</v>
      </c>
      <c r="AF7" s="7">
        <f>'IRA Calculations'!AS74</f>
        <v>143791936688.40408</v>
      </c>
      <c r="AG7" s="7">
        <f>'IRA Calculations'!AT74</f>
        <v>143340056034.52008</v>
      </c>
    </row>
    <row r="8" spans="1:35" x14ac:dyDescent="0.2">
      <c r="A8" s="1" t="s">
        <v>344</v>
      </c>
      <c r="B8" s="7">
        <f>'IRA Calculations'!O75</f>
        <v>2311117328.744103</v>
      </c>
      <c r="C8" s="7">
        <f>'IRA Calculations'!P75</f>
        <v>2311117328.744103</v>
      </c>
      <c r="D8" s="7">
        <f>'IRA Calculations'!Q75</f>
        <v>2311117328.744103</v>
      </c>
      <c r="E8" s="7">
        <f>'IRA Calculations'!R75</f>
        <v>2288674570.8229098</v>
      </c>
      <c r="F8" s="7">
        <f>'IRA Calculations'!S75</f>
        <v>2264549654.4718542</v>
      </c>
      <c r="G8" s="7">
        <f>'IRA Calculations'!T75</f>
        <v>2238633751.0590568</v>
      </c>
      <c r="H8" s="7">
        <f>'IRA Calculations'!U75</f>
        <v>2208123444.9413128</v>
      </c>
      <c r="I8" s="7">
        <f>'IRA Calculations'!V75</f>
        <v>2171675916.2520719</v>
      </c>
      <c r="J8" s="7">
        <f>'IRA Calculations'!W75</f>
        <v>2127826694.8951921</v>
      </c>
      <c r="K8" s="7">
        <f>'IRA Calculations'!X75</f>
        <v>2077443918.5213768</v>
      </c>
      <c r="L8" s="7">
        <f>'IRA Calculations'!Y75</f>
        <v>2017647594.3648717</v>
      </c>
      <c r="M8" s="7">
        <f>'IRA Calculations'!Z75</f>
        <v>1950444320.3490217</v>
      </c>
      <c r="N8" s="7">
        <f>'IRA Calculations'!AA75</f>
        <v>1876183780.7675202</v>
      </c>
      <c r="O8" s="7">
        <f>'IRA Calculations'!AB75</f>
        <v>1795937394.1286786</v>
      </c>
      <c r="P8" s="7">
        <f>'IRA Calculations'!AC75</f>
        <v>1709037692.3027503</v>
      </c>
      <c r="Q8" s="7">
        <f>'IRA Calculations'!AD75</f>
        <v>1616435932.1485598</v>
      </c>
      <c r="R8" s="7">
        <f>'IRA Calculations'!AE75</f>
        <v>1517668605.5922256</v>
      </c>
      <c r="S8" s="7">
        <f>'IRA Calculations'!AF75</f>
        <v>1414863002.7366788</v>
      </c>
      <c r="T8" s="7">
        <f>'IRA Calculations'!AG75</f>
        <v>1307347977.5092454</v>
      </c>
      <c r="U8" s="7">
        <f>'IRA Calculations'!AH75</f>
        <v>1197415936.0459821</v>
      </c>
      <c r="V8" s="7">
        <f>'IRA Calculations'!AI75</f>
        <v>1086569747.8366928</v>
      </c>
      <c r="W8" s="7">
        <f>'IRA Calculations'!AJ75</f>
        <v>977151634.72361338</v>
      </c>
      <c r="X8" s="7">
        <f>'IRA Calculations'!AK75</f>
        <v>868073759.30560243</v>
      </c>
      <c r="Y8" s="7">
        <f>'IRA Calculations'!AL75</f>
        <v>763854993.95329177</v>
      </c>
      <c r="Z8" s="7">
        <f>'IRA Calculations'!AM75</f>
        <v>665975246.39512706</v>
      </c>
      <c r="AA8" s="7">
        <f>'IRA Calculations'!AN75</f>
        <v>575773360.9531554</v>
      </c>
      <c r="AB8" s="7">
        <f>'IRA Calculations'!AO75</f>
        <v>494498810.21171546</v>
      </c>
      <c r="AC8" s="7">
        <f>'IRA Calculations'!AP75</f>
        <v>422606490.90189636</v>
      </c>
      <c r="AD8" s="7">
        <f>'IRA Calculations'!AQ75</f>
        <v>360589541.07854962</v>
      </c>
      <c r="AE8" s="7">
        <f>'IRA Calculations'!AR75</f>
        <v>308463706.92828619</v>
      </c>
      <c r="AF8" s="7">
        <f>'IRA Calculations'!AS75</f>
        <v>265755235.24061388</v>
      </c>
      <c r="AG8" s="7">
        <f>'IRA Calculations'!AT75</f>
        <v>231669707.09858075</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191410512059.2998</v>
      </c>
      <c r="C10" s="7">
        <f>'IRA Calculations'!P77</f>
        <v>191410512059.2998</v>
      </c>
      <c r="D10" s="7">
        <f>'IRA Calculations'!Q77</f>
        <v>191410512059.2998</v>
      </c>
      <c r="E10" s="7">
        <f>'IRA Calculations'!R77</f>
        <v>192011032835.96304</v>
      </c>
      <c r="F10" s="7">
        <f>'IRA Calculations'!S77</f>
        <v>192571861250.12503</v>
      </c>
      <c r="G10" s="7">
        <f>'IRA Calculations'!T77</f>
        <v>193139536351.13632</v>
      </c>
      <c r="H10" s="7">
        <f>'IRA Calculations'!U77</f>
        <v>193641277802.08792</v>
      </c>
      <c r="I10" s="7">
        <f>'IRA Calculations'!V77</f>
        <v>194294214400.6203</v>
      </c>
      <c r="J10" s="7">
        <f>'IRA Calculations'!W77</f>
        <v>195000072301.9032</v>
      </c>
      <c r="K10" s="7">
        <f>'IRA Calculations'!X77</f>
        <v>195847989124.7338</v>
      </c>
      <c r="L10" s="7">
        <f>'IRA Calculations'!Y77</f>
        <v>196749461835.63382</v>
      </c>
      <c r="M10" s="7">
        <f>'IRA Calculations'!Z77</f>
        <v>197854735531.70523</v>
      </c>
      <c r="N10" s="7">
        <f>'IRA Calculations'!AA77</f>
        <v>199074627964.01862</v>
      </c>
      <c r="O10" s="7">
        <f>'IRA Calculations'!AB77</f>
        <v>200442325423.47296</v>
      </c>
      <c r="P10" s="7">
        <f>'IRA Calculations'!AC77</f>
        <v>201759014707.90588</v>
      </c>
      <c r="Q10" s="7">
        <f>'IRA Calculations'!AD77</f>
        <v>203208820226.83765</v>
      </c>
      <c r="R10" s="7">
        <f>'IRA Calculations'!AE77</f>
        <v>204613145503.24622</v>
      </c>
      <c r="S10" s="7">
        <f>'IRA Calculations'!AF77</f>
        <v>206056900546.48996</v>
      </c>
      <c r="T10" s="7">
        <f>'IRA Calculations'!AG77</f>
        <v>207366689105.70325</v>
      </c>
      <c r="U10" s="7">
        <f>'IRA Calculations'!AH77</f>
        <v>208708925483.85547</v>
      </c>
      <c r="V10" s="7">
        <f>'IRA Calculations'!AI77</f>
        <v>210007440223.28787</v>
      </c>
      <c r="W10" s="7">
        <f>'IRA Calculations'!AJ77</f>
        <v>211407065599.15939</v>
      </c>
      <c r="X10" s="7">
        <f>'IRA Calculations'!AK77</f>
        <v>210901610912.46124</v>
      </c>
      <c r="Y10" s="7">
        <f>'IRA Calculations'!AL77</f>
        <v>210454083573.06699</v>
      </c>
      <c r="Z10" s="7">
        <f>'IRA Calculations'!AM77</f>
        <v>210068301736.17816</v>
      </c>
      <c r="AA10" s="7">
        <f>'IRA Calculations'!AN77</f>
        <v>209743314641.82547</v>
      </c>
      <c r="AB10" s="7">
        <f>'IRA Calculations'!AO77</f>
        <v>209505977745.08896</v>
      </c>
      <c r="AC10" s="7">
        <f>'IRA Calculations'!AP77</f>
        <v>209255569848.2634</v>
      </c>
      <c r="AD10" s="7">
        <f>'IRA Calculations'!AQ77</f>
        <v>209009094872.19614</v>
      </c>
      <c r="AE10" s="7">
        <f>'IRA Calculations'!AR77</f>
        <v>208746761208.8201</v>
      </c>
      <c r="AF10" s="7">
        <f>'IRA Calculations'!AS77</f>
        <v>208451910368.23215</v>
      </c>
      <c r="AG10" s="7">
        <f>'IRA Calculations'!AT77</f>
        <v>208111117366.24292</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816809453580.37537</v>
      </c>
      <c r="C2" s="7">
        <f>'IRA Calculations'!P82</f>
        <v>816809453580.37537</v>
      </c>
      <c r="D2" s="7">
        <f>'IRA Calculations'!Q82</f>
        <v>816809453580.37537</v>
      </c>
      <c r="E2" s="7">
        <f>'IRA Calculations'!R82</f>
        <v>804889180180.36169</v>
      </c>
      <c r="F2" s="7">
        <f>'IRA Calculations'!S82</f>
        <v>832583631547.36938</v>
      </c>
      <c r="G2" s="7">
        <f>'IRA Calculations'!T82</f>
        <v>860442879919.63025</v>
      </c>
      <c r="H2" s="7">
        <f>'IRA Calculations'!U82</f>
        <v>890660508406.93726</v>
      </c>
      <c r="I2" s="7">
        <f>'IRA Calculations'!V82</f>
        <v>921430660862.0155</v>
      </c>
      <c r="J2" s="7">
        <f>'IRA Calculations'!W82</f>
        <v>954768574339.23767</v>
      </c>
      <c r="K2" s="7">
        <f>'IRA Calculations'!X82</f>
        <v>988830869466.00281</v>
      </c>
      <c r="L2" s="7">
        <f>'IRA Calculations'!Y82</f>
        <v>1025336499734.9506</v>
      </c>
      <c r="M2" s="7">
        <f>'IRA Calculations'!Z82</f>
        <v>1062382019787.2156</v>
      </c>
      <c r="N2" s="7">
        <f>'IRA Calculations'!AA82</f>
        <v>1101508221279.7505</v>
      </c>
      <c r="O2" s="7">
        <f>'IRA Calculations'!AB82</f>
        <v>1140728715124.5518</v>
      </c>
      <c r="P2" s="7">
        <f>'IRA Calculations'!AC82</f>
        <v>1143806352469.9409</v>
      </c>
      <c r="Q2" s="7">
        <f>'IRA Calculations'!AD82</f>
        <v>1146439566470.7305</v>
      </c>
      <c r="R2" s="7">
        <f>'IRA Calculations'!AE82</f>
        <v>1150297943784.2202</v>
      </c>
      <c r="S2" s="7">
        <f>'IRA Calculations'!AF82</f>
        <v>1153404533713.0081</v>
      </c>
      <c r="T2" s="7">
        <f>'IRA Calculations'!AG82</f>
        <v>1156678693839.5938</v>
      </c>
      <c r="U2" s="7">
        <f>'IRA Calculations'!AH82</f>
        <v>1160970096702.8521</v>
      </c>
      <c r="V2" s="7">
        <f>'IRA Calculations'!AI82</f>
        <v>1164430284053.0527</v>
      </c>
      <c r="W2" s="7">
        <f>'IRA Calculations'!AJ82</f>
        <v>1168851273327.4167</v>
      </c>
      <c r="X2" s="7">
        <f>'IRA Calculations'!AK82</f>
        <v>1172571826394.3511</v>
      </c>
      <c r="Y2" s="7">
        <f>'IRA Calculations'!AL82</f>
        <v>1177149869421.124</v>
      </c>
      <c r="Z2" s="7">
        <f>'IRA Calculations'!AM82</f>
        <v>1180883153123.1877</v>
      </c>
      <c r="AA2" s="7">
        <f>'IRA Calculations'!AN82</f>
        <v>1184718199809.353</v>
      </c>
      <c r="AB2" s="7">
        <f>'IRA Calculations'!AO82</f>
        <v>1189374808598.8428</v>
      </c>
      <c r="AC2" s="7">
        <f>'IRA Calculations'!AP82</f>
        <v>1193142629311.9832</v>
      </c>
      <c r="AD2" s="7">
        <f>'IRA Calculations'!AQ82</f>
        <v>1197884472245.4858</v>
      </c>
      <c r="AE2" s="7">
        <f>'IRA Calculations'!AR82</f>
        <v>1201711851525.8474</v>
      </c>
      <c r="AF2" s="7">
        <f>'IRA Calculations'!AS82</f>
        <v>1205580124921.6357</v>
      </c>
      <c r="AG2" s="7">
        <f>'IRA Calculations'!AT82</f>
        <v>1210463967414.2795</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452447987382.46252</v>
      </c>
      <c r="C2" s="7">
        <f>'IRA Calculations'!P95</f>
        <v>452447987382.46252</v>
      </c>
      <c r="D2" s="7">
        <f>'IRA Calculations'!Q95</f>
        <v>452447987382.46252</v>
      </c>
      <c r="E2" s="7">
        <f>'IRA Calculations'!R95</f>
        <v>447879824084.04645</v>
      </c>
      <c r="F2" s="7">
        <f>'IRA Calculations'!S95</f>
        <v>443219171699.1026</v>
      </c>
      <c r="G2" s="7">
        <f>'IRA Calculations'!T95</f>
        <v>438897532139.84766</v>
      </c>
      <c r="H2" s="7">
        <f>'IRA Calculations'!U95</f>
        <v>436067293913.26605</v>
      </c>
      <c r="I2" s="7">
        <f>'IRA Calculations'!V95</f>
        <v>434569013564.23157</v>
      </c>
      <c r="J2" s="7">
        <f>'IRA Calculations'!W95</f>
        <v>433595022193.17218</v>
      </c>
      <c r="K2" s="7">
        <f>'IRA Calculations'!X95</f>
        <v>432705748558.49225</v>
      </c>
      <c r="L2" s="7">
        <f>'IRA Calculations'!Y95</f>
        <v>431878304521.63379</v>
      </c>
      <c r="M2" s="7">
        <f>'IRA Calculations'!Z95</f>
        <v>431378016983.64587</v>
      </c>
      <c r="N2" s="7">
        <f>'IRA Calculations'!AA95</f>
        <v>431511172849.19501</v>
      </c>
      <c r="O2" s="7">
        <f>'IRA Calculations'!AB95</f>
        <v>432271186130.38452</v>
      </c>
      <c r="P2" s="7">
        <f>'IRA Calculations'!AC95</f>
        <v>433403211702.07428</v>
      </c>
      <c r="Q2" s="7">
        <f>'IRA Calculations'!AD95</f>
        <v>434587584352.0675</v>
      </c>
      <c r="R2" s="7">
        <f>'IRA Calculations'!AE95</f>
        <v>435722479035.9306</v>
      </c>
      <c r="S2" s="7">
        <f>'IRA Calculations'!AF95</f>
        <v>435971193162.04761</v>
      </c>
      <c r="T2" s="7">
        <f>'IRA Calculations'!AG95</f>
        <v>435944154750.49261</v>
      </c>
      <c r="U2" s="7">
        <f>'IRA Calculations'!AH95</f>
        <v>435758282949.22522</v>
      </c>
      <c r="V2" s="7">
        <f>'IRA Calculations'!AI95</f>
        <v>435430604753.53778</v>
      </c>
      <c r="W2" s="7">
        <f>'IRA Calculations'!AJ95</f>
        <v>435028453905.72363</v>
      </c>
      <c r="X2" s="7">
        <f>'IRA Calculations'!AK95</f>
        <v>431760687197.58673</v>
      </c>
      <c r="Y2" s="7">
        <f>'IRA Calculations'!AL95</f>
        <v>428575795520.40131</v>
      </c>
      <c r="Z2" s="7">
        <f>'IRA Calculations'!AM95</f>
        <v>425519996561.68341</v>
      </c>
      <c r="AA2" s="7">
        <f>'IRA Calculations'!AN95</f>
        <v>422668135345.10382</v>
      </c>
      <c r="AB2" s="7">
        <f>'IRA Calculations'!AO95</f>
        <v>419938670021.75067</v>
      </c>
      <c r="AC2" s="7">
        <f>'IRA Calculations'!AP95</f>
        <v>417326019546.2453</v>
      </c>
      <c r="AD2" s="7">
        <f>'IRA Calculations'!AQ95</f>
        <v>414882373934.02411</v>
      </c>
      <c r="AE2" s="7">
        <f>'IRA Calculations'!AR95</f>
        <v>412491570389.88623</v>
      </c>
      <c r="AF2" s="7">
        <f>'IRA Calculations'!AS95</f>
        <v>410190805462.5517</v>
      </c>
      <c r="AG2" s="7">
        <f>'IRA Calculations'!AT95</f>
        <v>408036583447.63403</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1888782189757.2102</v>
      </c>
      <c r="C2" s="7">
        <f>'IRA Calculations'!P108</f>
        <v>1888782189757.2102</v>
      </c>
      <c r="D2" s="7">
        <f>'IRA Calculations'!Q108</f>
        <v>1888782189757.2102</v>
      </c>
      <c r="E2" s="7">
        <f>'IRA Calculations'!R108</f>
        <v>1877083350574.2639</v>
      </c>
      <c r="F2" s="7">
        <f>'IRA Calculations'!S108</f>
        <v>1864759166957.9871</v>
      </c>
      <c r="G2" s="7">
        <f>'IRA Calculations'!T108</f>
        <v>1852378327378.2773</v>
      </c>
      <c r="H2" s="7">
        <f>'IRA Calculations'!U108</f>
        <v>1840895479019.1533</v>
      </c>
      <c r="I2" s="7">
        <f>'IRA Calculations'!V108</f>
        <v>1830979764704.4387</v>
      </c>
      <c r="J2" s="7">
        <f>'IRA Calculations'!W108</f>
        <v>1823070113440.3486</v>
      </c>
      <c r="K2" s="7">
        <f>'IRA Calculations'!X108</f>
        <v>1817193694972.4568</v>
      </c>
      <c r="L2" s="7">
        <f>'IRA Calculations'!Y108</f>
        <v>1813146822818.9771</v>
      </c>
      <c r="M2" s="7">
        <f>'IRA Calculations'!Z108</f>
        <v>1811612521481.5212</v>
      </c>
      <c r="N2" s="7">
        <f>'IRA Calculations'!AA108</f>
        <v>1812635077633.3965</v>
      </c>
      <c r="O2" s="7">
        <f>'IRA Calculations'!AB108</f>
        <v>1815861599315.0735</v>
      </c>
      <c r="P2" s="7">
        <f>'IRA Calculations'!AC108</f>
        <v>1820696508786.4839</v>
      </c>
      <c r="Q2" s="7">
        <f>'IRA Calculations'!AD108</f>
        <v>1827312820016.2026</v>
      </c>
      <c r="R2" s="7">
        <f>'IRA Calculations'!AE108</f>
        <v>1835495057595.2896</v>
      </c>
      <c r="S2" s="7">
        <f>'IRA Calculations'!AF108</f>
        <v>1844469295783.9751</v>
      </c>
      <c r="T2" s="7">
        <f>'IRA Calculations'!AG108</f>
        <v>1853992357501.8691</v>
      </c>
      <c r="U2" s="7">
        <f>'IRA Calculations'!AH108</f>
        <v>1863940913979.2739</v>
      </c>
      <c r="V2" s="7">
        <f>'IRA Calculations'!AI108</f>
        <v>1873993018464.2854</v>
      </c>
      <c r="W2" s="7">
        <f>'IRA Calculations'!AJ108</f>
        <v>1884187462729.5676</v>
      </c>
      <c r="X2" s="7">
        <f>'IRA Calculations'!AK108</f>
        <v>1882089378889.1082</v>
      </c>
      <c r="Y2" s="7">
        <f>'IRA Calculations'!AL108</f>
        <v>1879905531230.3914</v>
      </c>
      <c r="Z2" s="7">
        <f>'IRA Calculations'!AM108</f>
        <v>1877657840740.7883</v>
      </c>
      <c r="AA2" s="7">
        <f>'IRA Calculations'!AN108</f>
        <v>1875548338871.5928</v>
      </c>
      <c r="AB2" s="7">
        <f>'IRA Calculations'!AO108</f>
        <v>1873272587224.9307</v>
      </c>
      <c r="AC2" s="7">
        <f>'IRA Calculations'!AP108</f>
        <v>1870893141618.689</v>
      </c>
      <c r="AD2" s="7">
        <f>'IRA Calculations'!AQ108</f>
        <v>1868734138580.718</v>
      </c>
      <c r="AE2" s="7">
        <f>'IRA Calculations'!AR108</f>
        <v>1866426436918.4871</v>
      </c>
      <c r="AF2" s="7">
        <f>'IRA Calculations'!AS108</f>
        <v>1864189381006.1069</v>
      </c>
      <c r="AG2" s="7">
        <f>'IRA Calculations'!AT108</f>
        <v>1862291022237.718</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4326279000399.4771</v>
      </c>
      <c r="C4" s="7">
        <f>'IRA Calculations'!P110</f>
        <v>4326279000399.4771</v>
      </c>
      <c r="D4" s="7">
        <f>'IRA Calculations'!Q110</f>
        <v>4326279000399.4771</v>
      </c>
      <c r="E4" s="7">
        <f>'IRA Calculations'!R110</f>
        <v>4335054203974.1899</v>
      </c>
      <c r="F4" s="7">
        <f>'IRA Calculations'!S110</f>
        <v>4343996476015.8081</v>
      </c>
      <c r="G4" s="7">
        <f>'IRA Calculations'!T110</f>
        <v>4353943396050.0308</v>
      </c>
      <c r="H4" s="7">
        <f>'IRA Calculations'!U110</f>
        <v>4366316724502.8423</v>
      </c>
      <c r="I4" s="7">
        <f>'IRA Calculations'!V110</f>
        <v>4382108466627.2402</v>
      </c>
      <c r="J4" s="7">
        <f>'IRA Calculations'!W110</f>
        <v>4401017204465.2354</v>
      </c>
      <c r="K4" s="7">
        <f>'IRA Calculations'!X110</f>
        <v>4421885221284.5029</v>
      </c>
      <c r="L4" s="7">
        <f>'IRA Calculations'!Y110</f>
        <v>4443841343776.9219</v>
      </c>
      <c r="M4" s="7">
        <f>'IRA Calculations'!Z110</f>
        <v>4467582644405.6396</v>
      </c>
      <c r="N4" s="7">
        <f>'IRA Calculations'!AA110</f>
        <v>4492870620817.6777</v>
      </c>
      <c r="O4" s="7">
        <f>'IRA Calculations'!AB110</f>
        <v>4518439369472.4316</v>
      </c>
      <c r="P4" s="7">
        <f>'IRA Calculations'!AC110</f>
        <v>4543851559864.8115</v>
      </c>
      <c r="Q4" s="7">
        <f>'IRA Calculations'!AD110</f>
        <v>4569904357485.9912</v>
      </c>
      <c r="R4" s="7">
        <f>'IRA Calculations'!AE110</f>
        <v>4596576670262.9785</v>
      </c>
      <c r="S4" s="7">
        <f>'IRA Calculations'!AF110</f>
        <v>4623428759479.5176</v>
      </c>
      <c r="T4" s="7">
        <f>'IRA Calculations'!AG110</f>
        <v>4650169372615.4141</v>
      </c>
      <c r="U4" s="7">
        <f>'IRA Calculations'!AH110</f>
        <v>4676956815400.5088</v>
      </c>
      <c r="V4" s="7">
        <f>'IRA Calculations'!AI110</f>
        <v>4703678009527.2217</v>
      </c>
      <c r="W4" s="7">
        <f>'IRA Calculations'!AJ110</f>
        <v>4730225812162.7002</v>
      </c>
      <c r="X4" s="7">
        <f>'IRA Calculations'!AK110</f>
        <v>4723909560343.9141</v>
      </c>
      <c r="Y4" s="7">
        <f>'IRA Calculations'!AL110</f>
        <v>4717416140275.4775</v>
      </c>
      <c r="Z4" s="7">
        <f>'IRA Calculations'!AM110</f>
        <v>4710851817487.3379</v>
      </c>
      <c r="AA4" s="7">
        <f>'IRA Calculations'!AN110</f>
        <v>4704309481209.582</v>
      </c>
      <c r="AB4" s="7">
        <f>'IRA Calculations'!AO110</f>
        <v>4697849730197.5117</v>
      </c>
      <c r="AC4" s="7">
        <f>'IRA Calculations'!AP110</f>
        <v>4691487514578.0566</v>
      </c>
      <c r="AD4" s="7">
        <f>'IRA Calculations'!AQ110</f>
        <v>4685279402426.5449</v>
      </c>
      <c r="AE4" s="7">
        <f>'IRA Calculations'!AR110</f>
        <v>4679224981194.0996</v>
      </c>
      <c r="AF4" s="7">
        <f>'IRA Calculations'!AS110</f>
        <v>4673340491882.8066</v>
      </c>
      <c r="AG4" s="7">
        <f>'IRA Calculations'!AT110</f>
        <v>4667623633629.5371</v>
      </c>
    </row>
    <row r="5" spans="1:35" x14ac:dyDescent="0.2">
      <c r="A5" s="1" t="s">
        <v>79</v>
      </c>
      <c r="B5" s="7">
        <f>'IRA Calculations'!O111</f>
        <v>136927232824.62415</v>
      </c>
      <c r="C5" s="7">
        <f>'IRA Calculations'!P111</f>
        <v>136927232824.62415</v>
      </c>
      <c r="D5" s="7">
        <f>'IRA Calculations'!Q111</f>
        <v>136927232824.62415</v>
      </c>
      <c r="E5" s="7">
        <f>'IRA Calculations'!R111</f>
        <v>131531100430.87138</v>
      </c>
      <c r="F5" s="7">
        <f>'IRA Calculations'!S111</f>
        <v>127288719209.153</v>
      </c>
      <c r="G5" s="7">
        <f>'IRA Calculations'!T111</f>
        <v>124073571560.35158</v>
      </c>
      <c r="H5" s="7">
        <f>'IRA Calculations'!U111</f>
        <v>121766965047.1412</v>
      </c>
      <c r="I5" s="7">
        <f>'IRA Calculations'!V111</f>
        <v>120237323857.42494</v>
      </c>
      <c r="J5" s="7">
        <f>'IRA Calculations'!W111</f>
        <v>119332793858.34689</v>
      </c>
      <c r="K5" s="7">
        <f>'IRA Calculations'!X111</f>
        <v>118895604091.03827</v>
      </c>
      <c r="L5" s="7">
        <f>'IRA Calculations'!Y111</f>
        <v>118795256892.20988</v>
      </c>
      <c r="M5" s="7">
        <f>'IRA Calculations'!Z111</f>
        <v>118961004411.08258</v>
      </c>
      <c r="N5" s="7">
        <f>'IRA Calculations'!AA111</f>
        <v>119318249071.21475</v>
      </c>
      <c r="O5" s="7">
        <f>'IRA Calculations'!AB111</f>
        <v>119784566663.93045</v>
      </c>
      <c r="P5" s="7">
        <f>'IRA Calculations'!AC111</f>
        <v>120315285195.82886</v>
      </c>
      <c r="Q5" s="7">
        <f>'IRA Calculations'!AD111</f>
        <v>120907602843.50165</v>
      </c>
      <c r="R5" s="7">
        <f>'IRA Calculations'!AE111</f>
        <v>121543613180.09689</v>
      </c>
      <c r="S5" s="7">
        <f>'IRA Calculations'!AF111</f>
        <v>122199386345.39528</v>
      </c>
      <c r="T5" s="7">
        <f>'IRA Calculations'!AG111</f>
        <v>122860437681.70375</v>
      </c>
      <c r="U5" s="7">
        <f>'IRA Calculations'!AH111</f>
        <v>123526764988.09523</v>
      </c>
      <c r="V5" s="7">
        <f>'IRA Calculations'!AI111</f>
        <v>124193535100.4545</v>
      </c>
      <c r="W5" s="7">
        <f>'IRA Calculations'!AJ111</f>
        <v>124857592356.11568</v>
      </c>
      <c r="X5" s="7">
        <f>'IRA Calculations'!AK111</f>
        <v>124651466673.99614</v>
      </c>
      <c r="Y5" s="7">
        <f>'IRA Calculations'!AL111</f>
        <v>124443759979.09834</v>
      </c>
      <c r="Z5" s="7">
        <f>'IRA Calculations'!AM111</f>
        <v>124237621351.21779</v>
      </c>
      <c r="AA5" s="7">
        <f>'IRA Calculations'!AN111</f>
        <v>124035734601.63196</v>
      </c>
      <c r="AB5" s="7">
        <f>'IRA Calculations'!AO111</f>
        <v>123839741999.39868</v>
      </c>
      <c r="AC5" s="7">
        <f>'IRA Calculations'!AP111</f>
        <v>123649732788.28174</v>
      </c>
      <c r="AD5" s="7">
        <f>'IRA Calculations'!AQ111</f>
        <v>123467394754.77864</v>
      </c>
      <c r="AE5" s="7">
        <f>'IRA Calculations'!AR111</f>
        <v>123292375381.94214</v>
      </c>
      <c r="AF5" s="7">
        <f>'IRA Calculations'!AS111</f>
        <v>123124836430.35234</v>
      </c>
      <c r="AG5" s="7">
        <f>'IRA Calculations'!AT111</f>
        <v>122964353210.44576</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64311497234.709839</v>
      </c>
      <c r="C10" s="7">
        <f>'IRA Calculations'!P116</f>
        <v>64311497234.709839</v>
      </c>
      <c r="D10" s="7">
        <f>'IRA Calculations'!Q116</f>
        <v>64311497234.709839</v>
      </c>
      <c r="E10" s="7">
        <f>'IRA Calculations'!R116</f>
        <v>63505872942.376434</v>
      </c>
      <c r="F10" s="7">
        <f>'IRA Calculations'!S116</f>
        <v>62901894339.572876</v>
      </c>
      <c r="G10" s="7">
        <f>'IRA Calculations'!T116</f>
        <v>62479748130.812805</v>
      </c>
      <c r="H10" s="7">
        <f>'IRA Calculations'!U116</f>
        <v>62218390993.310936</v>
      </c>
      <c r="I10" s="7">
        <f>'IRA Calculations'!V116</f>
        <v>62103871564.563141</v>
      </c>
      <c r="J10" s="7">
        <f>'IRA Calculations'!W116</f>
        <v>62107177187.453995</v>
      </c>
      <c r="K10" s="7">
        <f>'IRA Calculations'!X116</f>
        <v>62196631063.203133</v>
      </c>
      <c r="L10" s="7">
        <f>'IRA Calculations'!Y116</f>
        <v>62344210971.67205</v>
      </c>
      <c r="M10" s="7">
        <f>'IRA Calculations'!Z116</f>
        <v>62552754641.113953</v>
      </c>
      <c r="N10" s="7">
        <f>'IRA Calculations'!AA116</f>
        <v>62810498088.900261</v>
      </c>
      <c r="O10" s="7">
        <f>'IRA Calculations'!AB116</f>
        <v>63090259098.473663</v>
      </c>
      <c r="P10" s="7">
        <f>'IRA Calculations'!AC116</f>
        <v>63376415217.647774</v>
      </c>
      <c r="Q10" s="7">
        <f>'IRA Calculations'!AD116</f>
        <v>63676714694.643921</v>
      </c>
      <c r="R10" s="7">
        <f>'IRA Calculations'!AE116</f>
        <v>63988631025.013069</v>
      </c>
      <c r="S10" s="7">
        <f>'IRA Calculations'!AF116</f>
        <v>64306434939.524185</v>
      </c>
      <c r="T10" s="7">
        <f>'IRA Calculations'!AG116</f>
        <v>64622991163.707176</v>
      </c>
      <c r="U10" s="7">
        <f>'IRA Calculations'!AH116</f>
        <v>64941618169.249748</v>
      </c>
      <c r="V10" s="7">
        <f>'IRA Calculations'!AI116</f>
        <v>65261245222.65728</v>
      </c>
      <c r="W10" s="7">
        <f>'IRA Calculations'!AJ116</f>
        <v>65580451930.786392</v>
      </c>
      <c r="X10" s="7">
        <f>'IRA Calculations'!AK116</f>
        <v>65520135893.636299</v>
      </c>
      <c r="Y10" s="7">
        <f>'IRA Calculations'!AL116</f>
        <v>65454614253.171745</v>
      </c>
      <c r="Z10" s="7">
        <f>'IRA Calculations'!AM116</f>
        <v>65385143442.999687</v>
      </c>
      <c r="AA10" s="7">
        <f>'IRA Calculations'!AN116</f>
        <v>65312962219.377769</v>
      </c>
      <c r="AB10" s="7">
        <f>'IRA Calculations'!AO116</f>
        <v>65238959935.26931</v>
      </c>
      <c r="AC10" s="7">
        <f>'IRA Calculations'!AP116</f>
        <v>65163863438.258308</v>
      </c>
      <c r="AD10" s="7">
        <f>'IRA Calculations'!AQ116</f>
        <v>65088552653.924789</v>
      </c>
      <c r="AE10" s="7">
        <f>'IRA Calculations'!AR116</f>
        <v>65013336437.63649</v>
      </c>
      <c r="AF10" s="7">
        <f>'IRA Calculations'!AS116</f>
        <v>64938790466.158829</v>
      </c>
      <c r="AG10" s="7">
        <f>'IRA Calculations'!AT116</f>
        <v>64865175267.878494</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2328209795543.1855</v>
      </c>
      <c r="C2" s="7">
        <f>'IRA Calculations'!P121</f>
        <v>2328209795543.1855</v>
      </c>
      <c r="D2" s="7">
        <f>'IRA Calculations'!Q121</f>
        <v>2328209795543.1855</v>
      </c>
      <c r="E2" s="7">
        <f>'IRA Calculations'!R121</f>
        <v>2312020663765.0703</v>
      </c>
      <c r="F2" s="7">
        <f>'IRA Calculations'!S121</f>
        <v>2299700665275.0205</v>
      </c>
      <c r="G2" s="7">
        <f>'IRA Calculations'!T121</f>
        <v>2289858556012.4888</v>
      </c>
      <c r="H2" s="7">
        <f>'IRA Calculations'!U121</f>
        <v>2281348778318.3765</v>
      </c>
      <c r="I2" s="7">
        <f>'IRA Calculations'!V121</f>
        <v>2273346189168.2817</v>
      </c>
      <c r="J2" s="7">
        <f>'IRA Calculations'!W121</f>
        <v>2270275911221.8008</v>
      </c>
      <c r="K2" s="7">
        <f>'IRA Calculations'!X121</f>
        <v>2270232994342.418</v>
      </c>
      <c r="L2" s="7">
        <f>'IRA Calculations'!Y121</f>
        <v>2268386484060.7373</v>
      </c>
      <c r="M2" s="7">
        <f>'IRA Calculations'!Z121</f>
        <v>2265692905720.7534</v>
      </c>
      <c r="N2" s="7">
        <f>'IRA Calculations'!AA121</f>
        <v>2268518245789.7715</v>
      </c>
      <c r="O2" s="7">
        <f>'IRA Calculations'!AB121</f>
        <v>2273315466249.1733</v>
      </c>
      <c r="P2" s="7">
        <f>'IRA Calculations'!AC121</f>
        <v>2276441457395.0708</v>
      </c>
      <c r="Q2" s="7">
        <f>'IRA Calculations'!AD121</f>
        <v>2280333879799.7827</v>
      </c>
      <c r="R2" s="7">
        <f>'IRA Calculations'!AE121</f>
        <v>2284727075915.4644</v>
      </c>
      <c r="S2" s="7">
        <f>'IRA Calculations'!AF121</f>
        <v>2288242935644.2363</v>
      </c>
      <c r="T2" s="7">
        <f>'IRA Calculations'!AG121</f>
        <v>2290783368106.1729</v>
      </c>
      <c r="U2" s="7">
        <f>'IRA Calculations'!AH121</f>
        <v>2293651759775.3403</v>
      </c>
      <c r="V2" s="7">
        <f>'IRA Calculations'!AI121</f>
        <v>2294048583273.2563</v>
      </c>
      <c r="W2" s="7">
        <f>'IRA Calculations'!AJ121</f>
        <v>2293323793170.041</v>
      </c>
      <c r="X2" s="7">
        <f>'IRA Calculations'!AK121</f>
        <v>2283431390667.4849</v>
      </c>
      <c r="Y2" s="7">
        <f>'IRA Calculations'!AL121</f>
        <v>2271563048077.3662</v>
      </c>
      <c r="Z2" s="7">
        <f>'IRA Calculations'!AM121</f>
        <v>2256952277010.7793</v>
      </c>
      <c r="AA2" s="7">
        <f>'IRA Calculations'!AN121</f>
        <v>2240566316842.4707</v>
      </c>
      <c r="AB2" s="7">
        <f>'IRA Calculations'!AO121</f>
        <v>2224598358704.3677</v>
      </c>
      <c r="AC2" s="7">
        <f>'IRA Calculations'!AP121</f>
        <v>2206052861182.9194</v>
      </c>
      <c r="AD2" s="7">
        <f>'IRA Calculations'!AQ121</f>
        <v>2187300241400.5635</v>
      </c>
      <c r="AE2" s="7">
        <f>'IRA Calculations'!AR121</f>
        <v>2166678651741.4448</v>
      </c>
      <c r="AF2" s="7">
        <f>'IRA Calculations'!AS121</f>
        <v>2146685053500.8347</v>
      </c>
      <c r="AG2" s="7">
        <f>'IRA Calculations'!AT121</f>
        <v>2127287967875.321</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2749251706824.3027</v>
      </c>
      <c r="C2" s="7">
        <f>'IRA Calculations'!P134</f>
        <v>2749251706824.3027</v>
      </c>
      <c r="D2" s="7">
        <f>'IRA Calculations'!Q134</f>
        <v>2749251706824.3027</v>
      </c>
      <c r="E2" s="7">
        <f>'IRA Calculations'!R134</f>
        <v>2766919726420.2427</v>
      </c>
      <c r="F2" s="7">
        <f>'IRA Calculations'!S134</f>
        <v>2783557074479.2471</v>
      </c>
      <c r="G2" s="7">
        <f>'IRA Calculations'!T134</f>
        <v>2799222059079.624</v>
      </c>
      <c r="H2" s="7">
        <f>'IRA Calculations'!U134</f>
        <v>2814288790728.2983</v>
      </c>
      <c r="I2" s="7">
        <f>'IRA Calculations'!V134</f>
        <v>2828593363468.0522</v>
      </c>
      <c r="J2" s="7">
        <f>'IRA Calculations'!W134</f>
        <v>2842243614350.6235</v>
      </c>
      <c r="K2" s="7">
        <f>'IRA Calculations'!X134</f>
        <v>2854759111912.1543</v>
      </c>
      <c r="L2" s="7">
        <f>'IRA Calculations'!Y134</f>
        <v>2865619267308.4336</v>
      </c>
      <c r="M2" s="7">
        <f>'IRA Calculations'!Z134</f>
        <v>2874073330546.0015</v>
      </c>
      <c r="N2" s="7">
        <f>'IRA Calculations'!AA134</f>
        <v>2879741918489.5298</v>
      </c>
      <c r="O2" s="7">
        <f>'IRA Calculations'!AB134</f>
        <v>2882469219321.3086</v>
      </c>
      <c r="P2" s="7">
        <f>'IRA Calculations'!AC134</f>
        <v>2881645804880.124</v>
      </c>
      <c r="Q2" s="7">
        <f>'IRA Calculations'!AD134</f>
        <v>2877795845435.9409</v>
      </c>
      <c r="R2" s="7">
        <f>'IRA Calculations'!AE134</f>
        <v>2870994479796.458</v>
      </c>
      <c r="S2" s="7">
        <f>'IRA Calculations'!AF134</f>
        <v>2862017625770.9507</v>
      </c>
      <c r="T2" s="7">
        <f>'IRA Calculations'!AG134</f>
        <v>2851460545907.0195</v>
      </c>
      <c r="U2" s="7">
        <f>'IRA Calculations'!AH134</f>
        <v>2840331500222.5947</v>
      </c>
      <c r="V2" s="7">
        <f>'IRA Calculations'!AI134</f>
        <v>2829091553772.8022</v>
      </c>
      <c r="W2" s="7">
        <f>'IRA Calculations'!AJ134</f>
        <v>2817859621218.2725</v>
      </c>
      <c r="X2" s="7">
        <f>'IRA Calculations'!AK134</f>
        <v>2807076897804.4517</v>
      </c>
      <c r="Y2" s="7">
        <f>'IRA Calculations'!AL134</f>
        <v>2796560679364.3037</v>
      </c>
      <c r="Z2" s="7">
        <f>'IRA Calculations'!AM134</f>
        <v>2786733847104.0742</v>
      </c>
      <c r="AA2" s="7">
        <f>'IRA Calculations'!AN134</f>
        <v>2777452762541.3691</v>
      </c>
      <c r="AB2" s="7">
        <f>'IRA Calculations'!AO134</f>
        <v>2768702340299.5913</v>
      </c>
      <c r="AC2" s="7">
        <f>'IRA Calculations'!AP134</f>
        <v>2760158091297.8311</v>
      </c>
      <c r="AD2" s="7">
        <f>'IRA Calculations'!AQ134</f>
        <v>2751966165964.7803</v>
      </c>
      <c r="AE2" s="7">
        <f>'IRA Calculations'!AR134</f>
        <v>2743897195034.3809</v>
      </c>
      <c r="AF2" s="7">
        <f>'IRA Calculations'!AS134</f>
        <v>2735916090615.7729</v>
      </c>
      <c r="AG2" s="7">
        <f>'IRA Calculations'!AT134</f>
        <v>2728074720508.6406</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77447435928504.391</v>
      </c>
      <c r="C4" s="7">
        <f>'IRA Calculations'!P136</f>
        <v>77447435928504.391</v>
      </c>
      <c r="D4" s="7">
        <f>'IRA Calculations'!Q136</f>
        <v>77447435928504.391</v>
      </c>
      <c r="E4" s="7">
        <f>'IRA Calculations'!R136</f>
        <v>76542289567443.5</v>
      </c>
      <c r="F4" s="7">
        <f>'IRA Calculations'!S136</f>
        <v>75538668581649.031</v>
      </c>
      <c r="G4" s="7">
        <f>'IRA Calculations'!T136</f>
        <v>74527990992367.109</v>
      </c>
      <c r="H4" s="7">
        <f>'IRA Calculations'!U136</f>
        <v>73526397899169.859</v>
      </c>
      <c r="I4" s="7">
        <f>'IRA Calculations'!V136</f>
        <v>72542643468262.594</v>
      </c>
      <c r="J4" s="7">
        <f>'IRA Calculations'!W136</f>
        <v>71594676086861.797</v>
      </c>
      <c r="K4" s="7">
        <f>'IRA Calculations'!X136</f>
        <v>70691426267837.141</v>
      </c>
      <c r="L4" s="7">
        <f>'IRA Calculations'!Y136</f>
        <v>69842499906244.117</v>
      </c>
      <c r="M4" s="7">
        <f>'IRA Calculations'!Z136</f>
        <v>69052026207611.289</v>
      </c>
      <c r="N4" s="7">
        <f>'IRA Calculations'!AA136</f>
        <v>68327127361466.461</v>
      </c>
      <c r="O4" s="7">
        <f>'IRA Calculations'!AB136</f>
        <v>67677104530784.734</v>
      </c>
      <c r="P4" s="7">
        <f>'IRA Calculations'!AC136</f>
        <v>67176729646789.438</v>
      </c>
      <c r="Q4" s="7">
        <f>'IRA Calculations'!AD136</f>
        <v>66747492556960.305</v>
      </c>
      <c r="R4" s="7">
        <f>'IRA Calculations'!AE136</f>
        <v>66375875672386.719</v>
      </c>
      <c r="S4" s="7">
        <f>'IRA Calculations'!AF136</f>
        <v>66059121980287.156</v>
      </c>
      <c r="T4" s="7">
        <f>'IRA Calculations'!AG136</f>
        <v>65787486891201.828</v>
      </c>
      <c r="U4" s="7">
        <f>'IRA Calculations'!AH136</f>
        <v>65561919300758.422</v>
      </c>
      <c r="V4" s="7">
        <f>'IRA Calculations'!AI136</f>
        <v>65374276683353.766</v>
      </c>
      <c r="W4" s="7">
        <f>'IRA Calculations'!AJ136</f>
        <v>65212727787489.703</v>
      </c>
      <c r="X4" s="7">
        <f>'IRA Calculations'!AK136</f>
        <v>65075195781970.094</v>
      </c>
      <c r="Y4" s="7">
        <f>'IRA Calculations'!AL136</f>
        <v>64949010208108.93</v>
      </c>
      <c r="Z4" s="7">
        <f>'IRA Calculations'!AM136</f>
        <v>64837918239233.141</v>
      </c>
      <c r="AA4" s="7">
        <f>'IRA Calculations'!AN136</f>
        <v>64734277964863.344</v>
      </c>
      <c r="AB4" s="7">
        <f>'IRA Calculations'!AO136</f>
        <v>64635235278058.82</v>
      </c>
      <c r="AC4" s="7">
        <f>'IRA Calculations'!AP136</f>
        <v>64532205543163.727</v>
      </c>
      <c r="AD4" s="7">
        <f>'IRA Calculations'!AQ136</f>
        <v>64428659816326.945</v>
      </c>
      <c r="AE4" s="7">
        <f>'IRA Calculations'!AR136</f>
        <v>64319971634920.07</v>
      </c>
      <c r="AF4" s="7">
        <f>'IRA Calculations'!AS136</f>
        <v>64206302742728.984</v>
      </c>
      <c r="AG4" s="7">
        <f>'IRA Calculations'!AT136</f>
        <v>64089782053601.234</v>
      </c>
    </row>
    <row r="5" spans="1:35" x14ac:dyDescent="0.2">
      <c r="A5" s="1" t="s">
        <v>79</v>
      </c>
      <c r="B5" s="7">
        <f>'IRA Calculations'!O137</f>
        <v>17411709377202.846</v>
      </c>
      <c r="C5" s="7">
        <f>'IRA Calculations'!P137</f>
        <v>17411709377202.846</v>
      </c>
      <c r="D5" s="7">
        <f>'IRA Calculations'!Q137</f>
        <v>17411709377202.846</v>
      </c>
      <c r="E5" s="7">
        <f>'IRA Calculations'!R137</f>
        <v>17573207432904.592</v>
      </c>
      <c r="F5" s="7">
        <f>'IRA Calculations'!S137</f>
        <v>17727725235576.469</v>
      </c>
      <c r="G5" s="7">
        <f>'IRA Calculations'!T137</f>
        <v>17874976877131.93</v>
      </c>
      <c r="H5" s="7">
        <f>'IRA Calculations'!U137</f>
        <v>18016648284736.617</v>
      </c>
      <c r="I5" s="7">
        <f>'IRA Calculations'!V137</f>
        <v>18151581322110.117</v>
      </c>
      <c r="J5" s="7">
        <f>'IRA Calculations'!W137</f>
        <v>18280485583245.016</v>
      </c>
      <c r="K5" s="7">
        <f>'IRA Calculations'!X137</f>
        <v>18401472179357.766</v>
      </c>
      <c r="L5" s="7">
        <f>'IRA Calculations'!Y137</f>
        <v>18513338988023.945</v>
      </c>
      <c r="M5" s="7">
        <f>'IRA Calculations'!Z137</f>
        <v>18614383773655.121</v>
      </c>
      <c r="N5" s="7">
        <f>'IRA Calculations'!AA137</f>
        <v>18704346713588.723</v>
      </c>
      <c r="O5" s="7">
        <f>'IRA Calculations'!AB137</f>
        <v>18784895913297.961</v>
      </c>
      <c r="P5" s="7">
        <f>'IRA Calculations'!AC137</f>
        <v>18853431654181.93</v>
      </c>
      <c r="Q5" s="7">
        <f>'IRA Calculations'!AD137</f>
        <v>18913012304175.766</v>
      </c>
      <c r="R5" s="7">
        <f>'IRA Calculations'!AE137</f>
        <v>18961685539520.781</v>
      </c>
      <c r="S5" s="7">
        <f>'IRA Calculations'!AF137</f>
        <v>18998605115012.953</v>
      </c>
      <c r="T5" s="7">
        <f>'IRA Calculations'!AG137</f>
        <v>19021682061142.727</v>
      </c>
      <c r="U5" s="7">
        <f>'IRA Calculations'!AH137</f>
        <v>19032142059421.594</v>
      </c>
      <c r="V5" s="7">
        <f>'IRA Calculations'!AI137</f>
        <v>19029562883229.926</v>
      </c>
      <c r="W5" s="7">
        <f>'IRA Calculations'!AJ137</f>
        <v>19013550757429.297</v>
      </c>
      <c r="X5" s="7">
        <f>'IRA Calculations'!AK137</f>
        <v>18986565084654.816</v>
      </c>
      <c r="Y5" s="7">
        <f>'IRA Calculations'!AL137</f>
        <v>18949115482877.238</v>
      </c>
      <c r="Z5" s="7">
        <f>'IRA Calculations'!AM137</f>
        <v>18905852068264.211</v>
      </c>
      <c r="AA5" s="7">
        <f>'IRA Calculations'!AN137</f>
        <v>18858342692561.438</v>
      </c>
      <c r="AB5" s="7">
        <f>'IRA Calculations'!AO137</f>
        <v>18808731201712.574</v>
      </c>
      <c r="AC5" s="7">
        <f>'IRA Calculations'!AP137</f>
        <v>18756835508309.828</v>
      </c>
      <c r="AD5" s="7">
        <f>'IRA Calculations'!AQ137</f>
        <v>18704817501598.48</v>
      </c>
      <c r="AE5" s="7">
        <f>'IRA Calculations'!AR137</f>
        <v>18652147295445.277</v>
      </c>
      <c r="AF5" s="7">
        <f>'IRA Calculations'!AS137</f>
        <v>18598957867302.406</v>
      </c>
      <c r="AG5" s="7">
        <f>'IRA Calculations'!AT137</f>
        <v>18545593991858.477</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2986000000000</v>
      </c>
      <c r="C7" s="7">
        <f>'IRA Calculations'!P139</f>
        <v>2986000000000</v>
      </c>
      <c r="D7" s="7">
        <f>'IRA Calculations'!Q139</f>
        <v>2986000000000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27000000000</v>
      </c>
      <c r="C8" s="7">
        <f>'IRA Calculations'!P140</f>
        <v>27000000000</v>
      </c>
      <c r="D8" s="7">
        <f>'IRA Calculations'!Q140</f>
        <v>27000000000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6000000000</v>
      </c>
      <c r="C9" s="7">
        <f>'IRA Calculations'!P141</f>
        <v>6000000000</v>
      </c>
      <c r="D9" s="7">
        <f>'IRA Calculations'!Q141</f>
        <v>6000000000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1627000000000</v>
      </c>
      <c r="C10" s="7">
        <f>'IRA Calculations'!P142</f>
        <v>1627000000000</v>
      </c>
      <c r="D10" s="7">
        <f>'IRA Calculations'!Q142</f>
        <v>1627000000000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26238992630542.094</v>
      </c>
      <c r="C2" s="7">
        <f>'IRA Calculations'!P147</f>
        <v>26238992630542.094</v>
      </c>
      <c r="D2" s="7">
        <f>'IRA Calculations'!Q147</f>
        <v>26238992630542.094</v>
      </c>
      <c r="E2" s="7">
        <f>'IRA Calculations'!R147</f>
        <v>26187023654446.855</v>
      </c>
      <c r="F2" s="7">
        <f>'IRA Calculations'!S147</f>
        <v>26010080042924.598</v>
      </c>
      <c r="G2" s="7">
        <f>'IRA Calculations'!T147</f>
        <v>25819969744807.109</v>
      </c>
      <c r="H2" s="7">
        <f>'IRA Calculations'!U147</f>
        <v>25618883656778.871</v>
      </c>
      <c r="I2" s="7">
        <f>'IRA Calculations'!V147</f>
        <v>25406154736814.777</v>
      </c>
      <c r="J2" s="7">
        <f>'IRA Calculations'!W147</f>
        <v>25188452259432.531</v>
      </c>
      <c r="K2" s="7">
        <f>'IRA Calculations'!X147</f>
        <v>24961049009345.508</v>
      </c>
      <c r="L2" s="7">
        <f>'IRA Calculations'!Y147</f>
        <v>24729762912002.559</v>
      </c>
      <c r="M2" s="7">
        <f>'IRA Calculations'!Z147</f>
        <v>24485573226218.984</v>
      </c>
      <c r="N2" s="7">
        <f>'IRA Calculations'!AA147</f>
        <v>24256768175192.887</v>
      </c>
      <c r="O2" s="7">
        <f>'IRA Calculations'!AB147</f>
        <v>24027807322269.004</v>
      </c>
      <c r="P2" s="7">
        <f>'IRA Calculations'!AC147</f>
        <v>23923168648922.43</v>
      </c>
      <c r="Q2" s="7">
        <f>'IRA Calculations'!AD147</f>
        <v>23829108024129.684</v>
      </c>
      <c r="R2" s="7">
        <f>'IRA Calculations'!AE147</f>
        <v>23745610617750.25</v>
      </c>
      <c r="S2" s="7">
        <f>'IRA Calculations'!AF147</f>
        <v>23673220011681.309</v>
      </c>
      <c r="T2" s="7">
        <f>'IRA Calculations'!AG147</f>
        <v>23617399494147.848</v>
      </c>
      <c r="U2" s="7">
        <f>'IRA Calculations'!AH147</f>
        <v>23576880010644.555</v>
      </c>
      <c r="V2" s="7">
        <f>'IRA Calculations'!AI147</f>
        <v>23557857003924.559</v>
      </c>
      <c r="W2" s="7">
        <f>'IRA Calculations'!AJ147</f>
        <v>23564492235697.242</v>
      </c>
      <c r="X2" s="7">
        <f>'IRA Calculations'!AK147</f>
        <v>23586724040493.285</v>
      </c>
      <c r="Y2" s="7">
        <f>'IRA Calculations'!AL147</f>
        <v>23630609554164.535</v>
      </c>
      <c r="Z2" s="7">
        <f>'IRA Calculations'!AM147</f>
        <v>23698713913051.762</v>
      </c>
      <c r="AA2" s="7">
        <f>'IRA Calculations'!AN147</f>
        <v>23789520001601.57</v>
      </c>
      <c r="AB2" s="7">
        <f>'IRA Calculations'!AO147</f>
        <v>23900437699763.035</v>
      </c>
      <c r="AC2" s="7">
        <f>'IRA Calculations'!AP147</f>
        <v>24036013409826.699</v>
      </c>
      <c r="AD2" s="7">
        <f>'IRA Calculations'!AQ147</f>
        <v>24192715730538.676</v>
      </c>
      <c r="AE2" s="7">
        <f>'IRA Calculations'!AR147</f>
        <v>24365997046745.824</v>
      </c>
      <c r="AF2" s="7">
        <f>'IRA Calculations'!AS147</f>
        <v>24560355081825.637</v>
      </c>
      <c r="AG2" s="7">
        <f>'IRA Calculations'!AT147</f>
        <v>24772263138066.105</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958117726380.02734</v>
      </c>
      <c r="C4" s="7">
        <f>'IRA Calculations'!P149</f>
        <v>958117726380.02734</v>
      </c>
      <c r="D4" s="7">
        <f>'IRA Calculations'!Q149</f>
        <v>958117726380.02734</v>
      </c>
      <c r="E4" s="7">
        <f>'IRA Calculations'!R149</f>
        <v>980034547640.31836</v>
      </c>
      <c r="F4" s="7">
        <f>'IRA Calculations'!S149</f>
        <v>1001370174396.1407</v>
      </c>
      <c r="G4" s="7">
        <f>'IRA Calculations'!T149</f>
        <v>1022050509763.9648</v>
      </c>
      <c r="H4" s="7">
        <f>'IRA Calculations'!U149</f>
        <v>1041910033643.4895</v>
      </c>
      <c r="I4" s="7">
        <f>'IRA Calculations'!V149</f>
        <v>1060728473376.9243</v>
      </c>
      <c r="J4" s="7">
        <f>'IRA Calculations'!W149</f>
        <v>1078688844829.0458</v>
      </c>
      <c r="K4" s="7">
        <f>'IRA Calculations'!X149</f>
        <v>1095652331319.7693</v>
      </c>
      <c r="L4" s="7">
        <f>'IRA Calculations'!Y149</f>
        <v>1111598138934.9229</v>
      </c>
      <c r="M4" s="7">
        <f>'IRA Calculations'!Z149</f>
        <v>1126616781502.9885</v>
      </c>
      <c r="N4" s="7">
        <f>'IRA Calculations'!AA149</f>
        <v>1140821837216.718</v>
      </c>
      <c r="O4" s="7">
        <f>'IRA Calculations'!AB149</f>
        <v>1153986518648.1465</v>
      </c>
      <c r="P4" s="7">
        <f>'IRA Calculations'!AC149</f>
        <v>1166228169978.593</v>
      </c>
      <c r="Q4" s="7">
        <f>'IRA Calculations'!AD149</f>
        <v>1177582190155.2827</v>
      </c>
      <c r="R4" s="7">
        <f>'IRA Calculations'!AE149</f>
        <v>1187703004495.0229</v>
      </c>
      <c r="S4" s="7">
        <f>'IRA Calculations'!AF149</f>
        <v>1196715296432.1653</v>
      </c>
      <c r="T4" s="7">
        <f>'IRA Calculations'!AG149</f>
        <v>1204457459911.5325</v>
      </c>
      <c r="U4" s="7">
        <f>'IRA Calculations'!AH149</f>
        <v>1211008026613.9558</v>
      </c>
      <c r="V4" s="7">
        <f>'IRA Calculations'!AI149</f>
        <v>1216222971106.6506</v>
      </c>
      <c r="W4" s="7">
        <f>'IRA Calculations'!AJ149</f>
        <v>1220146311269.0354</v>
      </c>
      <c r="X4" s="7">
        <f>'IRA Calculations'!AK149</f>
        <v>1222798208841.0193</v>
      </c>
      <c r="Y4" s="7">
        <f>'IRA Calculations'!AL149</f>
        <v>1224282262771.3306</v>
      </c>
      <c r="Z4" s="7">
        <f>'IRA Calculations'!AM149</f>
        <v>1224901951658.6738</v>
      </c>
      <c r="AA4" s="7">
        <f>'IRA Calculations'!AN149</f>
        <v>1224733485592.4949</v>
      </c>
      <c r="AB4" s="7">
        <f>'IRA Calculations'!AO149</f>
        <v>1224034337036.5066</v>
      </c>
      <c r="AC4" s="7">
        <f>'IRA Calculations'!AP149</f>
        <v>1222928917732.2859</v>
      </c>
      <c r="AD4" s="7">
        <f>'IRA Calculations'!AQ149</f>
        <v>1221803756484.418</v>
      </c>
      <c r="AE4" s="7">
        <f>'IRA Calculations'!AR149</f>
        <v>1220766195198.0925</v>
      </c>
      <c r="AF4" s="7">
        <f>'IRA Calculations'!AS149</f>
        <v>1219969172674.116</v>
      </c>
      <c r="AG4" s="7">
        <f>'IRA Calculations'!AT149</f>
        <v>1219644706411.4524</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14565729411302.258</v>
      </c>
      <c r="C2" s="7">
        <f>'IRA Calculations'!P160</f>
        <v>14565729411302.258</v>
      </c>
      <c r="D2" s="7">
        <f>'IRA Calculations'!Q160</f>
        <v>14565729411302.258</v>
      </c>
      <c r="E2" s="7">
        <f>'IRA Calculations'!R160</f>
        <v>14291830256054.545</v>
      </c>
      <c r="F2" s="7">
        <f>'IRA Calculations'!S160</f>
        <v>13897083211011.068</v>
      </c>
      <c r="G2" s="7">
        <f>'IRA Calculations'!T160</f>
        <v>13473848372791.629</v>
      </c>
      <c r="H2" s="7">
        <f>'IRA Calculations'!U160</f>
        <v>13061892230095.762</v>
      </c>
      <c r="I2" s="7">
        <f>'IRA Calculations'!V160</f>
        <v>12656800498614.717</v>
      </c>
      <c r="J2" s="7">
        <f>'IRA Calculations'!W160</f>
        <v>12265420496804.096</v>
      </c>
      <c r="K2" s="7">
        <f>'IRA Calculations'!X160</f>
        <v>11894261411593.1</v>
      </c>
      <c r="L2" s="7">
        <f>'IRA Calculations'!Y160</f>
        <v>11551985758994.977</v>
      </c>
      <c r="M2" s="7">
        <f>'IRA Calculations'!Z160</f>
        <v>11243351064780.99</v>
      </c>
      <c r="N2" s="7">
        <f>'IRA Calculations'!AA160</f>
        <v>10976303372953.02</v>
      </c>
      <c r="O2" s="7">
        <f>'IRA Calculations'!AB160</f>
        <v>10747299961716.896</v>
      </c>
      <c r="P2" s="7">
        <f>'IRA Calculations'!AC160</f>
        <v>10547142794833.285</v>
      </c>
      <c r="Q2" s="7">
        <f>'IRA Calculations'!AD160</f>
        <v>10368430291637.66</v>
      </c>
      <c r="R2" s="7">
        <f>'IRA Calculations'!AE160</f>
        <v>10202996950548.289</v>
      </c>
      <c r="S2" s="7">
        <f>'IRA Calculations'!AF160</f>
        <v>10048159394178.736</v>
      </c>
      <c r="T2" s="7">
        <f>'IRA Calculations'!AG160</f>
        <v>9905565270227.2734</v>
      </c>
      <c r="U2" s="7">
        <f>'IRA Calculations'!AH160</f>
        <v>9779394855143.875</v>
      </c>
      <c r="V2" s="7">
        <f>'IRA Calculations'!AI160</f>
        <v>9664932631066.1543</v>
      </c>
      <c r="W2" s="7">
        <f>'IRA Calculations'!AJ160</f>
        <v>9557147580540.8047</v>
      </c>
      <c r="X2" s="7">
        <f>'IRA Calculations'!AK160</f>
        <v>9463044465350.3477</v>
      </c>
      <c r="Y2" s="7">
        <f>'IRA Calculations'!AL160</f>
        <v>9383430917320.3242</v>
      </c>
      <c r="Z2" s="7">
        <f>'IRA Calculations'!AM160</f>
        <v>9319214579088.6152</v>
      </c>
      <c r="AA2" s="7">
        <f>'IRA Calculations'!AN160</f>
        <v>9266015287269.8789</v>
      </c>
      <c r="AB2" s="7">
        <f>'IRA Calculations'!AO160</f>
        <v>9224076619234.7285</v>
      </c>
      <c r="AC2" s="7">
        <f>'IRA Calculations'!AP160</f>
        <v>9192274391637.3125</v>
      </c>
      <c r="AD2" s="7">
        <f>'IRA Calculations'!AQ160</f>
        <v>9171731324361</v>
      </c>
      <c r="AE2" s="7">
        <f>'IRA Calculations'!AR160</f>
        <v>9162168802208.3574</v>
      </c>
      <c r="AF2" s="7">
        <f>'IRA Calculations'!AS160</f>
        <v>9163982095864.002</v>
      </c>
      <c r="AG2" s="7">
        <f>'IRA Calculations'!AT160</f>
        <v>9178581382800.0684</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20027942062022.352</v>
      </c>
      <c r="C2" s="7">
        <f>'IRA Calculations'!P173</f>
        <v>20027942062022.352</v>
      </c>
      <c r="D2" s="7">
        <f>'IRA Calculations'!Q173</f>
        <v>20027942062022.352</v>
      </c>
      <c r="E2" s="7">
        <f>'IRA Calculations'!R173</f>
        <v>20222192555996.609</v>
      </c>
      <c r="F2" s="7">
        <f>'IRA Calculations'!S173</f>
        <v>20377152081597.898</v>
      </c>
      <c r="G2" s="7">
        <f>'IRA Calculations'!T173</f>
        <v>20477293839060.801</v>
      </c>
      <c r="H2" s="7">
        <f>'IRA Calculations'!U173</f>
        <v>20510554918212.523</v>
      </c>
      <c r="I2" s="7">
        <f>'IRA Calculations'!V173</f>
        <v>20473538565149.555</v>
      </c>
      <c r="J2" s="7">
        <f>'IRA Calculations'!W173</f>
        <v>20379447527609.488</v>
      </c>
      <c r="K2" s="7">
        <f>'IRA Calculations'!X173</f>
        <v>20250516064734.395</v>
      </c>
      <c r="L2" s="7">
        <f>'IRA Calculations'!Y173</f>
        <v>20109433021593.531</v>
      </c>
      <c r="M2" s="7">
        <f>'IRA Calculations'!Z173</f>
        <v>19971057394175.668</v>
      </c>
      <c r="N2" s="7">
        <f>'IRA Calculations'!AA173</f>
        <v>19853810192821.551</v>
      </c>
      <c r="O2" s="7">
        <f>'IRA Calculations'!AB173</f>
        <v>19761366138536.207</v>
      </c>
      <c r="P2" s="7">
        <f>'IRA Calculations'!AC173</f>
        <v>19693205012740.527</v>
      </c>
      <c r="Q2" s="7">
        <f>'IRA Calculations'!AD173</f>
        <v>19646413939089.203</v>
      </c>
      <c r="R2" s="7">
        <f>'IRA Calculations'!AE173</f>
        <v>19617295747284.078</v>
      </c>
      <c r="S2" s="7">
        <f>'IRA Calculations'!AF173</f>
        <v>19603343644686.887</v>
      </c>
      <c r="T2" s="7">
        <f>'IRA Calculations'!AG173</f>
        <v>19600643849818.051</v>
      </c>
      <c r="U2" s="7">
        <f>'IRA Calculations'!AH173</f>
        <v>19608537663817.508</v>
      </c>
      <c r="V2" s="7">
        <f>'IRA Calculations'!AI173</f>
        <v>19623788860819.375</v>
      </c>
      <c r="W2" s="7">
        <f>'IRA Calculations'!AJ173</f>
        <v>19642671467310.996</v>
      </c>
      <c r="X2" s="7">
        <f>'IRA Calculations'!AK173</f>
        <v>19667823873318.949</v>
      </c>
      <c r="Y2" s="7">
        <f>'IRA Calculations'!AL173</f>
        <v>19701655902972.688</v>
      </c>
      <c r="Z2" s="7">
        <f>'IRA Calculations'!AM173</f>
        <v>19740946725972.84</v>
      </c>
      <c r="AA2" s="7">
        <f>'IRA Calculations'!AN173</f>
        <v>19787802931099.496</v>
      </c>
      <c r="AB2" s="7">
        <f>'IRA Calculations'!AO173</f>
        <v>19841890415004.309</v>
      </c>
      <c r="AC2" s="7">
        <f>'IRA Calculations'!AP173</f>
        <v>19903757797434.285</v>
      </c>
      <c r="AD2" s="7">
        <f>'IRA Calculations'!AQ173</f>
        <v>19970902096145.254</v>
      </c>
      <c r="AE2" s="7">
        <f>'IRA Calculations'!AR173</f>
        <v>20046093646588.289</v>
      </c>
      <c r="AF2" s="7">
        <f>'IRA Calculations'!AS173</f>
        <v>20125871634307.934</v>
      </c>
      <c r="AG2" s="7">
        <f>'IRA Calculations'!AT173</f>
        <v>20211862605641.137</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49211438768634.312</v>
      </c>
      <c r="C4" s="7">
        <f>'IRA Calculations'!P175</f>
        <v>49211438768634.312</v>
      </c>
      <c r="D4" s="7">
        <f>'IRA Calculations'!Q175</f>
        <v>49211438768634.312</v>
      </c>
      <c r="E4" s="7">
        <f>'IRA Calculations'!R175</f>
        <v>49371441223481.867</v>
      </c>
      <c r="F4" s="7">
        <f>'IRA Calculations'!S175</f>
        <v>49516903711948.984</v>
      </c>
      <c r="G4" s="7">
        <f>'IRA Calculations'!T175</f>
        <v>49665146120748.992</v>
      </c>
      <c r="H4" s="7">
        <f>'IRA Calculations'!U175</f>
        <v>49823313311667.523</v>
      </c>
      <c r="I4" s="7">
        <f>'IRA Calculations'!V175</f>
        <v>49996985666801.336</v>
      </c>
      <c r="J4" s="7">
        <f>'IRA Calculations'!W175</f>
        <v>50202452718010.5</v>
      </c>
      <c r="K4" s="7">
        <f>'IRA Calculations'!X175</f>
        <v>50439788972654.594</v>
      </c>
      <c r="L4" s="7">
        <f>'IRA Calculations'!Y175</f>
        <v>50709100802822.727</v>
      </c>
      <c r="M4" s="7">
        <f>'IRA Calculations'!Z175</f>
        <v>50994384599994.5</v>
      </c>
      <c r="N4" s="7">
        <f>'IRA Calculations'!AA175</f>
        <v>51293149242881.523</v>
      </c>
      <c r="O4" s="7">
        <f>'IRA Calculations'!AB175</f>
        <v>51600763960979.477</v>
      </c>
      <c r="P4" s="7">
        <f>'IRA Calculations'!AC175</f>
        <v>51913313270330</v>
      </c>
      <c r="Q4" s="7">
        <f>'IRA Calculations'!AD175</f>
        <v>52226042141886.594</v>
      </c>
      <c r="R4" s="7">
        <f>'IRA Calculations'!AE175</f>
        <v>52532312250950.445</v>
      </c>
      <c r="S4" s="7">
        <f>'IRA Calculations'!AF175</f>
        <v>52837248034390.18</v>
      </c>
      <c r="T4" s="7">
        <f>'IRA Calculations'!AG175</f>
        <v>53139932610364.961</v>
      </c>
      <c r="U4" s="7">
        <f>'IRA Calculations'!AH175</f>
        <v>53446405698839.117</v>
      </c>
      <c r="V4" s="7">
        <f>'IRA Calculations'!AI175</f>
        <v>53751055204476.031</v>
      </c>
      <c r="W4" s="7">
        <f>'IRA Calculations'!AJ175</f>
        <v>54060782102279.375</v>
      </c>
      <c r="X4" s="7">
        <f>'IRA Calculations'!AK175</f>
        <v>54366650996517.422</v>
      </c>
      <c r="Y4" s="7">
        <f>'IRA Calculations'!AL175</f>
        <v>54673086272812.43</v>
      </c>
      <c r="Z4" s="7">
        <f>'IRA Calculations'!AM175</f>
        <v>54985667780314.984</v>
      </c>
      <c r="AA4" s="7">
        <f>'IRA Calculations'!AN175</f>
        <v>55301387511173.07</v>
      </c>
      <c r="AB4" s="7">
        <f>'IRA Calculations'!AO175</f>
        <v>55620549413025.438</v>
      </c>
      <c r="AC4" s="7">
        <f>'IRA Calculations'!AP175</f>
        <v>55946527610586.469</v>
      </c>
      <c r="AD4" s="7">
        <f>'IRA Calculations'!AQ175</f>
        <v>56268870350225.523</v>
      </c>
      <c r="AE4" s="7">
        <f>'IRA Calculations'!AR175</f>
        <v>56596933660787.539</v>
      </c>
      <c r="AF4" s="7">
        <f>'IRA Calculations'!AS175</f>
        <v>56925457281771.352</v>
      </c>
      <c r="AG4" s="7">
        <f>'IRA Calculations'!AT175</f>
        <v>57255884813873.836</v>
      </c>
    </row>
    <row r="5" spans="1:35" x14ac:dyDescent="0.2">
      <c r="A5" s="1" t="s">
        <v>79</v>
      </c>
      <c r="B5" s="7">
        <f>'IRA Calculations'!O176</f>
        <v>252841510912.33734</v>
      </c>
      <c r="C5" s="7">
        <f>'IRA Calculations'!P176</f>
        <v>252841510912.33734</v>
      </c>
      <c r="D5" s="7">
        <f>'IRA Calculations'!Q176</f>
        <v>252841510912.33734</v>
      </c>
      <c r="E5" s="7">
        <f>'IRA Calculations'!R176</f>
        <v>242783687004.90894</v>
      </c>
      <c r="F5" s="7">
        <f>'IRA Calculations'!S176</f>
        <v>232762162592.70108</v>
      </c>
      <c r="G5" s="7">
        <f>'IRA Calculations'!T176</f>
        <v>222949491737.67621</v>
      </c>
      <c r="H5" s="7">
        <f>'IRA Calculations'!U176</f>
        <v>213528483660.80106</v>
      </c>
      <c r="I5" s="7">
        <f>'IRA Calculations'!V176</f>
        <v>204690251378.98758</v>
      </c>
      <c r="J5" s="7">
        <f>'IRA Calculations'!W176</f>
        <v>196684286967.37869</v>
      </c>
      <c r="K5" s="7">
        <f>'IRA Calculations'!X176</f>
        <v>189648476918.15515</v>
      </c>
      <c r="L5" s="7">
        <f>'IRA Calculations'!Y176</f>
        <v>183717126294.69717</v>
      </c>
      <c r="M5" s="7">
        <f>'IRA Calculations'!Z176</f>
        <v>178883225642.65387</v>
      </c>
      <c r="N5" s="7">
        <f>'IRA Calculations'!AA176</f>
        <v>175091242107.25412</v>
      </c>
      <c r="O5" s="7">
        <f>'IRA Calculations'!AB176</f>
        <v>172182889521.20398</v>
      </c>
      <c r="P5" s="7">
        <f>'IRA Calculations'!AC176</f>
        <v>169934501100.52094</v>
      </c>
      <c r="Q5" s="7">
        <f>'IRA Calculations'!AD176</f>
        <v>168144978587.25055</v>
      </c>
      <c r="R5" s="7">
        <f>'IRA Calculations'!AE176</f>
        <v>166588835943.70377</v>
      </c>
      <c r="S5" s="7">
        <f>'IRA Calculations'!AF176</f>
        <v>165149685737.57629</v>
      </c>
      <c r="T5" s="7">
        <f>'IRA Calculations'!AG176</f>
        <v>163747208978.36801</v>
      </c>
      <c r="U5" s="7">
        <f>'IRA Calculations'!AH176</f>
        <v>162364315859.43784</v>
      </c>
      <c r="V5" s="7">
        <f>'IRA Calculations'!AI176</f>
        <v>160961670891.52631</v>
      </c>
      <c r="W5" s="7">
        <f>'IRA Calculations'!AJ176</f>
        <v>159548052831.79724</v>
      </c>
      <c r="X5" s="7">
        <f>'IRA Calculations'!AK176</f>
        <v>158094327546.60904</v>
      </c>
      <c r="Y5" s="7">
        <f>'IRA Calculations'!AL176</f>
        <v>156619060909.59467</v>
      </c>
      <c r="Z5" s="7">
        <f>'IRA Calculations'!AM176</f>
        <v>155131086508.57529</v>
      </c>
      <c r="AA5" s="7">
        <f>'IRA Calculations'!AN176</f>
        <v>153626841806.97638</v>
      </c>
      <c r="AB5" s="7">
        <f>'IRA Calculations'!AO176</f>
        <v>152105852849.32693</v>
      </c>
      <c r="AC5" s="7">
        <f>'IRA Calculations'!AP176</f>
        <v>150566076915.94666</v>
      </c>
      <c r="AD5" s="7">
        <f>'IRA Calculations'!AQ176</f>
        <v>149000405537.06607</v>
      </c>
      <c r="AE5" s="7">
        <f>'IRA Calculations'!AR176</f>
        <v>147422686531.30988</v>
      </c>
      <c r="AF5" s="7">
        <f>'IRA Calculations'!AS176</f>
        <v>145826883352.36127</v>
      </c>
      <c r="AG5" s="7">
        <f>'IRA Calculations'!AT176</f>
        <v>144219752457.04016</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59718084189309</v>
      </c>
      <c r="C2" s="7">
        <f>'IRA Calculations'!P186</f>
        <v>59718084189309</v>
      </c>
      <c r="D2" s="7">
        <f>'IRA Calculations'!Q186</f>
        <v>59718084189309</v>
      </c>
      <c r="E2" s="7">
        <f>'IRA Calculations'!R186</f>
        <v>60308536631797.703</v>
      </c>
      <c r="F2" s="7">
        <f>'IRA Calculations'!S186</f>
        <v>60993836571131.133</v>
      </c>
      <c r="G2" s="7">
        <f>'IRA Calculations'!T186</f>
        <v>61790388366443.945</v>
      </c>
      <c r="H2" s="7">
        <f>'IRA Calculations'!U186</f>
        <v>62608203136813.688</v>
      </c>
      <c r="I2" s="7">
        <f>'IRA Calculations'!V186</f>
        <v>63482884610744.57</v>
      </c>
      <c r="J2" s="7">
        <f>'IRA Calculations'!W186</f>
        <v>64395781972277.758</v>
      </c>
      <c r="K2" s="7">
        <f>'IRA Calculations'!X186</f>
        <v>65332371616828.836</v>
      </c>
      <c r="L2" s="7">
        <f>'IRA Calculations'!Y186</f>
        <v>66308875052395.875</v>
      </c>
      <c r="M2" s="7">
        <f>'IRA Calculations'!Z186</f>
        <v>67311264984622.992</v>
      </c>
      <c r="N2" s="7">
        <f>'IRA Calculations'!AA186</f>
        <v>68334578311224.273</v>
      </c>
      <c r="O2" s="7">
        <f>'IRA Calculations'!AB186</f>
        <v>69406164337954.758</v>
      </c>
      <c r="P2" s="7">
        <f>'IRA Calculations'!AC186</f>
        <v>70501860593158.781</v>
      </c>
      <c r="Q2" s="7">
        <f>'IRA Calculations'!AD186</f>
        <v>71636582505285.438</v>
      </c>
      <c r="R2" s="7">
        <f>'IRA Calculations'!AE186</f>
        <v>72804348230000.453</v>
      </c>
      <c r="S2" s="7">
        <f>'IRA Calculations'!AF186</f>
        <v>73984469467248.516</v>
      </c>
      <c r="T2" s="7">
        <f>'IRA Calculations'!AG186</f>
        <v>75216494305771.812</v>
      </c>
      <c r="U2" s="7">
        <f>'IRA Calculations'!AH186</f>
        <v>76456590715907.609</v>
      </c>
      <c r="V2" s="7">
        <f>'IRA Calculations'!AI186</f>
        <v>77735111986373.484</v>
      </c>
      <c r="W2" s="7">
        <f>'IRA Calculations'!AJ186</f>
        <v>79048949647842.922</v>
      </c>
      <c r="X2" s="7">
        <f>'IRA Calculations'!AK186</f>
        <v>80402805586692.203</v>
      </c>
      <c r="Y2" s="7">
        <f>'IRA Calculations'!AL186</f>
        <v>81784507141525.047</v>
      </c>
      <c r="Z2" s="7">
        <f>'IRA Calculations'!AM186</f>
        <v>83209544415791.906</v>
      </c>
      <c r="AA2" s="7">
        <f>'IRA Calculations'!AN186</f>
        <v>84658561310577.594</v>
      </c>
      <c r="AB2" s="7">
        <f>'IRA Calculations'!AO186</f>
        <v>86122180174720.469</v>
      </c>
      <c r="AC2" s="7">
        <f>'IRA Calculations'!AP186</f>
        <v>87639870732189.906</v>
      </c>
      <c r="AD2" s="7">
        <f>'IRA Calculations'!AQ186</f>
        <v>89155576048744.844</v>
      </c>
      <c r="AE2" s="7">
        <f>'IRA Calculations'!AR186</f>
        <v>90719266727928.172</v>
      </c>
      <c r="AF2" s="7">
        <f>'IRA Calculations'!AS186</f>
        <v>92318639500388.562</v>
      </c>
      <c r="AG2" s="7">
        <f>'IRA Calculations'!AT186</f>
        <v>93962601828650.078</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28421007576481.27</v>
      </c>
      <c r="C4" s="7">
        <f>'IRA Calculations'!P188</f>
        <v>28421007576481.27</v>
      </c>
      <c r="D4" s="7">
        <f>'IRA Calculations'!Q188</f>
        <v>28421007576481.27</v>
      </c>
      <c r="E4" s="7">
        <f>'IRA Calculations'!R188</f>
        <v>28323001849074.395</v>
      </c>
      <c r="F4" s="7">
        <f>'IRA Calculations'!S188</f>
        <v>28291599180584.5</v>
      </c>
      <c r="G4" s="7">
        <f>'IRA Calculations'!T188</f>
        <v>28249783403557.574</v>
      </c>
      <c r="H4" s="7">
        <f>'IRA Calculations'!U188</f>
        <v>28192531724464.059</v>
      </c>
      <c r="I4" s="7">
        <f>'IRA Calculations'!V188</f>
        <v>28134504166695.234</v>
      </c>
      <c r="J4" s="7">
        <f>'IRA Calculations'!W188</f>
        <v>28004524070721.797</v>
      </c>
      <c r="K4" s="7">
        <f>'IRA Calculations'!X188</f>
        <v>27894553477427.285</v>
      </c>
      <c r="L4" s="7">
        <f>'IRA Calculations'!Y188</f>
        <v>27815209673947.516</v>
      </c>
      <c r="M4" s="7">
        <f>'IRA Calculations'!Z188</f>
        <v>27779682597762.508</v>
      </c>
      <c r="N4" s="7">
        <f>'IRA Calculations'!AA188</f>
        <v>27757712980535.402</v>
      </c>
      <c r="O4" s="7">
        <f>'IRA Calculations'!AB188</f>
        <v>27751015922495.934</v>
      </c>
      <c r="P4" s="7">
        <f>'IRA Calculations'!AC188</f>
        <v>27762654102625.492</v>
      </c>
      <c r="Q4" s="7">
        <f>'IRA Calculations'!AD188</f>
        <v>27760489809478.691</v>
      </c>
      <c r="R4" s="7">
        <f>'IRA Calculations'!AE188</f>
        <v>27711813631533.184</v>
      </c>
      <c r="S4" s="7">
        <f>'IRA Calculations'!AF188</f>
        <v>27671631283296.348</v>
      </c>
      <c r="T4" s="7">
        <f>'IRA Calculations'!AG188</f>
        <v>27642842100870.625</v>
      </c>
      <c r="U4" s="7">
        <f>'IRA Calculations'!AH188</f>
        <v>27634593285480.547</v>
      </c>
      <c r="V4" s="7">
        <f>'IRA Calculations'!AI188</f>
        <v>27627324527364.551</v>
      </c>
      <c r="W4" s="7">
        <f>'IRA Calculations'!AJ188</f>
        <v>27642923772310.109</v>
      </c>
      <c r="X4" s="7">
        <f>'IRA Calculations'!AK188</f>
        <v>27655909531191.496</v>
      </c>
      <c r="Y4" s="7">
        <f>'IRA Calculations'!AL188</f>
        <v>27650110858986.625</v>
      </c>
      <c r="Z4" s="7">
        <f>'IRA Calculations'!AM188</f>
        <v>27623445133988.031</v>
      </c>
      <c r="AA4" s="7">
        <f>'IRA Calculations'!AN188</f>
        <v>27588693936478.324</v>
      </c>
      <c r="AB4" s="7">
        <f>'IRA Calculations'!AO188</f>
        <v>27549409974076.09</v>
      </c>
      <c r="AC4" s="7">
        <f>'IRA Calculations'!AP188</f>
        <v>27513719555011.973</v>
      </c>
      <c r="AD4" s="7">
        <f>'IRA Calculations'!AQ188</f>
        <v>27487053830013.379</v>
      </c>
      <c r="AE4" s="7">
        <f>'IRA Calculations'!AR188</f>
        <v>27450546696554.281</v>
      </c>
      <c r="AF4" s="7">
        <f>'IRA Calculations'!AS188</f>
        <v>27425187714587.855</v>
      </c>
      <c r="AG4" s="7">
        <f>'IRA Calculations'!AT188</f>
        <v>27397051903678.133</v>
      </c>
    </row>
    <row r="5" spans="1:35" x14ac:dyDescent="0.2">
      <c r="A5" s="1" t="s">
        <v>79</v>
      </c>
      <c r="B5" s="7">
        <f>'IRA Calculations'!O189</f>
        <v>3909449111884.8179</v>
      </c>
      <c r="C5" s="7">
        <f>'IRA Calculations'!P189</f>
        <v>3909449111884.8179</v>
      </c>
      <c r="D5" s="7">
        <f>'IRA Calculations'!Q189</f>
        <v>3909449111884.8179</v>
      </c>
      <c r="E5" s="7">
        <f>'IRA Calculations'!R189</f>
        <v>3913803598559.7222</v>
      </c>
      <c r="F5" s="7">
        <f>'IRA Calculations'!S189</f>
        <v>3912720617417.77</v>
      </c>
      <c r="G5" s="7">
        <f>'IRA Calculations'!T189</f>
        <v>3908208195993.0034</v>
      </c>
      <c r="H5" s="7">
        <f>'IRA Calculations'!U189</f>
        <v>3895911847610.5034</v>
      </c>
      <c r="I5" s="7">
        <f>'IRA Calculations'!V189</f>
        <v>3884269800334.6025</v>
      </c>
      <c r="J5" s="7">
        <f>'IRA Calculations'!W189</f>
        <v>3877072488162.0923</v>
      </c>
      <c r="K5" s="7">
        <f>'IRA Calculations'!X189</f>
        <v>3877974972447.0493</v>
      </c>
      <c r="L5" s="7">
        <f>'IRA Calculations'!Y189</f>
        <v>3877862161911.4302</v>
      </c>
      <c r="M5" s="7">
        <f>'IRA Calculations'!Z189</f>
        <v>3871386837166.8799</v>
      </c>
      <c r="N5" s="7">
        <f>'IRA Calculations'!AA189</f>
        <v>3862452242745.8408</v>
      </c>
      <c r="O5" s="7">
        <f>'IRA Calculations'!AB189</f>
        <v>3852412105075.7241</v>
      </c>
      <c r="P5" s="7">
        <f>'IRA Calculations'!AC189</f>
        <v>3852186484004.4849</v>
      </c>
      <c r="Q5" s="7">
        <f>'IRA Calculations'!AD189</f>
        <v>3851870614504.752</v>
      </c>
      <c r="R5" s="7">
        <f>'IRA Calculations'!AE189</f>
        <v>3853043844075.1987</v>
      </c>
      <c r="S5" s="7">
        <f>'IRA Calculations'!AF189</f>
        <v>3847177696222.9976</v>
      </c>
      <c r="T5" s="7">
        <f>'IRA Calculations'!AG189</f>
        <v>3846839264616.1382</v>
      </c>
      <c r="U5" s="7">
        <f>'IRA Calculations'!AH189</f>
        <v>3849433906935.3799</v>
      </c>
      <c r="V5" s="7">
        <f>'IRA Calculations'!AI189</f>
        <v>3850223580684.7163</v>
      </c>
      <c r="W5" s="7">
        <f>'IRA Calculations'!AJ189</f>
        <v>3851283999719.5352</v>
      </c>
      <c r="X5" s="7">
        <f>'IRA Calculations'!AK189</f>
        <v>3855277492680.4551</v>
      </c>
      <c r="Y5" s="7">
        <f>'IRA Calculations'!AL189</f>
        <v>3862813236459.8237</v>
      </c>
      <c r="Z5" s="7">
        <f>'IRA Calculations'!AM189</f>
        <v>3871274026631.2666</v>
      </c>
      <c r="AA5" s="7">
        <f>'IRA Calculations'!AN189</f>
        <v>3879125639910.3608</v>
      </c>
      <c r="AB5" s="7">
        <f>'IRA Calculations'!AO189</f>
        <v>3885194846726.6753</v>
      </c>
      <c r="AC5" s="7">
        <f>'IRA Calculations'!AP189</f>
        <v>3888624287009.5049</v>
      </c>
      <c r="AD5" s="7">
        <f>'IRA Calculations'!AQ189</f>
        <v>3889481647080.2104</v>
      </c>
      <c r="AE5" s="7">
        <f>'IRA Calculations'!AR189</f>
        <v>3892076289399.4517</v>
      </c>
      <c r="AF5" s="7">
        <f>'IRA Calculations'!AS189</f>
        <v>3895302670718.1606</v>
      </c>
      <c r="AG5" s="7">
        <f>'IRA Calculations'!AT189</f>
        <v>3896521024502.8496</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2023-12-15T19:18:08Z</dcterms:modified>
</cp:coreProperties>
</file>