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J\elec\EIaE\"/>
    </mc:Choice>
  </mc:AlternateContent>
  <xr:revisionPtr revIDLastSave="0" documentId="8_{0237DEA8-435A-4E9F-BC24-1CAF1599F58F}"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5" i="28" l="1"/>
  <c r="F17" i="3" s="1"/>
  <c r="F30" i="28"/>
  <c r="F22" i="3" s="1"/>
  <c r="G5" i="28"/>
  <c r="F28" i="28"/>
  <c r="F20" i="3" s="1"/>
  <c r="F33" i="28"/>
  <c r="F25" i="3" s="1"/>
  <c r="F32" i="28"/>
  <c r="F24"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Q920" i="22" s="1"/>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H1364" i="22" s="1"/>
  <c r="E52" i="23"/>
  <c r="E3" i="23"/>
  <c r="E42" i="23"/>
  <c r="E14" i="23"/>
  <c r="E11" i="23"/>
  <c r="E45" i="23"/>
  <c r="E44" i="23"/>
  <c r="E34" i="23"/>
  <c r="P1149" i="22" s="1"/>
  <c r="E37" i="23"/>
  <c r="E39" i="23"/>
  <c r="E30" i="23"/>
  <c r="E36" i="23"/>
  <c r="E17" i="23"/>
  <c r="E19" i="23"/>
  <c r="E38" i="23"/>
  <c r="E53" i="23"/>
  <c r="I1435" i="22" s="1"/>
  <c r="E46" i="23"/>
  <c r="E32" i="23"/>
  <c r="E15" i="23"/>
  <c r="E33" i="23"/>
  <c r="E35" i="23"/>
  <c r="E25" i="23"/>
  <c r="E41" i="23"/>
  <c r="E50" i="23"/>
  <c r="F1399" i="22" s="1"/>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J923" i="22"/>
  <c r="O922" i="22"/>
  <c r="G922" i="22"/>
  <c r="L921" i="22"/>
  <c r="K918" i="22"/>
  <c r="P917" i="22"/>
  <c r="H917" i="22"/>
  <c r="M916" i="22"/>
  <c r="L913" i="22"/>
  <c r="Q912" i="22"/>
  <c r="I912" i="22"/>
  <c r="N911" i="22"/>
  <c r="Q923" i="22"/>
  <c r="I923" i="22"/>
  <c r="N922" i="22"/>
  <c r="F922" i="22"/>
  <c r="R918" i="22"/>
  <c r="J918" i="22"/>
  <c r="O917" i="22"/>
  <c r="G917" i="22"/>
  <c r="F914" i="22"/>
  <c r="K913" i="22"/>
  <c r="P912" i="22"/>
  <c r="H912" i="22"/>
  <c r="R910" i="22"/>
  <c r="G909" i="22"/>
  <c r="P923" i="22"/>
  <c r="H923" i="22"/>
  <c r="M922" i="22"/>
  <c r="J921" i="22"/>
  <c r="L919" i="22"/>
  <c r="Q918" i="22"/>
  <c r="I918" i="22"/>
  <c r="N917" i="22"/>
  <c r="K916" i="22"/>
  <c r="H915" i="22"/>
  <c r="M914" i="22"/>
  <c r="R913" i="22"/>
  <c r="J913" i="22"/>
  <c r="O912" i="22"/>
  <c r="L911" i="22"/>
  <c r="I910" i="22"/>
  <c r="N909" i="22"/>
  <c r="F909" i="22"/>
  <c r="O923" i="22"/>
  <c r="G923" i="22"/>
  <c r="Q921" i="22"/>
  <c r="N920" i="22"/>
  <c r="F920" i="22"/>
  <c r="K919" i="22"/>
  <c r="P918" i="22"/>
  <c r="H918" i="22"/>
  <c r="M917" i="22"/>
  <c r="R916" i="22"/>
  <c r="O915" i="22"/>
  <c r="G915" i="22"/>
  <c r="L914" i="22"/>
  <c r="Q913" i="22"/>
  <c r="I913" i="22"/>
  <c r="N912" i="22"/>
  <c r="F912"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O1040"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H1154"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F1363" i="22"/>
  <c r="O1360"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0" i="22"/>
  <c r="L1445" i="22"/>
  <c r="F1436"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O1399" i="22"/>
  <c r="K1396" i="22"/>
  <c r="P1401" i="22"/>
  <c r="R1398" i="22"/>
  <c r="P1403" i="22"/>
  <c r="Q1398" i="22"/>
  <c r="O1403" i="22"/>
  <c r="H1400" i="22"/>
  <c r="F1390" i="22"/>
  <c r="H1402" i="22"/>
  <c r="P1391" i="22"/>
  <c r="F1402" i="22"/>
  <c r="R1395" i="22"/>
  <c r="L1393" i="22"/>
  <c r="R1401" i="22"/>
  <c r="P1399" i="22"/>
  <c r="P1402" i="22"/>
  <c r="F1394" i="22"/>
  <c r="K1398" i="22"/>
  <c r="M1400" i="22"/>
  <c r="Q1389" i="22"/>
  <c r="L1390"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L1441" i="22" l="1"/>
  <c r="N1435" i="22"/>
  <c r="N1445" i="22"/>
  <c r="R1365" i="22"/>
  <c r="O1160" i="22"/>
  <c r="R1392" i="22"/>
  <c r="Q1395" i="22"/>
  <c r="G1399" i="22"/>
  <c r="I1401" i="22"/>
  <c r="G1394" i="22"/>
  <c r="J1389" i="22"/>
  <c r="Q1402" i="22"/>
  <c r="F1403" i="22"/>
  <c r="R1400" i="22"/>
  <c r="N1399" i="22"/>
  <c r="K1446" i="22"/>
  <c r="M1440" i="22"/>
  <c r="O1401" i="22"/>
  <c r="I1403" i="22"/>
  <c r="N1397" i="22"/>
  <c r="O1392" i="22"/>
  <c r="H1403" i="22"/>
  <c r="M1397" i="22"/>
  <c r="N1392" i="22"/>
  <c r="K1402" i="22"/>
  <c r="Q1396" i="22"/>
  <c r="R1391" i="22"/>
  <c r="M1401" i="22"/>
  <c r="H1396" i="22"/>
  <c r="I1391" i="22"/>
  <c r="P1400" i="22"/>
  <c r="L1395" i="22"/>
  <c r="M1390" i="22"/>
  <c r="R1399" i="22"/>
  <c r="O1394" i="22"/>
  <c r="P1389" i="22"/>
  <c r="N1394" i="22"/>
  <c r="I1389" i="22"/>
  <c r="M1398" i="22"/>
  <c r="R1390" i="22"/>
  <c r="P1394" i="22"/>
  <c r="G1401" i="22"/>
  <c r="M1402" i="22"/>
  <c r="F1397" i="22"/>
  <c r="G1392" i="22"/>
  <c r="L1402" i="22"/>
  <c r="R1396" i="22"/>
  <c r="F1392" i="22"/>
  <c r="N1401" i="22"/>
  <c r="I1396" i="22"/>
  <c r="J1391" i="22"/>
  <c r="Q1400" i="22"/>
  <c r="M1395" i="22"/>
  <c r="N1390" i="22"/>
  <c r="G1400" i="22"/>
  <c r="B73" i="23" s="1"/>
  <c r="Q1394" i="22"/>
  <c r="R1389" i="22"/>
  <c r="Q1399" i="22"/>
  <c r="H1401" i="22"/>
  <c r="P1395" i="22"/>
  <c r="Q1390" i="22"/>
  <c r="F1401" i="22"/>
  <c r="O1395" i="22"/>
  <c r="P1390" i="22"/>
  <c r="I1400" i="22"/>
  <c r="F1395" i="22"/>
  <c r="G1390" i="22"/>
  <c r="L1399" i="22"/>
  <c r="J1394" i="22"/>
  <c r="K1389" i="22"/>
  <c r="O1398" i="22"/>
  <c r="N1393" i="22"/>
  <c r="K1403" i="22"/>
  <c r="P1397" i="22"/>
  <c r="Q1392" i="22"/>
  <c r="N1402" i="22"/>
  <c r="L1403" i="22"/>
  <c r="L1396" i="22"/>
  <c r="G1391" i="22"/>
  <c r="I1395" i="22"/>
  <c r="K1395" i="22"/>
  <c r="I1399" i="22"/>
  <c r="K1400" i="22"/>
  <c r="H1395" i="22"/>
  <c r="I1390" i="22"/>
  <c r="J1400" i="22"/>
  <c r="G1395" i="22"/>
  <c r="H1390" i="22"/>
  <c r="M1399" i="22"/>
  <c r="K1394" i="22"/>
  <c r="L1389" i="22"/>
  <c r="P1398" i="22"/>
  <c r="O1393" i="22"/>
  <c r="N1403" i="22"/>
  <c r="R1397" i="22"/>
  <c r="F1393" i="22"/>
  <c r="O1402" i="22"/>
  <c r="J1402" i="22"/>
  <c r="R1403" i="22"/>
  <c r="J1398" i="22"/>
  <c r="J1393" i="22"/>
  <c r="Q1403" i="22"/>
  <c r="I1398" i="22"/>
  <c r="I1393" i="22"/>
  <c r="G1403" i="22"/>
  <c r="L1397" i="22"/>
  <c r="M1392" i="22"/>
  <c r="I1402" i="22"/>
  <c r="P1396" i="22"/>
  <c r="Q1391" i="22"/>
  <c r="L1401" i="22"/>
  <c r="G1396" i="22"/>
  <c r="H1391" i="22"/>
  <c r="N1400" i="22"/>
  <c r="J1395" i="22"/>
  <c r="K1390" i="22"/>
  <c r="G1397" i="22"/>
  <c r="O1391" i="22"/>
  <c r="G1402" i="22"/>
  <c r="K1393" i="22"/>
  <c r="I1397" i="22"/>
  <c r="Q1397" i="22"/>
  <c r="G1445" i="22"/>
  <c r="H1440" i="22"/>
  <c r="Q1443" i="22"/>
  <c r="J1438" i="22"/>
  <c r="O1448" i="22"/>
  <c r="P1443" i="22"/>
  <c r="Q1438" i="22"/>
  <c r="N1448" i="22"/>
  <c r="O1443" i="22"/>
  <c r="P1438" i="22"/>
  <c r="M1448" i="22"/>
  <c r="N1443" i="22"/>
  <c r="O1438" i="22"/>
  <c r="L1448" i="22"/>
  <c r="M1443" i="22"/>
  <c r="N1438" i="22"/>
  <c r="R1448" i="22"/>
  <c r="F1444" i="22"/>
  <c r="G1439" i="22"/>
  <c r="H1434" i="22"/>
  <c r="M1444" i="22"/>
  <c r="N1439" i="22"/>
  <c r="O1434" i="22"/>
  <c r="R1445" i="22"/>
  <c r="Q1434" i="22"/>
  <c r="I1434" i="22"/>
  <c r="P1448" i="22"/>
  <c r="I1443" i="22"/>
  <c r="O1437" i="22"/>
  <c r="G1448" i="22"/>
  <c r="H1443" i="22"/>
  <c r="I1438" i="22"/>
  <c r="F1448" i="22"/>
  <c r="G1443" i="22"/>
  <c r="H1438" i="22"/>
  <c r="R1447" i="22"/>
  <c r="F1443" i="22"/>
  <c r="G1438" i="22"/>
  <c r="Q1447" i="22"/>
  <c r="R1442" i="22"/>
  <c r="F1438" i="22"/>
  <c r="J1448" i="22"/>
  <c r="K1443" i="22"/>
  <c r="L1438" i="22"/>
  <c r="Q1448" i="22"/>
  <c r="R1443" i="22"/>
  <c r="F1439" i="22"/>
  <c r="G1434" i="22"/>
  <c r="F1441" i="22"/>
  <c r="K1448" i="22"/>
  <c r="H1439" i="22"/>
  <c r="H1448" i="22"/>
  <c r="N1442" i="22"/>
  <c r="G1437" i="22"/>
  <c r="L1447" i="22"/>
  <c r="M1442" i="22"/>
  <c r="N1437" i="22"/>
  <c r="K1447" i="22"/>
  <c r="L1442" i="22"/>
  <c r="M1437" i="22"/>
  <c r="J1447" i="22"/>
  <c r="K1442" i="22"/>
  <c r="L1437" i="22"/>
  <c r="I1447" i="22"/>
  <c r="J1442" i="22"/>
  <c r="K1437" i="22"/>
  <c r="O1447" i="22"/>
  <c r="P1442" i="22"/>
  <c r="Q1437" i="22"/>
  <c r="I1448" i="22"/>
  <c r="J1443" i="22"/>
  <c r="K1438" i="22"/>
  <c r="H1447" i="22"/>
  <c r="G1436" i="22"/>
  <c r="L1443" i="22"/>
  <c r="M1447" i="22"/>
  <c r="F1442" i="22"/>
  <c r="L1436" i="22"/>
  <c r="Q1446" i="22"/>
  <c r="R1441" i="22"/>
  <c r="F1437" i="22"/>
  <c r="P1446" i="22"/>
  <c r="Q1441" i="22"/>
  <c r="R1436" i="22"/>
  <c r="O1446" i="22"/>
  <c r="P1441" i="22"/>
  <c r="Q1436" i="22"/>
  <c r="N1446" i="22"/>
  <c r="O1441" i="22"/>
  <c r="P1436" i="22"/>
  <c r="G1447" i="22"/>
  <c r="H1442" i="22"/>
  <c r="I1437" i="22"/>
  <c r="N1447" i="22"/>
  <c r="O1442" i="22"/>
  <c r="P1437" i="22"/>
  <c r="I1442" i="22"/>
  <c r="J1445" i="22"/>
  <c r="M1438" i="22"/>
  <c r="R1446" i="22"/>
  <c r="K1441" i="22"/>
  <c r="Q1435" i="22"/>
  <c r="I1446" i="22"/>
  <c r="J1441" i="22"/>
  <c r="K1436" i="22"/>
  <c r="H1446" i="22"/>
  <c r="I1441" i="22"/>
  <c r="J1436" i="22"/>
  <c r="G1446" i="22"/>
  <c r="H1441" i="22"/>
  <c r="I1436" i="22"/>
  <c r="F1446" i="22"/>
  <c r="G1441" i="22"/>
  <c r="H1436" i="22"/>
  <c r="L1446" i="22"/>
  <c r="M1441" i="22"/>
  <c r="N1436" i="22"/>
  <c r="F1447" i="22"/>
  <c r="G1442" i="22"/>
  <c r="H1437" i="22"/>
  <c r="J1437" i="22"/>
  <c r="K1440" i="22"/>
  <c r="P1447" i="22"/>
  <c r="O1445"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L1444" i="22"/>
  <c r="R1438" i="22"/>
  <c r="F1434" i="22"/>
  <c r="K1444" i="22"/>
  <c r="L1439" i="22"/>
  <c r="M1434" i="22"/>
  <c r="J1444" i="22"/>
  <c r="K1439" i="22"/>
  <c r="L1434" i="22"/>
  <c r="I1444" i="22"/>
  <c r="J1439" i="22"/>
  <c r="K1434" i="22"/>
  <c r="H1444" i="22"/>
  <c r="I1439" i="22"/>
  <c r="J1434" i="22"/>
  <c r="N1444" i="22"/>
  <c r="O1439" i="22"/>
  <c r="P1434" i="22"/>
  <c r="H1445" i="22"/>
  <c r="I1440" i="22"/>
  <c r="J1435" i="22"/>
  <c r="O1436" i="22"/>
  <c r="P1439" i="22"/>
  <c r="G1444"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M1161" i="22"/>
  <c r="N1156" i="22"/>
  <c r="O1151" i="22"/>
  <c r="G1162" i="22"/>
  <c r="H1157" i="22"/>
  <c r="I1152" i="22"/>
  <c r="N1162" i="22"/>
  <c r="O1157" i="22"/>
  <c r="P1152" i="22"/>
  <c r="H1163" i="22"/>
  <c r="I1158" i="22"/>
  <c r="J1153" i="22"/>
  <c r="O1163" i="22"/>
  <c r="P1158" i="22"/>
  <c r="Q1153" i="22"/>
  <c r="N1163" i="22"/>
  <c r="O1158" i="22"/>
  <c r="P1153" i="22"/>
  <c r="M1163" i="22"/>
  <c r="N1158" i="22"/>
  <c r="O1153" i="22"/>
  <c r="L1163" i="22"/>
  <c r="M1158" i="22"/>
  <c r="N1153" i="22"/>
  <c r="R1160" i="22"/>
  <c r="F1156" i="22"/>
  <c r="G1151" i="22"/>
  <c r="L1161" i="22"/>
  <c r="M1156" i="22"/>
  <c r="N1151" i="22"/>
  <c r="F1162" i="22"/>
  <c r="G1157" i="22"/>
  <c r="H1152" i="22"/>
  <c r="M1162" i="22"/>
  <c r="N1157" i="22"/>
  <c r="O1152" i="22"/>
  <c r="G1163" i="22"/>
  <c r="H1158" i="22"/>
  <c r="I1153" i="22"/>
  <c r="F1163" i="22"/>
  <c r="G1158" i="22"/>
  <c r="H1153" i="22"/>
  <c r="R1162" i="22"/>
  <c r="F1158" i="22"/>
  <c r="G1153" i="22"/>
  <c r="Q1162" i="22"/>
  <c r="R1157" i="22"/>
  <c r="F1153" i="22"/>
  <c r="O1159" i="22"/>
  <c r="P1154" i="22"/>
  <c r="Q1149" i="22"/>
  <c r="I1160" i="22"/>
  <c r="J1155" i="22"/>
  <c r="K1150" i="22"/>
  <c r="P1160" i="22"/>
  <c r="Q1155" i="22"/>
  <c r="R1150" i="22"/>
  <c r="J1161" i="22"/>
  <c r="K1156" i="22"/>
  <c r="L1151" i="22"/>
  <c r="Q1161" i="22"/>
  <c r="R1156" i="22"/>
  <c r="F1152" i="22"/>
  <c r="P1161" i="22"/>
  <c r="Q1156" i="22"/>
  <c r="R1151" i="22"/>
  <c r="O1161" i="22"/>
  <c r="P1156" i="22"/>
  <c r="Q1151" i="22"/>
  <c r="N1161" i="22"/>
  <c r="O1156" i="22"/>
  <c r="P1151" i="22"/>
  <c r="Q1160" i="22"/>
  <c r="L1156" i="22"/>
  <c r="G1152" i="22"/>
  <c r="K1162" i="22"/>
  <c r="K1157" i="22"/>
  <c r="K1152" i="22"/>
  <c r="N1159" i="22"/>
  <c r="I1155" i="22"/>
  <c r="Q1150" i="22"/>
  <c r="H1161" i="22"/>
  <c r="H1156" i="22"/>
  <c r="H1151" i="22"/>
  <c r="J1160" i="22"/>
  <c r="R1155" i="22"/>
  <c r="M1151" i="22"/>
  <c r="L1162" i="22"/>
  <c r="L1157" i="22"/>
  <c r="L1152" i="22"/>
  <c r="G1159" i="22"/>
  <c r="O1154" i="22"/>
  <c r="J1150" i="22"/>
  <c r="I1161" i="22"/>
  <c r="I1156" i="22"/>
  <c r="I1151" i="22"/>
  <c r="K1155" i="22"/>
  <c r="F1151" i="22"/>
  <c r="R1161" i="22"/>
  <c r="M1157" i="22"/>
  <c r="M1152" i="22"/>
  <c r="I1162" i="22"/>
  <c r="L1150" i="22"/>
  <c r="K1161" i="22"/>
  <c r="F1157" i="22"/>
  <c r="N1152" i="22"/>
  <c r="J1162" i="22"/>
  <c r="J1157" i="22"/>
  <c r="I1149" i="22"/>
  <c r="H1160" i="22"/>
  <c r="P1155" i="22"/>
  <c r="K1151" i="22"/>
  <c r="G1161" i="22"/>
  <c r="G1156" i="22"/>
  <c r="R1369" i="22"/>
  <c r="F1365" i="22"/>
  <c r="G1371" i="22"/>
  <c r="H1366" i="22"/>
  <c r="I1361" i="22"/>
  <c r="P1369" i="22"/>
  <c r="Q1364" i="22"/>
  <c r="R1370" i="22"/>
  <c r="F1366" i="22"/>
  <c r="O1372" i="22"/>
  <c r="P1367" i="22"/>
  <c r="H1373" i="22"/>
  <c r="I1368" i="22"/>
  <c r="J1363" i="22"/>
  <c r="F1370" i="22"/>
  <c r="F1359" i="22"/>
  <c r="J1360" i="22"/>
  <c r="F1361" i="22"/>
  <c r="M1362" i="22"/>
  <c r="J1366" i="22"/>
  <c r="N1370" i="22"/>
  <c r="H1359" i="22"/>
  <c r="L1360" i="22"/>
  <c r="J1368" i="22"/>
  <c r="J1369" i="22"/>
  <c r="K1364" i="22"/>
  <c r="L1370" i="22"/>
  <c r="M1365" i="22"/>
  <c r="N1360" i="22"/>
  <c r="H1369" i="22"/>
  <c r="I1364" i="22"/>
  <c r="J1370" i="22"/>
  <c r="K1365" i="22"/>
  <c r="G1372" i="22"/>
  <c r="H1367" i="22"/>
  <c r="M1372" i="22"/>
  <c r="N1367" i="22"/>
  <c r="O1362" i="22"/>
  <c r="M1367" i="22"/>
  <c r="F1372" i="22"/>
  <c r="M1359" i="22"/>
  <c r="H1360" i="22"/>
  <c r="O1361" i="22"/>
  <c r="Q1363" i="22"/>
  <c r="H1368" i="22"/>
  <c r="N1372" i="22"/>
  <c r="P1359" i="22"/>
  <c r="Q1365" i="22"/>
  <c r="N1373" i="22"/>
  <c r="O1368" i="22"/>
  <c r="P1363" i="22"/>
  <c r="Q1369" i="22"/>
  <c r="R1364" i="22"/>
  <c r="L1373" i="22"/>
  <c r="M1368" i="22"/>
  <c r="N1363" i="22"/>
  <c r="O1369" i="22"/>
  <c r="P1364" i="22"/>
  <c r="L1371" i="22"/>
  <c r="M1366" i="22"/>
  <c r="R1371" i="22"/>
  <c r="F1367" i="22"/>
  <c r="G1362" i="22"/>
  <c r="G1365" i="22"/>
  <c r="M1369" i="22"/>
  <c r="Q1371" i="22"/>
  <c r="L1359" i="22"/>
  <c r="R1360" i="22"/>
  <c r="K1362" i="22"/>
  <c r="O1365" i="22"/>
  <c r="H1370" i="22"/>
  <c r="G1359" i="22"/>
  <c r="J1362" i="22"/>
  <c r="H1371" i="22"/>
  <c r="I1366" i="22"/>
  <c r="J1372" i="22"/>
  <c r="K1367" i="22"/>
  <c r="L1362" i="22"/>
  <c r="F1371" i="22"/>
  <c r="G1366" i="22"/>
  <c r="H1372" i="22"/>
  <c r="I1367" i="22"/>
  <c r="R1373" i="22"/>
  <c r="F1369" i="22"/>
  <c r="G1364" i="22"/>
  <c r="L1369" i="22"/>
  <c r="M1364" i="22"/>
  <c r="N1359" i="22"/>
  <c r="K1360" i="22"/>
  <c r="R1361" i="22"/>
  <c r="N1362" i="22"/>
  <c r="L1366" i="22"/>
  <c r="I1371" i="22"/>
  <c r="J1359" i="22"/>
  <c r="M1360" i="22"/>
  <c r="H1362" i="22"/>
  <c r="P1370" i="22"/>
  <c r="N1365" i="22"/>
  <c r="P1366" i="22"/>
  <c r="K1370" i="22"/>
  <c r="M1371" i="22"/>
  <c r="J1373" i="22"/>
  <c r="P1373" i="22"/>
  <c r="R1363" i="22"/>
  <c r="O1359" i="22"/>
  <c r="P1361" i="22"/>
  <c r="P1368" i="22"/>
  <c r="Q1359" i="22"/>
  <c r="I1359" i="22"/>
  <c r="F1373" i="22"/>
  <c r="H1363" i="22"/>
  <c r="J1364" i="22"/>
  <c r="R1367" i="22"/>
  <c r="G1369" i="22"/>
  <c r="Q1370" i="22"/>
  <c r="J1371" i="22"/>
  <c r="L1361" i="22"/>
  <c r="G1367" i="22"/>
  <c r="Q1373" i="22"/>
  <c r="N1361" i="22"/>
  <c r="O1367" i="22"/>
  <c r="M1361" i="22"/>
  <c r="K1372" i="22"/>
  <c r="M1373" i="22"/>
  <c r="O1363" i="22"/>
  <c r="J1367" i="22"/>
  <c r="L1368" i="22"/>
  <c r="I1370" i="22"/>
  <c r="O1370" i="22"/>
  <c r="Q1360" i="22"/>
  <c r="N1364" i="22"/>
  <c r="K1371" i="22"/>
  <c r="P1360" i="22"/>
  <c r="I1365" i="22"/>
  <c r="L1363" i="22"/>
  <c r="P1371" i="22"/>
  <c r="R1372" i="22"/>
  <c r="G1363" i="22"/>
  <c r="O1366" i="22"/>
  <c r="Q1367" i="22"/>
  <c r="N1369" i="22"/>
  <c r="G1370" i="22"/>
  <c r="I1360" i="22"/>
  <c r="P1362" i="22"/>
  <c r="R1368" i="22"/>
  <c r="F1360" i="22"/>
  <c r="I1363" i="22"/>
  <c r="M1370" i="22"/>
  <c r="O1371" i="22"/>
  <c r="Q1361" i="22"/>
  <c r="L1365" i="22"/>
  <c r="N1366" i="22"/>
  <c r="K1368" i="22"/>
  <c r="Q1368" i="22"/>
  <c r="L1372" i="22"/>
  <c r="G1361" i="22"/>
  <c r="F1364" i="22"/>
  <c r="G1373" i="22"/>
  <c r="J1361" i="22"/>
  <c r="L1367" i="22"/>
  <c r="N1368" i="22"/>
  <c r="I1372" i="22"/>
  <c r="K1373" i="22"/>
  <c r="M1363" i="22"/>
  <c r="J1365" i="22"/>
  <c r="P1365" i="22"/>
  <c r="F1362" i="22"/>
  <c r="R1366" i="22"/>
  <c r="K1359" i="22"/>
  <c r="I1362" i="22"/>
  <c r="I1373" i="22"/>
  <c r="Q1366" i="22"/>
  <c r="F1368" i="22"/>
  <c r="N1371" i="22"/>
  <c r="P1372" i="22"/>
  <c r="R1362" i="22"/>
  <c r="O1364" i="22"/>
  <c r="H1365" i="22"/>
  <c r="H1361" i="22"/>
  <c r="L1364" i="22"/>
  <c r="O1373" i="22"/>
  <c r="K1361" i="22"/>
  <c r="R1359" i="22"/>
  <c r="K1042" i="22"/>
  <c r="L1037" i="22"/>
  <c r="M1032" i="22"/>
  <c r="J1042" i="22"/>
  <c r="K1037" i="22"/>
  <c r="L1032" i="22"/>
  <c r="I1042" i="22"/>
  <c r="J1037" i="22"/>
  <c r="K1032" i="22"/>
  <c r="H1042" i="22"/>
  <c r="I1037" i="22"/>
  <c r="J1032" i="22"/>
  <c r="O1042" i="22"/>
  <c r="P1037" i="22"/>
  <c r="Q1032" i="22"/>
  <c r="I1043" i="22"/>
  <c r="J1038" i="22"/>
  <c r="K1033" i="22"/>
  <c r="P1043" i="22"/>
  <c r="Q1038" i="22"/>
  <c r="R1033" i="22"/>
  <c r="F1029" i="22"/>
  <c r="K1039" i="22"/>
  <c r="L1034" i="22"/>
  <c r="M1029" i="22"/>
  <c r="P1041" i="22"/>
  <c r="Q1036" i="22"/>
  <c r="R1031" i="22"/>
  <c r="O1041" i="22"/>
  <c r="P1036" i="22"/>
  <c r="Q1031" i="22"/>
  <c r="N1041" i="22"/>
  <c r="O1036" i="22"/>
  <c r="P1031" i="22"/>
  <c r="M1041" i="22"/>
  <c r="N1036" i="22"/>
  <c r="O1031" i="22"/>
  <c r="G1042" i="22"/>
  <c r="H1037" i="22"/>
  <c r="I1032" i="22"/>
  <c r="N1042" i="22"/>
  <c r="O1037" i="22"/>
  <c r="P1032" i="22"/>
  <c r="H1043" i="22"/>
  <c r="I1038" i="22"/>
  <c r="J1033" i="22"/>
  <c r="O1043" i="22"/>
  <c r="P1038" i="22"/>
  <c r="Q1033" i="22"/>
  <c r="H1041" i="22"/>
  <c r="I1036" i="22"/>
  <c r="J1031" i="22"/>
  <c r="G1041" i="22"/>
  <c r="H1036" i="22"/>
  <c r="I1031" i="22"/>
  <c r="F1041" i="22"/>
  <c r="G1036" i="22"/>
  <c r="H1031" i="22"/>
  <c r="R1040" i="22"/>
  <c r="F1036" i="22"/>
  <c r="G1031" i="22"/>
  <c r="L1041" i="22"/>
  <c r="M1036" i="22"/>
  <c r="N1031" i="22"/>
  <c r="F1042" i="22"/>
  <c r="G1037" i="22"/>
  <c r="H1032" i="22"/>
  <c r="M1042" i="22"/>
  <c r="N1037" i="22"/>
  <c r="O1032" i="22"/>
  <c r="G1043" i="22"/>
  <c r="H1038" i="22"/>
  <c r="I1033" i="22"/>
  <c r="M1040" i="22"/>
  <c r="N1035" i="22"/>
  <c r="O1030" i="22"/>
  <c r="L1040" i="22"/>
  <c r="M1035" i="22"/>
  <c r="N1030" i="22"/>
  <c r="K1040" i="22"/>
  <c r="L1035" i="22"/>
  <c r="M1030" i="22"/>
  <c r="J1040" i="22"/>
  <c r="K1035" i="22"/>
  <c r="L1030" i="22"/>
  <c r="Q1040" i="22"/>
  <c r="R1035" i="22"/>
  <c r="F1031" i="22"/>
  <c r="K1041" i="22"/>
  <c r="L1036" i="22"/>
  <c r="M1031" i="22"/>
  <c r="R1041" i="22"/>
  <c r="F1037" i="22"/>
  <c r="G1032" i="22"/>
  <c r="L1042" i="22"/>
  <c r="M1037" i="22"/>
  <c r="N1032" i="22"/>
  <c r="R1039" i="22"/>
  <c r="F1035" i="22"/>
  <c r="G1030" i="22"/>
  <c r="Q1039" i="22"/>
  <c r="R1034" i="22"/>
  <c r="F1030" i="22"/>
  <c r="P1039" i="22"/>
  <c r="Q1034" i="22"/>
  <c r="R1029" i="22"/>
  <c r="O1039" i="22"/>
  <c r="P1034" i="22"/>
  <c r="Q1029" i="22"/>
  <c r="I1040" i="22"/>
  <c r="J1035" i="22"/>
  <c r="K1030" i="22"/>
  <c r="P1040" i="22"/>
  <c r="Q1035" i="22"/>
  <c r="R1030" i="22"/>
  <c r="J1041" i="22"/>
  <c r="K1036" i="22"/>
  <c r="L1031" i="22"/>
  <c r="Q1041" i="22"/>
  <c r="R1036" i="22"/>
  <c r="F1032" i="22"/>
  <c r="N1043" i="22"/>
  <c r="O1038" i="22"/>
  <c r="P1033" i="22"/>
  <c r="M1043" i="22"/>
  <c r="N1038" i="22"/>
  <c r="O1033" i="22"/>
  <c r="L1043" i="22"/>
  <c r="M1038" i="22"/>
  <c r="N1033" i="22"/>
  <c r="K1043" i="22"/>
  <c r="L1038" i="22"/>
  <c r="M1033" i="22"/>
  <c r="R1043" i="22"/>
  <c r="F1039" i="22"/>
  <c r="G1034" i="22"/>
  <c r="H1029" i="22"/>
  <c r="M1039" i="22"/>
  <c r="N1034" i="22"/>
  <c r="O1029" i="22"/>
  <c r="G1040" i="22"/>
  <c r="H1035" i="22"/>
  <c r="I1030" i="22"/>
  <c r="N1040" i="22"/>
  <c r="O1035" i="22"/>
  <c r="P1030" i="22"/>
  <c r="F1043" i="22"/>
  <c r="G1038" i="22"/>
  <c r="H1033" i="22"/>
  <c r="R1042" i="22"/>
  <c r="F1038" i="22"/>
  <c r="G1033" i="22"/>
  <c r="Q1042" i="22"/>
  <c r="R1037" i="22"/>
  <c r="F1033" i="22"/>
  <c r="P1042" i="22"/>
  <c r="Q1037" i="22"/>
  <c r="R1032" i="22"/>
  <c r="J1043" i="22"/>
  <c r="K1038" i="22"/>
  <c r="L1033" i="22"/>
  <c r="Q1043" i="22"/>
  <c r="R1038" i="22"/>
  <c r="F1034" i="22"/>
  <c r="G1029" i="22"/>
  <c r="L1039" i="22"/>
  <c r="M1034" i="22"/>
  <c r="N1029" i="22"/>
  <c r="F1040" i="22"/>
  <c r="G1035" i="22"/>
  <c r="H1030" i="22"/>
  <c r="K1029" i="22"/>
  <c r="O1034" i="22"/>
  <c r="I1041" i="22"/>
  <c r="H1039" i="22"/>
  <c r="P1029" i="22"/>
  <c r="J1036" i="22"/>
  <c r="I1034" i="22"/>
  <c r="H1040" i="22"/>
  <c r="K1031" i="22"/>
  <c r="J1039" i="22"/>
  <c r="J1029" i="22"/>
  <c r="I1035" i="22"/>
  <c r="K1034" i="22"/>
  <c r="G1039" i="22"/>
  <c r="J1030" i="22"/>
  <c r="I1039" i="22"/>
  <c r="I1029" i="22"/>
  <c r="P1035" i="22"/>
  <c r="J1034" i="22"/>
  <c r="N1039" i="22"/>
  <c r="Q1030" i="22"/>
  <c r="J1392" i="22"/>
  <c r="K1401" i="22"/>
  <c r="H1394" i="22"/>
  <c r="J1403" i="22"/>
  <c r="M1396" i="22"/>
  <c r="K1392" i="22"/>
  <c r="L1392" i="22"/>
  <c r="O1390" i="22"/>
  <c r="M1389" i="22"/>
  <c r="F1389" i="22"/>
  <c r="Q1401" i="22"/>
  <c r="R1440" i="22"/>
  <c r="O1435" i="22"/>
  <c r="J1446" i="22"/>
  <c r="K1363" i="22"/>
  <c r="Q1372" i="22"/>
  <c r="H1034" i="22"/>
  <c r="F1400" i="22"/>
  <c r="M1393" i="22"/>
  <c r="N1396" i="22"/>
  <c r="H1389" i="22"/>
  <c r="H1397" i="22"/>
  <c r="I1394" i="22"/>
  <c r="G1393" i="22"/>
  <c r="H1393" i="22"/>
  <c r="K1391" i="22"/>
  <c r="N1389" i="22"/>
  <c r="F1398" i="22"/>
  <c r="Q1442" i="22"/>
  <c r="Q1445" i="22"/>
  <c r="N1440" i="22"/>
  <c r="G1360" i="22"/>
  <c r="I1369" i="22"/>
  <c r="L1029" i="22"/>
  <c r="J1390" i="22"/>
  <c r="F1396" i="22"/>
  <c r="J1399" i="22"/>
  <c r="F1391" i="22"/>
  <c r="L1398" i="22"/>
  <c r="O1396" i="22"/>
  <c r="R1394" i="22"/>
  <c r="P1393" i="22"/>
  <c r="Q1393" i="22"/>
  <c r="L1391" i="22"/>
  <c r="N1398" i="22"/>
  <c r="L1435" i="22"/>
  <c r="M1435" i="22"/>
  <c r="M1445" i="22"/>
  <c r="K1369" i="22"/>
  <c r="G1368" i="22"/>
  <c r="F1161" i="22"/>
  <c r="P1392" i="22"/>
  <c r="G1389" i="22"/>
  <c r="O1389" i="22"/>
  <c r="N1391" i="22"/>
  <c r="H1399" i="22"/>
  <c r="J1397" i="22"/>
  <c r="K1397" i="22"/>
  <c r="N1395" i="22"/>
  <c r="L1394" i="22"/>
  <c r="R1393" i="22"/>
  <c r="L1400" i="22"/>
  <c r="M1446" i="22"/>
  <c r="L1440" i="22"/>
  <c r="P1435" i="22"/>
  <c r="Q1362" i="22"/>
  <c r="J1151" i="22"/>
  <c r="O1400" i="22"/>
  <c r="O1397" i="22"/>
  <c r="M1391" i="22"/>
  <c r="H1392" i="22"/>
  <c r="I1392" i="22"/>
  <c r="J1401" i="22"/>
  <c r="K1399" i="22"/>
  <c r="G1398" i="22"/>
  <c r="H1398" i="22"/>
  <c r="J1396" i="22"/>
  <c r="M1394" i="22"/>
  <c r="R1402" i="22"/>
  <c r="M1436" i="22"/>
  <c r="K1445" i="22"/>
  <c r="O1440" i="22"/>
  <c r="K1366" i="22"/>
  <c r="J1156" i="22"/>
  <c r="G920" i="22"/>
  <c r="O909" i="22"/>
  <c r="N914" i="22"/>
  <c r="M919" i="22"/>
  <c r="H909" i="22"/>
  <c r="G914" i="22"/>
  <c r="F919" i="22"/>
  <c r="R923" i="22"/>
  <c r="K911" i="22"/>
  <c r="J916" i="22"/>
  <c r="I921" i="22"/>
  <c r="Q910" i="22"/>
  <c r="P915" i="22"/>
  <c r="O920" i="22"/>
  <c r="J910" i="22"/>
  <c r="I915" i="22"/>
  <c r="H920" i="22"/>
  <c r="P909" i="22"/>
  <c r="O914" i="22"/>
  <c r="N919" i="22"/>
  <c r="Q915" i="22"/>
  <c r="P920" i="22"/>
  <c r="K910" i="22"/>
  <c r="J915" i="22"/>
  <c r="I920" i="22"/>
  <c r="L922" i="22"/>
  <c r="G912" i="22"/>
  <c r="F917" i="22"/>
  <c r="R921" i="22"/>
  <c r="M911" i="22"/>
  <c r="L916" i="22"/>
  <c r="K921" i="22"/>
  <c r="F911" i="22"/>
  <c r="R915"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H73" i="23" s="1"/>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B61" i="23" s="1"/>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C64" i="23" s="1"/>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H60" i="23" s="1"/>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H62" i="23" s="1"/>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G61" i="23" s="1"/>
  <c r="M821" i="22"/>
  <c r="P832" i="22"/>
  <c r="N826" i="22"/>
  <c r="P824" i="22"/>
  <c r="E54" i="23"/>
  <c r="L829" i="22"/>
  <c r="M824" i="22"/>
  <c r="N819" i="22"/>
  <c r="F830" i="22"/>
  <c r="G825" i="22"/>
  <c r="H820" i="22"/>
  <c r="R829" i="22"/>
  <c r="F825" i="22"/>
  <c r="G820" i="22"/>
  <c r="Q829" i="22"/>
  <c r="R824" i="22"/>
  <c r="F820" i="22"/>
  <c r="P829" i="22"/>
  <c r="K72" i="23" s="1"/>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M67" i="23" s="1"/>
  <c r="H732" i="22"/>
  <c r="G737" i="22"/>
  <c r="F742" i="22"/>
  <c r="H760" i="22"/>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M70" i="23" s="1"/>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E72" i="23" s="1"/>
  <c r="H731" i="22"/>
  <c r="C66" i="23" s="1"/>
  <c r="K731" i="22"/>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K66" i="23" s="1"/>
  <c r="O1351" i="22"/>
  <c r="N1356" i="22"/>
  <c r="Q1346" i="22"/>
  <c r="P1351" i="22"/>
  <c r="O1356" i="22"/>
  <c r="F1347" i="22"/>
  <c r="R1351" i="22"/>
  <c r="Q1356" i="22"/>
  <c r="L65" i="23" s="1"/>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68" i="23" s="1"/>
  <c r="F759" i="22"/>
  <c r="R766" i="22"/>
  <c r="I761" i="22"/>
  <c r="P761" i="22"/>
  <c r="K763" i="22"/>
  <c r="G762" i="22"/>
  <c r="P760" i="22"/>
  <c r="M765" i="22"/>
  <c r="L770" i="22"/>
  <c r="G73" i="23" s="1"/>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M68" i="23"/>
  <c r="L70" i="23"/>
  <c r="B62" i="23"/>
  <c r="B64" i="23"/>
  <c r="K70" i="23"/>
  <c r="L60" i="23"/>
  <c r="AM10" i="26"/>
  <c r="AL14" i="26"/>
  <c r="AL15" i="26"/>
  <c r="AM11" i="26"/>
  <c r="AF93" i="23"/>
  <c r="AG87" i="23"/>
  <c r="AG93" i="23" s="1"/>
  <c r="AF101" i="23"/>
  <c r="AG88" i="23"/>
  <c r="AG101" i="23" s="1"/>
  <c r="AF96" i="23"/>
  <c r="AG82" i="23"/>
  <c r="AG96" i="23" s="1"/>
  <c r="AF100" i="23"/>
  <c r="AF99" i="23"/>
  <c r="AG83" i="23"/>
  <c r="AF92" i="23"/>
  <c r="AG86" i="23"/>
  <c r="AG92" i="23" s="1"/>
  <c r="B63" i="23" l="1"/>
  <c r="H70" i="23"/>
  <c r="H63" i="23"/>
  <c r="G67" i="23"/>
  <c r="J62" i="23"/>
  <c r="I61" i="23"/>
  <c r="C65" i="23"/>
  <c r="G64" i="23"/>
  <c r="J73" i="23"/>
  <c r="I68" i="23"/>
  <c r="B65" i="23"/>
  <c r="G66" i="23"/>
  <c r="I72" i="23"/>
  <c r="G62" i="23"/>
  <c r="H64" i="23"/>
  <c r="J72" i="23"/>
  <c r="F60" i="23"/>
  <c r="F67" i="23"/>
  <c r="D63" i="23"/>
  <c r="E62" i="23"/>
  <c r="K73" i="23"/>
  <c r="L68" i="23"/>
  <c r="J67" i="23"/>
  <c r="J65" i="23"/>
  <c r="L72" i="23"/>
  <c r="G60" i="23"/>
  <c r="M61" i="23"/>
  <c r="E66" i="23"/>
  <c r="H61" i="23"/>
  <c r="L67" i="23"/>
  <c r="B66" i="23"/>
  <c r="B68" i="23"/>
  <c r="E70" i="23"/>
  <c r="C63" i="23"/>
  <c r="F64" i="23"/>
  <c r="F61" i="23"/>
  <c r="F66" i="23"/>
  <c r="J61" i="23"/>
  <c r="C60" i="23"/>
  <c r="I73" i="23"/>
  <c r="K61"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<sst xmlns="http://schemas.openxmlformats.org/spreadsheetml/2006/main" count="14980" uniqueCount="1049">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</sst>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511</v>
      </c>
      <c r="C1" s="86">
        <v>45301</v>
      </c>
      <c r="D1" s="87"/>
      <c r="E1" s="87"/>
      <c r="F1" s="87"/>
      <c r="G1" s="87"/>
      <c r="H1" s="87"/>
      <c r="I1" s="87"/>
      <c r="J1" s="87"/>
      <c r="K1" s="85" t="s">
        <v>534</v>
      </c>
      <c r="L1" s="85" t="s">
        <v>536</v>
      </c>
    </row>
    <row r="2" spans="1:12">
      <c r="A2" s="1" t="s">
        <v>1</v>
      </c>
      <c r="B2" s="87" t="str">
        <f>LOOKUP(B1,K1:L50,L1:L50)</f>
        <v>NJ</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NJ</v>
      </c>
      <c r="C6" s="91">
        <f t="shared" ref="C6:AE6" si="1">SUMIFS(C$20:C$119,$B$20:$B$119,$B$6,$A$20:$A$119,$A$6)</f>
        <v>30448612</v>
      </c>
      <c r="D6" s="91">
        <f t="shared" si="1"/>
        <v>28921046</v>
      </c>
      <c r="E6" s="91">
        <f t="shared" si="1"/>
        <v>27369337</v>
      </c>
      <c r="F6" s="91">
        <f t="shared" si="1"/>
        <v>25588733</v>
      </c>
      <c r="G6" s="91">
        <f t="shared" si="1"/>
        <v>25877650</v>
      </c>
      <c r="H6" s="91">
        <f t="shared" si="1"/>
        <v>30042484</v>
      </c>
      <c r="I6" s="91">
        <f t="shared" si="1"/>
        <v>37420112</v>
      </c>
      <c r="J6" s="91">
        <f t="shared" si="1"/>
        <v>32122885</v>
      </c>
      <c r="K6" s="91">
        <f t="shared" si="1"/>
        <v>22277464</v>
      </c>
      <c r="L6" s="91">
        <f t="shared" si="1"/>
        <v>22693636</v>
      </c>
      <c r="M6" s="91">
        <f t="shared" si="1"/>
        <v>20368881</v>
      </c>
      <c r="N6" s="91">
        <f t="shared" si="1"/>
        <v>21566433</v>
      </c>
      <c r="O6" s="91">
        <f t="shared" si="1"/>
        <v>22363302</v>
      </c>
      <c r="P6" s="91">
        <f t="shared" si="1"/>
        <v>27646504</v>
      </c>
      <c r="Q6" s="91">
        <f t="shared" si="1"/>
        <v>31231110</v>
      </c>
      <c r="R6" s="91">
        <f t="shared" si="1"/>
        <v>30730133</v>
      </c>
      <c r="S6" s="91">
        <f t="shared" si="1"/>
        <v>27960020</v>
      </c>
      <c r="T6" s="91">
        <f t="shared" si="1"/>
        <v>26695717</v>
      </c>
      <c r="U6" s="91">
        <f t="shared" si="1"/>
        <v>24337437</v>
      </c>
      <c r="V6" s="91">
        <f t="shared" si="1"/>
        <v>20741307</v>
      </c>
      <c r="W6" s="91">
        <f t="shared" si="1"/>
        <v>19912379</v>
      </c>
      <c r="X6" s="91">
        <f t="shared" si="1"/>
        <v>18295403</v>
      </c>
      <c r="Y6" s="91">
        <f t="shared" si="1"/>
        <v>16319588</v>
      </c>
      <c r="Z6" s="91">
        <f t="shared" si="1"/>
        <v>16051643</v>
      </c>
      <c r="AA6" s="91">
        <f t="shared" si="1"/>
        <v>11325166</v>
      </c>
      <c r="AB6" s="91">
        <f t="shared" si="1"/>
        <v>7090608</v>
      </c>
      <c r="AC6" s="91">
        <f t="shared" si="1"/>
        <v>3853742</v>
      </c>
      <c r="AD6" s="91">
        <f t="shared" si="1"/>
        <v>3820942</v>
      </c>
      <c r="AE6" s="91">
        <f t="shared" si="1"/>
        <v>6803236</v>
      </c>
      <c r="AF6" s="119">
        <f t="shared" ref="AF6:BK7" si="2">AE6</f>
        <v>6803236</v>
      </c>
      <c r="AG6" s="119">
        <f t="shared" si="2"/>
        <v>6803236</v>
      </c>
      <c r="AH6" s="119">
        <f t="shared" si="2"/>
        <v>6803236</v>
      </c>
      <c r="AI6" s="119">
        <f t="shared" si="2"/>
        <v>6803236</v>
      </c>
      <c r="AJ6" s="119">
        <f t="shared" si="2"/>
        <v>6803236</v>
      </c>
      <c r="AK6" s="119">
        <f t="shared" si="2"/>
        <v>6803236</v>
      </c>
      <c r="AL6" s="119">
        <f t="shared" si="2"/>
        <v>6803236</v>
      </c>
      <c r="AM6" s="119">
        <f t="shared" si="2"/>
        <v>6803236</v>
      </c>
      <c r="AN6" s="119">
        <f t="shared" si="2"/>
        <v>6803236</v>
      </c>
      <c r="AO6" s="119">
        <f t="shared" si="2"/>
        <v>6803236</v>
      </c>
      <c r="AP6" s="119">
        <f t="shared" si="2"/>
        <v>6803236</v>
      </c>
      <c r="AQ6" s="119">
        <f t="shared" si="2"/>
        <v>6803236</v>
      </c>
      <c r="AR6" s="119">
        <f t="shared" si="2"/>
        <v>6803236</v>
      </c>
      <c r="AS6" s="119">
        <f t="shared" si="2"/>
        <v>6803236</v>
      </c>
      <c r="AT6" s="119">
        <f t="shared" si="2"/>
        <v>6803236</v>
      </c>
      <c r="AU6" s="119">
        <f t="shared" si="2"/>
        <v>6803236</v>
      </c>
      <c r="AV6" s="119">
        <f t="shared" si="2"/>
        <v>6803236</v>
      </c>
      <c r="AW6" s="119">
        <f t="shared" si="2"/>
        <v>6803236</v>
      </c>
      <c r="AX6" s="119">
        <f t="shared" si="2"/>
        <v>6803236</v>
      </c>
      <c r="AY6" s="119">
        <f t="shared" si="2"/>
        <v>6803236</v>
      </c>
      <c r="AZ6" s="119">
        <f t="shared" si="2"/>
        <v>6803236</v>
      </c>
      <c r="BA6" s="119">
        <f t="shared" si="2"/>
        <v>6803236</v>
      </c>
      <c r="BB6" s="119">
        <f t="shared" si="2"/>
        <v>6803236</v>
      </c>
      <c r="BC6" s="119">
        <f t="shared" si="2"/>
        <v>6803236</v>
      </c>
      <c r="BD6" s="119">
        <f t="shared" si="2"/>
        <v>6803236</v>
      </c>
      <c r="BE6" s="119">
        <f t="shared" si="2"/>
        <v>6803236</v>
      </c>
      <c r="BF6" s="119">
        <f t="shared" si="2"/>
        <v>6803236</v>
      </c>
      <c r="BG6" s="119">
        <f t="shared" si="2"/>
        <v>6803236</v>
      </c>
      <c r="BH6" s="119">
        <f t="shared" si="2"/>
        <v>6803236</v>
      </c>
      <c r="BI6" s="119">
        <f t="shared" si="2"/>
        <v>6803236</v>
      </c>
      <c r="BJ6" s="119">
        <f t="shared" si="2"/>
        <v>6803236</v>
      </c>
      <c r="BK6" s="119">
        <f t="shared" si="2"/>
        <v>6803236</v>
      </c>
    </row>
    <row r="7" spans="1:63">
      <c r="A7" s="91" t="s">
        <v>849</v>
      </c>
      <c r="B7" s="91" t="str">
        <f>About!B2</f>
        <v>NJ</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NJ</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134281</v>
      </c>
      <c r="X10" s="91">
        <f t="shared" si="5"/>
        <v>246570</v>
      </c>
      <c r="Y10" s="91">
        <f t="shared" si="5"/>
        <v>0</v>
      </c>
      <c r="Z10" s="91">
        <f t="shared" si="5"/>
        <v>361305</v>
      </c>
      <c r="AA10" s="91">
        <f t="shared" si="5"/>
        <v>234419</v>
      </c>
      <c r="AB10" s="91">
        <f t="shared" si="5"/>
        <v>234185</v>
      </c>
      <c r="AC10" s="91">
        <f t="shared" si="5"/>
        <v>142825</v>
      </c>
      <c r="AD10" s="91">
        <f t="shared" si="5"/>
        <v>782</v>
      </c>
      <c r="AE10" s="91">
        <f t="shared" si="5"/>
        <v>22881</v>
      </c>
      <c r="AF10" s="119">
        <f t="shared" ref="AF10:BK11" si="6">AE10</f>
        <v>22881</v>
      </c>
      <c r="AG10" s="119">
        <f t="shared" si="6"/>
        <v>22881</v>
      </c>
      <c r="AH10" s="119">
        <f t="shared" si="6"/>
        <v>22881</v>
      </c>
      <c r="AI10" s="119">
        <f t="shared" si="6"/>
        <v>22881</v>
      </c>
      <c r="AJ10" s="119">
        <f t="shared" si="6"/>
        <v>22881</v>
      </c>
      <c r="AK10" s="119">
        <f t="shared" si="6"/>
        <v>22881</v>
      </c>
      <c r="AL10" s="119">
        <f t="shared" si="6"/>
        <v>22881</v>
      </c>
      <c r="AM10" s="119">
        <f t="shared" si="6"/>
        <v>22881</v>
      </c>
      <c r="AN10" s="119">
        <f t="shared" si="6"/>
        <v>22881</v>
      </c>
      <c r="AO10" s="119">
        <f t="shared" si="6"/>
        <v>22881</v>
      </c>
      <c r="AP10" s="119">
        <f t="shared" si="6"/>
        <v>22881</v>
      </c>
      <c r="AQ10" s="119">
        <f t="shared" si="6"/>
        <v>22881</v>
      </c>
      <c r="AR10" s="119">
        <f t="shared" si="6"/>
        <v>22881</v>
      </c>
      <c r="AS10" s="119">
        <f t="shared" si="6"/>
        <v>22881</v>
      </c>
      <c r="AT10" s="119">
        <f t="shared" si="6"/>
        <v>22881</v>
      </c>
      <c r="AU10" s="119">
        <f t="shared" si="6"/>
        <v>22881</v>
      </c>
      <c r="AV10" s="119">
        <f t="shared" si="6"/>
        <v>22881</v>
      </c>
      <c r="AW10" s="119">
        <f t="shared" si="6"/>
        <v>22881</v>
      </c>
      <c r="AX10" s="119">
        <f t="shared" si="6"/>
        <v>22881</v>
      </c>
      <c r="AY10" s="119">
        <f t="shared" si="6"/>
        <v>22881</v>
      </c>
      <c r="AZ10" s="119">
        <f t="shared" si="6"/>
        <v>22881</v>
      </c>
      <c r="BA10" s="119">
        <f t="shared" si="6"/>
        <v>22881</v>
      </c>
      <c r="BB10" s="119">
        <f t="shared" si="6"/>
        <v>22881</v>
      </c>
      <c r="BC10" s="119">
        <f t="shared" si="6"/>
        <v>22881</v>
      </c>
      <c r="BD10" s="119">
        <f t="shared" si="6"/>
        <v>22881</v>
      </c>
      <c r="BE10" s="119">
        <f t="shared" si="6"/>
        <v>22881</v>
      </c>
      <c r="BF10" s="119">
        <f t="shared" si="6"/>
        <v>22881</v>
      </c>
      <c r="BG10" s="119">
        <f t="shared" si="6"/>
        <v>22881</v>
      </c>
      <c r="BH10" s="119">
        <f t="shared" si="6"/>
        <v>22881</v>
      </c>
      <c r="BI10" s="119">
        <f t="shared" si="6"/>
        <v>22881</v>
      </c>
      <c r="BJ10" s="119">
        <f t="shared" si="6"/>
        <v>22881</v>
      </c>
      <c r="BK10" s="119">
        <f t="shared" si="6"/>
        <v>22881</v>
      </c>
    </row>
    <row r="11" spans="1:63">
      <c r="A11" s="91" t="s">
        <v>849</v>
      </c>
      <c r="B11" s="91" t="str">
        <f>About!B2</f>
        <v>NJ</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400</v>
      </c>
      <c r="R11" s="91">
        <f t="shared" si="7"/>
        <v>0</v>
      </c>
      <c r="S11" s="91">
        <f t="shared" si="7"/>
        <v>0</v>
      </c>
      <c r="T11" s="91">
        <f t="shared" si="7"/>
        <v>0</v>
      </c>
      <c r="U11" s="91">
        <f t="shared" si="7"/>
        <v>0</v>
      </c>
      <c r="V11" s="91">
        <f t="shared" si="7"/>
        <v>0</v>
      </c>
      <c r="W11" s="91">
        <f t="shared" si="7"/>
        <v>0</v>
      </c>
      <c r="X11" s="91">
        <f t="shared" si="7"/>
        <v>0</v>
      </c>
      <c r="Y11" s="91">
        <f t="shared" si="7"/>
        <v>0</v>
      </c>
      <c r="Z11" s="91">
        <f t="shared" si="7"/>
        <v>871</v>
      </c>
      <c r="AA11" s="91">
        <f t="shared" si="7"/>
        <v>1253</v>
      </c>
      <c r="AB11" s="91">
        <f t="shared" si="7"/>
        <v>2536</v>
      </c>
      <c r="AC11" s="91">
        <f t="shared" si="7"/>
        <v>463</v>
      </c>
      <c r="AD11" s="91">
        <f t="shared" si="7"/>
        <v>22</v>
      </c>
      <c r="AE11" s="91">
        <f t="shared" si="7"/>
        <v>555</v>
      </c>
      <c r="AF11" s="119">
        <f>AVERAGE(W11:AE11)</f>
        <v>633.33333333333337</v>
      </c>
      <c r="AG11" s="119">
        <f t="shared" si="6"/>
        <v>633.33333333333337</v>
      </c>
      <c r="AH11" s="119">
        <f t="shared" si="6"/>
        <v>633.33333333333337</v>
      </c>
      <c r="AI11" s="119">
        <f t="shared" si="6"/>
        <v>633.33333333333337</v>
      </c>
      <c r="AJ11" s="119">
        <f t="shared" si="6"/>
        <v>633.33333333333337</v>
      </c>
      <c r="AK11" s="119">
        <f t="shared" si="6"/>
        <v>633.33333333333337</v>
      </c>
      <c r="AL11" s="119">
        <f t="shared" si="6"/>
        <v>633.33333333333337</v>
      </c>
      <c r="AM11" s="119">
        <f t="shared" si="6"/>
        <v>633.33333333333337</v>
      </c>
      <c r="AN11" s="119">
        <f t="shared" si="6"/>
        <v>633.33333333333337</v>
      </c>
      <c r="AO11" s="119">
        <f t="shared" si="6"/>
        <v>633.33333333333337</v>
      </c>
      <c r="AP11" s="119">
        <f t="shared" si="6"/>
        <v>633.33333333333337</v>
      </c>
      <c r="AQ11" s="119">
        <f t="shared" si="6"/>
        <v>633.33333333333337</v>
      </c>
      <c r="AR11" s="119">
        <f t="shared" si="6"/>
        <v>633.33333333333337</v>
      </c>
      <c r="AS11" s="119">
        <f t="shared" si="6"/>
        <v>633.33333333333337</v>
      </c>
      <c r="AT11" s="119">
        <f t="shared" si="6"/>
        <v>633.33333333333337</v>
      </c>
      <c r="AU11" s="119">
        <f t="shared" si="6"/>
        <v>633.33333333333337</v>
      </c>
      <c r="AV11" s="119">
        <f t="shared" si="6"/>
        <v>633.33333333333337</v>
      </c>
      <c r="AW11" s="119">
        <f t="shared" si="6"/>
        <v>633.33333333333337</v>
      </c>
      <c r="AX11" s="119">
        <f t="shared" si="6"/>
        <v>633.33333333333337</v>
      </c>
      <c r="AY11" s="119">
        <f t="shared" si="6"/>
        <v>633.33333333333337</v>
      </c>
      <c r="AZ11" s="119">
        <f t="shared" si="6"/>
        <v>633.33333333333337</v>
      </c>
      <c r="BA11" s="119">
        <f t="shared" si="6"/>
        <v>633.33333333333337</v>
      </c>
      <c r="BB11" s="119">
        <f t="shared" si="6"/>
        <v>633.33333333333337</v>
      </c>
      <c r="BC11" s="119">
        <f t="shared" si="6"/>
        <v>633.33333333333337</v>
      </c>
      <c r="BD11" s="119">
        <f t="shared" si="6"/>
        <v>633.33333333333337</v>
      </c>
      <c r="BE11" s="119">
        <f t="shared" si="6"/>
        <v>633.33333333333337</v>
      </c>
      <c r="BF11" s="119">
        <f t="shared" si="6"/>
        <v>633.33333333333337</v>
      </c>
      <c r="BG11" s="119">
        <f t="shared" si="6"/>
        <v>633.33333333333337</v>
      </c>
      <c r="BH11" s="119">
        <f t="shared" si="6"/>
        <v>633.33333333333337</v>
      </c>
      <c r="BI11" s="119">
        <f t="shared" si="6"/>
        <v>633.33333333333337</v>
      </c>
      <c r="BJ11" s="119">
        <f t="shared" si="6"/>
        <v>633.33333333333337</v>
      </c>
      <c r="BK11" s="119">
        <f t="shared" si="6"/>
        <v>633.33333333333337</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NJ</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134281</v>
      </c>
      <c r="X14" s="91">
        <f t="shared" si="9"/>
        <v>246570</v>
      </c>
      <c r="Y14" s="91">
        <f t="shared" si="9"/>
        <v>0</v>
      </c>
      <c r="Z14" s="91">
        <f t="shared" si="9"/>
        <v>360434</v>
      </c>
      <c r="AA14" s="91">
        <f t="shared" si="9"/>
        <v>233166</v>
      </c>
      <c r="AB14" s="91">
        <f t="shared" si="9"/>
        <v>231649</v>
      </c>
      <c r="AC14" s="91">
        <f t="shared" si="9"/>
        <v>142362</v>
      </c>
      <c r="AD14" s="91">
        <f t="shared" si="9"/>
        <v>760</v>
      </c>
      <c r="AE14" s="91">
        <f t="shared" si="9"/>
        <v>22326</v>
      </c>
      <c r="AF14" s="91">
        <f t="shared" si="9"/>
        <v>22247.666666666668</v>
      </c>
      <c r="AG14" s="91">
        <f t="shared" si="9"/>
        <v>22247.666666666668</v>
      </c>
      <c r="AH14" s="91">
        <f t="shared" si="9"/>
        <v>22247.666666666668</v>
      </c>
      <c r="AI14" s="91">
        <f t="shared" si="9"/>
        <v>22247.666666666668</v>
      </c>
      <c r="AJ14" s="91">
        <f t="shared" si="9"/>
        <v>22247.666666666668</v>
      </c>
      <c r="AK14" s="91">
        <f t="shared" si="9"/>
        <v>22247.666666666668</v>
      </c>
      <c r="AL14" s="91">
        <f t="shared" si="9"/>
        <v>22247.666666666668</v>
      </c>
      <c r="AM14" s="91">
        <f t="shared" si="9"/>
        <v>22247.666666666668</v>
      </c>
      <c r="AN14" s="91">
        <f t="shared" si="9"/>
        <v>22247.666666666668</v>
      </c>
      <c r="AO14" s="91">
        <f t="shared" si="9"/>
        <v>22247.666666666668</v>
      </c>
      <c r="AP14" s="91">
        <f t="shared" si="9"/>
        <v>22247.666666666668</v>
      </c>
      <c r="AQ14" s="91">
        <f t="shared" si="9"/>
        <v>22247.666666666668</v>
      </c>
      <c r="AR14" s="91">
        <f t="shared" si="9"/>
        <v>22247.666666666668</v>
      </c>
      <c r="AS14" s="91">
        <f t="shared" si="9"/>
        <v>22247.666666666668</v>
      </c>
      <c r="AT14" s="91">
        <f t="shared" si="9"/>
        <v>22247.666666666668</v>
      </c>
      <c r="AU14" s="91">
        <f t="shared" si="9"/>
        <v>22247.666666666668</v>
      </c>
      <c r="AV14" s="91">
        <f t="shared" si="9"/>
        <v>22247.666666666668</v>
      </c>
      <c r="AW14" s="91">
        <f t="shared" si="9"/>
        <v>22247.666666666668</v>
      </c>
      <c r="AX14" s="91">
        <f t="shared" si="9"/>
        <v>22247.666666666668</v>
      </c>
      <c r="AY14" s="91">
        <f t="shared" si="9"/>
        <v>22247.666666666668</v>
      </c>
      <c r="AZ14" s="91">
        <f t="shared" si="9"/>
        <v>22247.666666666668</v>
      </c>
      <c r="BA14" s="91">
        <f t="shared" si="9"/>
        <v>22247.666666666668</v>
      </c>
      <c r="BB14" s="91">
        <f t="shared" si="9"/>
        <v>22247.666666666668</v>
      </c>
      <c r="BC14" s="91">
        <f t="shared" si="9"/>
        <v>22247.666666666668</v>
      </c>
      <c r="BD14" s="91">
        <f t="shared" si="9"/>
        <v>22247.666666666668</v>
      </c>
      <c r="BE14" s="91">
        <f t="shared" si="9"/>
        <v>22247.666666666668</v>
      </c>
      <c r="BF14" s="91">
        <f t="shared" si="9"/>
        <v>22247.666666666668</v>
      </c>
      <c r="BG14" s="91">
        <f t="shared" si="9"/>
        <v>22247.666666666668</v>
      </c>
      <c r="BH14" s="91">
        <f t="shared" si="9"/>
        <v>22247.666666666668</v>
      </c>
      <c r="BI14" s="91">
        <f t="shared" si="9"/>
        <v>22247.666666666668</v>
      </c>
      <c r="BJ14" s="91">
        <f t="shared" si="9"/>
        <v>22247.666666666668</v>
      </c>
      <c r="BK14" s="91">
        <f t="shared" si="9"/>
        <v>22247.666666666668</v>
      </c>
    </row>
    <row r="15" spans="1:63">
      <c r="A15" s="91" t="s">
        <v>849</v>
      </c>
      <c r="B15" s="91" t="str">
        <f>About!B2</f>
        <v>NJ</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400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3.9724330627814143E-5</v>
      </c>
      <c r="H1254" s="107">
        <f>H528/SUMIFS(H$3:H$722,$B$3:$B$722,$B1254)*SUMIFS(Calculations!$E$3:$E$53,Calculations!$A$3:$A$53,$B1254)</f>
        <v>7.6311492418073759E-5</v>
      </c>
      <c r="I1254" s="107">
        <f>I528/SUMIFS(I$3:I$722,$B$3:$B$722,$B1254)*SUMIFS(Calculations!$E$3:$E$53,Calculations!$A$3:$A$53,$B1254)</f>
        <v>4.1371125343996061E-5</v>
      </c>
      <c r="J1254" s="107">
        <f>J528/SUMIFS(J$3:J$722,$B$3:$B$722,$B1254)*SUMIFS(Calculations!$E$3:$E$53,Calculations!$A$3:$A$53,$B1254)</f>
        <v>5.1828945579552918E-6</v>
      </c>
      <c r="K1254" s="107">
        <f>K528/SUMIFS(K$3:K$722,$B$3:$B$722,$B1254)*SUMIFS(Calculations!$E$3:$E$53,Calculations!$A$3:$A$53,$B1254)</f>
        <v>2.6367351311219162E-6</v>
      </c>
      <c r="L1254" s="107">
        <f>L528/SUMIFS(L$3:L$722,$B$3:$B$722,$B1254)*SUMIFS(Calculations!$E$3:$E$53,Calculations!$A$3:$A$53,$B1254)</f>
        <v>0</v>
      </c>
      <c r="M1254" s="107">
        <f>M528/SUMIFS(M$3:M$722,$B$3:$B$722,$B1254)*SUMIFS(Calculations!$E$3:$E$53,Calculations!$A$3:$A$53,$B1254)</f>
        <v>2.6679778229873316E-6</v>
      </c>
      <c r="N1254" s="107">
        <f>N528/SUMIFS(N$3:N$722,$B$3:$B$722,$B1254)*SUMIFS(Calculations!$E$3:$E$53,Calculations!$A$3:$A$53,$B1254)</f>
        <v>5.3050064655514456E-6</v>
      </c>
      <c r="O1254" s="107">
        <f>O528/SUMIFS(O$3:O$722,$B$3:$B$722,$B1254)*SUMIFS(Calculations!$E$3:$E$53,Calculations!$A$3:$A$53,$B1254)</f>
        <v>2.6604857737778792E-6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0.23879413385205253</v>
      </c>
      <c r="G1255" s="107">
        <f>G529/SUMIFS(G$3:G$722,$B$3:$B$722,$B1255)*SUMIFS(Calculations!$E$3:$E$53,Calculations!$A$3:$A$53,$B1255)</f>
        <v>0.21136231343935794</v>
      </c>
      <c r="H1255" s="107">
        <f>H529/SUMIFS(H$3:H$722,$B$3:$B$722,$B1255)*SUMIFS(Calculations!$E$3:$E$53,Calculations!$A$3:$A$53,$B1255)</f>
        <v>0.18609687949047546</v>
      </c>
      <c r="I1255" s="107">
        <f>I529/SUMIFS(I$3:I$722,$B$3:$B$722,$B1255)*SUMIFS(Calculations!$E$3:$E$53,Calculations!$A$3:$A$53,$B1255)</f>
        <v>0.19571341199676284</v>
      </c>
      <c r="J1255" s="107">
        <f>J529/SUMIFS(J$3:J$722,$B$3:$B$722,$B1255)*SUMIFS(Calculations!$E$3:$E$53,Calculations!$A$3:$A$53,$B1255)</f>
        <v>0.20567339029238796</v>
      </c>
      <c r="K1255" s="107">
        <f>K529/SUMIFS(K$3:K$722,$B$3:$B$722,$B1255)*SUMIFS(Calculations!$E$3:$E$53,Calculations!$A$3:$A$53,$B1255)</f>
        <v>0.21106386217892323</v>
      </c>
      <c r="L1255" s="107">
        <f>L529/SUMIFS(L$3:L$722,$B$3:$B$722,$B1255)*SUMIFS(Calculations!$E$3:$E$53,Calculations!$A$3:$A$53,$B1255)</f>
        <v>0.21664609180946495</v>
      </c>
      <c r="M1255" s="107">
        <f>M529/SUMIFS(M$3:M$722,$B$3:$B$722,$B1255)*SUMIFS(Calculations!$E$3:$E$53,Calculations!$A$3:$A$53,$B1255)</f>
        <v>0.21168288485808509</v>
      </c>
      <c r="N1255" s="107">
        <f>N529/SUMIFS(N$3:N$722,$B$3:$B$722,$B1255)*SUMIFS(Calculations!$E$3:$E$53,Calculations!$A$3:$A$53,$B1255)</f>
        <v>0.20677725229360336</v>
      </c>
      <c r="O1255" s="107">
        <f>O529/SUMIFS(O$3:O$722,$B$3:$B$722,$B1255)*SUMIFS(Calculations!$E$3:$E$53,Calculations!$A$3:$A$53,$B1255)</f>
        <v>0.20409370476949243</v>
      </c>
      <c r="P1255" s="107">
        <f>P529/SUMIFS(P$3:P$722,$B$3:$B$722,$B1255)*SUMIFS(Calculations!$E$3:$E$53,Calculations!$A$3:$A$53,$B1255)</f>
        <v>0.20139395655675835</v>
      </c>
      <c r="Q1255" s="107">
        <f>Q529/SUMIFS(Q$3:Q$722,$B$3:$B$722,$B1255)*SUMIFS(Calculations!$E$3:$E$53,Calculations!$A$3:$A$53,$B1255)</f>
        <v>0.20534987475058791</v>
      </c>
      <c r="R1255" s="107">
        <f>R529/SUMIFS(R$3:R$722,$B$3:$B$722,$B1255)*SUMIFS(Calculations!$E$3:$E$53,Calculations!$A$3:$A$53,$B1255)</f>
        <v>0.2093193921468918</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1.0752637594393859E-2</v>
      </c>
      <c r="G1258" s="107">
        <f>G532/SUMIFS(G$3:G$722,$B$3:$B$722,$B1258)*SUMIFS(Calculations!$E$3:$E$53,Calculations!$A$3:$A$53,$B1258)</f>
        <v>1.0737251033901369E-2</v>
      </c>
      <c r="H1258" s="107">
        <f>H532/SUMIFS(H$3:H$722,$B$3:$B$722,$B1258)*SUMIFS(Calculations!$E$3:$E$53,Calculations!$A$3:$A$53,$B1258)</f>
        <v>1.0723079603716457E-2</v>
      </c>
      <c r="I1258" s="107">
        <f>I532/SUMIFS(I$3:I$722,$B$3:$B$722,$B1258)*SUMIFS(Calculations!$E$3:$E$53,Calculations!$A$3:$A$53,$B1258)</f>
        <v>1.0907182347865496E-2</v>
      </c>
      <c r="J1258" s="107">
        <f>J532/SUMIFS(J$3:J$722,$B$3:$B$722,$B1258)*SUMIFS(Calculations!$E$3:$E$53,Calculations!$A$3:$A$53,$B1258)</f>
        <v>1.1097860155556635E-2</v>
      </c>
      <c r="K1258" s="107">
        <f>K532/SUMIFS(K$3:K$722,$B$3:$B$722,$B1258)*SUMIFS(Calculations!$E$3:$E$53,Calculations!$A$3:$A$53,$B1258)</f>
        <v>1.1295968959482993E-2</v>
      </c>
      <c r="L1258" s="107">
        <f>L532/SUMIFS(L$3:L$722,$B$3:$B$722,$B1258)*SUMIFS(Calculations!$E$3:$E$53,Calculations!$A$3:$A$53,$B1258)</f>
        <v>1.1501125179314372E-2</v>
      </c>
      <c r="M1258" s="107">
        <f>M532/SUMIFS(M$3:M$722,$B$3:$B$722,$B1258)*SUMIFS(Calculations!$E$3:$E$53,Calculations!$A$3:$A$53,$B1258)</f>
        <v>1.143402810779221E-2</v>
      </c>
      <c r="N1258" s="107">
        <f>N532/SUMIFS(N$3:N$722,$B$3:$B$722,$B1258)*SUMIFS(Calculations!$E$3:$E$53,Calculations!$A$3:$A$53,$B1258)</f>
        <v>1.1367709378336661E-2</v>
      </c>
      <c r="O1258" s="107">
        <f>O532/SUMIFS(O$3:O$722,$B$3:$B$722,$B1258)*SUMIFS(Calculations!$E$3:$E$53,Calculations!$A$3:$A$53,$B1258)</f>
        <v>1.1401919781962902E-2</v>
      </c>
      <c r="P1258" s="107">
        <f>P532/SUMIFS(P$3:P$722,$B$3:$B$722,$B1258)*SUMIFS(Calculations!$E$3:$E$53,Calculations!$A$3:$A$53,$B1258)</f>
        <v>1.1436336715226441E-2</v>
      </c>
      <c r="Q1258" s="107">
        <f>Q532/SUMIFS(Q$3:Q$722,$B$3:$B$722,$B1258)*SUMIFS(Calculations!$E$3:$E$53,Calculations!$A$3:$A$53,$B1258)</f>
        <v>1.1455960249704274E-2</v>
      </c>
      <c r="R1258" s="107">
        <f>R532/SUMIFS(R$3:R$722,$B$3:$B$722,$B1258)*SUMIFS(Calculations!$E$3:$E$53,Calculations!$A$3:$A$53,$B1258)</f>
        <v>1.147565124372135E-2</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1.8872181260163226E-2</v>
      </c>
      <c r="G1260" s="107">
        <f>G534/SUMIFS(G$3:G$722,$B$3:$B$722,$B1260)*SUMIFS(Calculations!$E$3:$E$53,Calculations!$A$3:$A$53,$B1260)</f>
        <v>2.1405916835295344E-2</v>
      </c>
      <c r="H1260" s="107">
        <f>H534/SUMIFS(H$3:H$722,$B$3:$B$722,$B1260)*SUMIFS(Calculations!$E$3:$E$53,Calculations!$A$3:$A$53,$B1260)</f>
        <v>2.3739554481443294E-2</v>
      </c>
      <c r="I1260" s="107">
        <f>I534/SUMIFS(I$3:I$722,$B$3:$B$722,$B1260)*SUMIFS(Calculations!$E$3:$E$53,Calculations!$A$3:$A$53,$B1260)</f>
        <v>2.9085963234868114E-2</v>
      </c>
      <c r="J1260" s="107">
        <f>J534/SUMIFS(J$3:J$722,$B$3:$B$722,$B1260)*SUMIFS(Calculations!$E$3:$E$53,Calculations!$A$3:$A$53,$B1260)</f>
        <v>3.4623314157233978E-2</v>
      </c>
      <c r="K1260" s="107">
        <f>K534/SUMIFS(K$3:K$722,$B$3:$B$722,$B1260)*SUMIFS(Calculations!$E$3:$E$53,Calculations!$A$3:$A$53,$B1260)</f>
        <v>3.5228387447752946E-2</v>
      </c>
      <c r="L1260" s="107">
        <f>L534/SUMIFS(L$3:L$722,$B$3:$B$722,$B1260)*SUMIFS(Calculations!$E$3:$E$53,Calculations!$A$3:$A$53,$B1260)</f>
        <v>3.5854985289663847E-2</v>
      </c>
      <c r="M1260" s="107">
        <f>M534/SUMIFS(M$3:M$722,$B$3:$B$722,$B1260)*SUMIFS(Calculations!$E$3:$E$53,Calculations!$A$3:$A$53,$B1260)</f>
        <v>5.0096666927515771E-2</v>
      </c>
      <c r="N1260" s="107">
        <f>N534/SUMIFS(N$3:N$722,$B$3:$B$722,$B1260)*SUMIFS(Calculations!$E$3:$E$53,Calculations!$A$3:$A$53,$B1260)</f>
        <v>6.4173141654447291E-2</v>
      </c>
      <c r="O1260" s="107">
        <f>O534/SUMIFS(O$3:O$722,$B$3:$B$722,$B1260)*SUMIFS(Calculations!$E$3:$E$53,Calculations!$A$3:$A$53,$B1260)</f>
        <v>6.4366187485784265E-2</v>
      </c>
      <c r="P1260" s="107">
        <f>P534/SUMIFS(P$3:P$722,$B$3:$B$722,$B1260)*SUMIFS(Calculations!$E$3:$E$53,Calculations!$A$3:$A$53,$B1260)</f>
        <v>6.4560398742877764E-2</v>
      </c>
      <c r="Q1260" s="107">
        <f>Q534/SUMIFS(Q$3:Q$722,$B$3:$B$722,$B1260)*SUMIFS(Calculations!$E$3:$E$53,Calculations!$A$3:$A$53,$B1260)</f>
        <v>6.4671181045775017E-2</v>
      </c>
      <c r="R1260" s="107">
        <f>R534/SUMIFS(R$3:R$722,$B$3:$B$722,$B1260)*SUMIFS(Calculations!$E$3:$E$53,Calculations!$A$3:$A$53,$B1260)</f>
        <v>6.4782344183384688E-2</v>
      </c>
    </row>
    <row r="1261" spans="2:18" ht="15.75" customHeight="1">
      <c r="B1261" s="107" t="s">
        <v>573</v>
      </c>
      <c r="C1261" s="107" t="s">
        <v>449</v>
      </c>
      <c r="D1261" s="107" t="s">
        <v>645</v>
      </c>
      <c r="E1261" s="107" t="str">
        <f t="shared" si="308"/>
        <v>natural gas nonpeaker</v>
      </c>
      <c r="F1261" s="107">
        <f>F535/SUMIFS(F$3:F$722,$B$3:$B$722,$B1261)*SUMIFS(Calculations!$E$3:$E$53,Calculations!$A$3:$A$53,$B1261)</f>
        <v>0.45714368658337434</v>
      </c>
      <c r="G1261" s="107">
        <f>G535/SUMIFS(G$3:G$722,$B$3:$B$722,$B1261)*SUMIFS(Calculations!$E$3:$E$53,Calculations!$A$3:$A$53,$B1261)</f>
        <v>0.50695086076507068</v>
      </c>
      <c r="H1261" s="107">
        <f>H535/SUMIFS(H$3:H$722,$B$3:$B$722,$B1261)*SUMIFS(Calculations!$E$3:$E$53,Calculations!$A$3:$A$53,$B1261)</f>
        <v>0.55282458881287377</v>
      </c>
      <c r="I1261" s="107">
        <f>I535/SUMIFS(I$3:I$722,$B$3:$B$722,$B1261)*SUMIFS(Calculations!$E$3:$E$53,Calculations!$A$3:$A$53,$B1261)</f>
        <v>0.56327671018015513</v>
      </c>
      <c r="J1261" s="107">
        <f>J535/SUMIFS(J$3:J$722,$B$3:$B$722,$B1261)*SUMIFS(Calculations!$E$3:$E$53,Calculations!$A$3:$A$53,$B1261)</f>
        <v>0.57410211963967694</v>
      </c>
      <c r="K1261" s="107">
        <f>K535/SUMIFS(K$3:K$722,$B$3:$B$722,$B1261)*SUMIFS(Calculations!$E$3:$E$53,Calculations!$A$3:$A$53,$B1261)</f>
        <v>0.56417008658782697</v>
      </c>
      <c r="L1261" s="107">
        <f>L535/SUMIFS(L$3:L$722,$B$3:$B$722,$B1261)*SUMIFS(Calculations!$E$3:$E$53,Calculations!$A$3:$A$53,$B1261)</f>
        <v>0.55388473674080396</v>
      </c>
      <c r="M1261" s="107">
        <f>M535/SUMIFS(M$3:M$722,$B$3:$B$722,$B1261)*SUMIFS(Calculations!$E$3:$E$53,Calculations!$A$3:$A$53,$B1261)</f>
        <v>0.54485531392884812</v>
      </c>
      <c r="N1261" s="107">
        <f>N535/SUMIFS(N$3:N$722,$B$3:$B$722,$B1261)*SUMIFS(Calculations!$E$3:$E$53,Calculations!$A$3:$A$53,$B1261)</f>
        <v>0.53593063457964429</v>
      </c>
      <c r="O1261" s="107">
        <f>O535/SUMIFS(O$3:O$722,$B$3:$B$722,$B1261)*SUMIFS(Calculations!$E$3:$E$53,Calculations!$A$3:$A$53,$B1261)</f>
        <v>0.53677203520977013</v>
      </c>
      <c r="P1261" s="107">
        <f>P535/SUMIFS(P$3:P$722,$B$3:$B$722,$B1261)*SUMIFS(Calculations!$E$3:$E$53,Calculations!$A$3:$A$53,$B1261)</f>
        <v>0.53761851541068562</v>
      </c>
      <c r="Q1261" s="107">
        <f>Q535/SUMIFS(Q$3:Q$722,$B$3:$B$722,$B1261)*SUMIFS(Calculations!$E$3:$E$53,Calculations!$A$3:$A$53,$B1261)</f>
        <v>0.53188828447481395</v>
      </c>
      <c r="R1261" s="107">
        <f>R535/SUMIFS(R$3:R$722,$B$3:$B$722,$B1261)*SUMIFS(Calculations!$E$3:$E$53,Calculations!$A$3:$A$53,$B1261)</f>
        <v>0.52613835480734494</v>
      </c>
    </row>
    <row r="1262" spans="2:18" ht="15.75" customHeight="1">
      <c r="B1262" s="107" t="s">
        <v>573</v>
      </c>
      <c r="C1262" s="107" t="s">
        <v>449</v>
      </c>
      <c r="D1262" s="107" t="s">
        <v>646</v>
      </c>
      <c r="E1262" s="107" t="str">
        <f t="shared" si="308"/>
        <v>natural gas peaker</v>
      </c>
      <c r="F1262" s="107">
        <f>F536/SUMIFS(F$3:F$722,$B$3:$B$722,$B1262)*SUMIFS(Calculations!$E$3:$E$53,Calculations!$A$3:$A$53,$B1262)</f>
        <v>2.5057490931375149E-3</v>
      </c>
      <c r="G1262" s="107">
        <f>G536/SUMIFS(G$3:G$722,$B$3:$B$722,$B1262)*SUMIFS(Calculations!$E$3:$E$53,Calculations!$A$3:$A$53,$B1262)</f>
        <v>1.9731941660586136E-3</v>
      </c>
      <c r="H1262" s="107">
        <f>H536/SUMIFS(H$3:H$722,$B$3:$B$722,$B1262)*SUMIFS(Calculations!$E$3:$E$53,Calculations!$A$3:$A$53,$B1262)</f>
        <v>1.4826969576401299E-3</v>
      </c>
      <c r="I1262" s="107">
        <f>I536/SUMIFS(I$3:I$722,$B$3:$B$722,$B1262)*SUMIFS(Calculations!$E$3:$E$53,Calculations!$A$3:$A$53,$B1262)</f>
        <v>1.4744141220108518E-3</v>
      </c>
      <c r="J1262" s="107">
        <f>J536/SUMIFS(J$3:J$722,$B$3:$B$722,$B1262)*SUMIFS(Calculations!$E$3:$E$53,Calculations!$A$3:$A$53,$B1262)</f>
        <v>1.4658354723738954E-3</v>
      </c>
      <c r="K1262" s="107">
        <f>K536/SUMIFS(K$3:K$722,$B$3:$B$722,$B1262)*SUMIFS(Calculations!$E$3:$E$53,Calculations!$A$3:$A$53,$B1262)</f>
        <v>1.4914522544243042E-3</v>
      </c>
      <c r="L1262" s="107">
        <f>L536/SUMIFS(L$3:L$722,$B$3:$B$722,$B1262)*SUMIFS(Calculations!$E$3:$E$53,Calculations!$A$3:$A$53,$B1262)</f>
        <v>1.5179803140841861E-3</v>
      </c>
      <c r="M1262" s="107">
        <f>M536/SUMIFS(M$3:M$722,$B$3:$B$722,$B1262)*SUMIFS(Calculations!$E$3:$E$53,Calculations!$A$3:$A$53,$B1262)</f>
        <v>1.499342824612107E-3</v>
      </c>
      <c r="N1262" s="107">
        <f>N536/SUMIFS(N$3:N$722,$B$3:$B$722,$B1262)*SUMIFS(Calculations!$E$3:$E$53,Calculations!$A$3:$A$53,$B1262)</f>
        <v>1.4809215344724735E-3</v>
      </c>
      <c r="O1262" s="107">
        <f>O536/SUMIFS(O$3:O$722,$B$3:$B$722,$B1262)*SUMIFS(Calculations!$E$3:$E$53,Calculations!$A$3:$A$53,$B1262)</f>
        <v>1.4853782743262953E-3</v>
      </c>
      <c r="P1262" s="107">
        <f>P536/SUMIFS(P$3:P$722,$B$3:$B$722,$B1262)*SUMIFS(Calculations!$E$3:$E$53,Calculations!$A$3:$A$53,$B1262)</f>
        <v>1.4898619197049857E-3</v>
      </c>
      <c r="Q1262" s="107">
        <f>Q536/SUMIFS(Q$3:Q$722,$B$3:$B$722,$B1262)*SUMIFS(Calculations!$E$3:$E$53,Calculations!$A$3:$A$53,$B1262)</f>
        <v>1.4924183639123006E-3</v>
      </c>
      <c r="R1262" s="107">
        <f>R536/SUMIFS(R$3:R$722,$B$3:$B$722,$B1262)*SUMIFS(Calculations!$E$3:$E$53,Calculations!$A$3:$A$53,$B1262)</f>
        <v>1.4949835963707083E-3</v>
      </c>
    </row>
    <row r="1263" spans="2:18" ht="15.75" customHeight="1">
      <c r="B1263" s="107" t="s">
        <v>573</v>
      </c>
      <c r="C1263" s="107" t="s">
        <v>449</v>
      </c>
      <c r="D1263" s="107" t="s">
        <v>647</v>
      </c>
      <c r="E1263" s="107" t="str">
        <f t="shared" si="308"/>
        <v>nuclear</v>
      </c>
      <c r="F1263" s="107">
        <f>F537/SUMIFS(F$3:F$722,$B$3:$B$722,$B1263)*SUMIFS(Calculations!$E$3:$E$53,Calculations!$A$3:$A$53,$B1263)</f>
        <v>0.26131645378304319</v>
      </c>
      <c r="G1263" s="107">
        <f>G537/SUMIFS(G$3:G$722,$B$3:$B$722,$B1263)*SUMIFS(Calculations!$E$3:$E$53,Calculations!$A$3:$A$53,$B1263)</f>
        <v>0.23688299613711328</v>
      </c>
      <c r="H1263" s="107">
        <f>H537/SUMIFS(H$3:H$722,$B$3:$B$722,$B1263)*SUMIFS(Calculations!$E$3:$E$53,Calculations!$A$3:$A$53,$B1263)</f>
        <v>0.21437913379736198</v>
      </c>
      <c r="I1263" s="107">
        <f>I537/SUMIFS(I$3:I$722,$B$3:$B$722,$B1263)*SUMIFS(Calculations!$E$3:$E$53,Calculations!$A$3:$A$53,$B1263)</f>
        <v>0.18800495561898692</v>
      </c>
      <c r="J1263" s="107">
        <f>J537/SUMIFS(J$3:J$722,$B$3:$B$722,$B1263)*SUMIFS(Calculations!$E$3:$E$53,Calculations!$A$3:$A$53,$B1263)</f>
        <v>0.16068884744279963</v>
      </c>
      <c r="K1263" s="107">
        <f>K537/SUMIFS(K$3:K$722,$B$3:$B$722,$B1263)*SUMIFS(Calculations!$E$3:$E$53,Calculations!$A$3:$A$53,$B1263)</f>
        <v>0.16349702834744598</v>
      </c>
      <c r="L1263" s="107">
        <f>L537/SUMIFS(L$3:L$722,$B$3:$B$722,$B1263)*SUMIFS(Calculations!$E$3:$E$53,Calculations!$A$3:$A$53,$B1263)</f>
        <v>0.16640510596732833</v>
      </c>
      <c r="M1263" s="107">
        <f>M537/SUMIFS(M$3:M$722,$B$3:$B$722,$B1263)*SUMIFS(Calculations!$E$3:$E$53,Calculations!$A$3:$A$53,$B1263)</f>
        <v>0.16543430570886106</v>
      </c>
      <c r="N1263" s="107">
        <f>N537/SUMIFS(N$3:N$722,$B$3:$B$722,$B1263)*SUMIFS(Calculations!$E$3:$E$53,Calculations!$A$3:$A$53,$B1263)</f>
        <v>0.16447476696542421</v>
      </c>
      <c r="O1263" s="107">
        <f>O537/SUMIFS(O$3:O$722,$B$3:$B$722,$B1263)*SUMIFS(Calculations!$E$3:$E$53,Calculations!$A$3:$A$53,$B1263)</f>
        <v>0.16496974339180454</v>
      </c>
      <c r="P1263" s="107">
        <f>P537/SUMIFS(P$3:P$722,$B$3:$B$722,$B1263)*SUMIFS(Calculations!$E$3:$E$53,Calculations!$A$3:$A$53,$B1263)</f>
        <v>0.16546770801156976</v>
      </c>
      <c r="Q1263" s="107">
        <f>Q537/SUMIFS(Q$3:Q$722,$B$3:$B$722,$B1263)*SUMIFS(Calculations!$E$3:$E$53,Calculations!$A$3:$A$53,$B1263)</f>
        <v>0.16575163295659259</v>
      </c>
      <c r="R1263" s="107">
        <f>R537/SUMIFS(R$3:R$722,$B$3:$B$722,$B1263)*SUMIFS(Calculations!$E$3:$E$53,Calculations!$A$3:$A$53,$B1263)</f>
        <v>0.16603653394627202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8.0307656604386192E-3</v>
      </c>
      <c r="G1265" s="107">
        <f>G539/SUMIFS(G$3:G$722,$B$3:$B$722,$B1265)*SUMIFS(Calculations!$E$3:$E$53,Calculations!$A$3:$A$53,$B1265)</f>
        <v>7.6426990848691666E-3</v>
      </c>
      <c r="H1265" s="107">
        <f>H539/SUMIFS(H$3:H$722,$B$3:$B$722,$B1265)*SUMIFS(Calculations!$E$3:$E$53,Calculations!$A$3:$A$53,$B1265)</f>
        <v>7.2852794792683017E-3</v>
      </c>
      <c r="I1265" s="107">
        <f>I539/SUMIFS(I$3:I$722,$B$3:$B$722,$B1265)*SUMIFS(Calculations!$E$3:$E$53,Calculations!$A$3:$A$53,$B1265)</f>
        <v>7.469701091363393E-3</v>
      </c>
      <c r="J1265" s="107">
        <f>J539/SUMIFS(J$3:J$722,$B$3:$B$722,$B1265)*SUMIFS(Calculations!$E$3:$E$53,Calculations!$A$3:$A$53,$B1265)</f>
        <v>7.660709155081824E-3</v>
      </c>
      <c r="K1265" s="107">
        <f>K539/SUMIFS(K$3:K$722,$B$3:$B$722,$B1265)*SUMIFS(Calculations!$E$3:$E$53,Calculations!$A$3:$A$53,$B1265)</f>
        <v>7.7945868790664213E-3</v>
      </c>
      <c r="L1265" s="107">
        <f>L539/SUMIFS(L$3:L$722,$B$3:$B$722,$B1265)*SUMIFS(Calculations!$E$3:$E$53,Calculations!$A$3:$A$53,$B1265)</f>
        <v>7.9332270971080102E-3</v>
      </c>
      <c r="M1265" s="107">
        <f>M539/SUMIFS(M$3:M$722,$B$3:$B$722,$B1265)*SUMIFS(Calculations!$E$3:$E$53,Calculations!$A$3:$A$53,$B1265)</f>
        <v>7.8869449901282866E-3</v>
      </c>
      <c r="N1265" s="107">
        <f>N539/SUMIFS(N$3:N$722,$B$3:$B$722,$B1265)*SUMIFS(Calculations!$E$3:$E$53,Calculations!$A$3:$A$53,$B1265)</f>
        <v>7.8411997666514733E-3</v>
      </c>
      <c r="O1265" s="107">
        <f>O539/SUMIFS(O$3:O$722,$B$3:$B$722,$B1265)*SUMIFS(Calculations!$E$3:$E$53,Calculations!$A$3:$A$53,$B1265)</f>
        <v>7.8580546271172173E-3</v>
      </c>
      <c r="P1265" s="107">
        <f>P539/SUMIFS(P$3:P$722,$B$3:$B$722,$B1265)*SUMIFS(Calculations!$E$3:$E$53,Calculations!$A$3:$A$53,$B1265)</f>
        <v>7.8750112410804242E-3</v>
      </c>
      <c r="Q1265" s="107">
        <f>Q539/SUMIFS(Q$3:Q$722,$B$3:$B$722,$B1265)*SUMIFS(Calculations!$E$3:$E$53,Calculations!$A$3:$A$53,$B1265)</f>
        <v>7.9236860389550242E-3</v>
      </c>
      <c r="R1265" s="107">
        <f>R539/SUMIFS(R$3:R$722,$B$3:$B$722,$B1265)*SUMIFS(Calculations!$E$3:$E$53,Calculations!$A$3:$A$53,$B1265)</f>
        <v>7.9725281654747741E-3</v>
      </c>
    </row>
    <row r="1266" spans="2:18" ht="15.75" customHeight="1">
      <c r="B1266" s="107" t="s">
        <v>573</v>
      </c>
      <c r="C1266" s="107" t="s">
        <v>449</v>
      </c>
      <c r="D1266" s="107" t="s">
        <v>650</v>
      </c>
      <c r="E1266" s="107" t="str">
        <f t="shared" si="308"/>
        <v>solar PV</v>
      </c>
      <c r="F1266" s="107">
        <f>F540/SUMIFS(F$3:F$722,$B$3:$B$722,$B1266)*SUMIFS(Calculations!$E$3:$E$53,Calculations!$A$3:$A$53,$B1266)</f>
        <v>2.2277939999713128E-3</v>
      </c>
      <c r="G1266" s="107">
        <f>G540/SUMIFS(G$3:G$722,$B$3:$B$722,$B1266)*SUMIFS(Calculations!$E$3:$E$53,Calculations!$A$3:$A$53,$B1266)</f>
        <v>2.6631022900949694E-3</v>
      </c>
      <c r="H1266" s="107">
        <f>H540/SUMIFS(H$3:H$722,$B$3:$B$722,$B1266)*SUMIFS(Calculations!$E$3:$E$53,Calculations!$A$3:$A$53,$B1266)</f>
        <v>3.0640327674041055E-3</v>
      </c>
      <c r="I1266" s="107">
        <f>I540/SUMIFS(I$3:I$722,$B$3:$B$722,$B1266)*SUMIFS(Calculations!$E$3:$E$53,Calculations!$A$3:$A$53,$B1266)</f>
        <v>3.6920816728518964E-3</v>
      </c>
      <c r="J1266" s="107">
        <f>J540/SUMIFS(J$3:J$722,$B$3:$B$722,$B1266)*SUMIFS(Calculations!$E$3:$E$53,Calculations!$A$3:$A$53,$B1266)</f>
        <v>4.3425607787834098E-3</v>
      </c>
      <c r="K1266" s="107">
        <f>K540/SUMIFS(K$3:K$722,$B$3:$B$722,$B1266)*SUMIFS(Calculations!$E$3:$E$53,Calculations!$A$3:$A$53,$B1266)</f>
        <v>5.1115930567800488E-3</v>
      </c>
      <c r="L1266" s="107">
        <f>L540/SUMIFS(L$3:L$722,$B$3:$B$722,$B1266)*SUMIFS(Calculations!$E$3:$E$53,Calculations!$A$3:$A$53,$B1266)</f>
        <v>5.9079824748937138E-3</v>
      </c>
      <c r="M1266" s="107">
        <f>M540/SUMIFS(M$3:M$722,$B$3:$B$722,$B1266)*SUMIFS(Calculations!$E$3:$E$53,Calculations!$A$3:$A$53,$B1266)</f>
        <v>6.762844990281308E-3</v>
      </c>
      <c r="N1266" s="107">
        <f>N540/SUMIFS(N$3:N$722,$B$3:$B$722,$B1266)*SUMIFS(Calculations!$E$3:$E$53,Calculations!$A$3:$A$53,$B1266)</f>
        <v>7.6077908961686988E-3</v>
      </c>
      <c r="O1266" s="107">
        <f>O540/SUMIFS(O$3:O$722,$B$3:$B$722,$B1266)*SUMIFS(Calculations!$E$3:$E$53,Calculations!$A$3:$A$53,$B1266)</f>
        <v>8.7097186007405614E-3</v>
      </c>
      <c r="P1266" s="107">
        <f>P540/SUMIFS(P$3:P$722,$B$3:$B$722,$B1266)*SUMIFS(Calculations!$E$3:$E$53,Calculations!$A$3:$A$53,$B1266)</f>
        <v>9.8182986889451315E-3</v>
      </c>
      <c r="Q1266" s="107">
        <f>Q540/SUMIFS(Q$3:Q$722,$B$3:$B$722,$B1266)*SUMIFS(Calculations!$E$3:$E$53,Calculations!$A$3:$A$53,$B1266)</f>
        <v>1.1128163646320169E-2</v>
      </c>
      <c r="R1266" s="107">
        <f>R540/SUMIFS(R$3:R$722,$B$3:$B$722,$B1266)*SUMIFS(Calculations!$E$3:$E$53,Calculations!$A$3:$A$53,$B1266)</f>
        <v>1.2442531507419847E-2</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3.5659817342524358E-4</v>
      </c>
      <c r="G1268" s="107">
        <f>G542/SUMIFS(G$3:G$722,$B$3:$B$722,$B1268)*SUMIFS(Calculations!$E$3:$E$53,Calculations!$A$3:$A$53,$B1268)</f>
        <v>3.419419176109376E-4</v>
      </c>
      <c r="H1268" s="107">
        <f>H542/SUMIFS(H$3:H$722,$B$3:$B$722,$B1268)*SUMIFS(Calculations!$E$3:$E$53,Calculations!$A$3:$A$53,$B1268)</f>
        <v>3.2844311739850567E-4</v>
      </c>
      <c r="I1268" s="107">
        <f>I542/SUMIFS(I$3:I$722,$B$3:$B$722,$B1268)*SUMIFS(Calculations!$E$3:$E$53,Calculations!$A$3:$A$53,$B1268)</f>
        <v>3.342086097914328E-4</v>
      </c>
      <c r="J1268" s="107">
        <f>J542/SUMIFS(J$3:J$722,$B$3:$B$722,$B1268)*SUMIFS(Calculations!$E$3:$E$53,Calculations!$A$3:$A$53,$B1268)</f>
        <v>3.4018001154768955E-4</v>
      </c>
      <c r="K1268" s="107">
        <f>K542/SUMIFS(K$3:K$722,$B$3:$B$722,$B1268)*SUMIFS(Calculations!$E$3:$E$53,Calculations!$A$3:$A$53,$B1268)</f>
        <v>3.4439755316597118E-4</v>
      </c>
      <c r="L1268" s="107">
        <f>L542/SUMIFS(L$3:L$722,$B$3:$B$722,$B1268)*SUMIFS(Calculations!$E$3:$E$53,Calculations!$A$3:$A$53,$B1268)</f>
        <v>3.4876512733854451E-4</v>
      </c>
      <c r="M1268" s="107">
        <f>M542/SUMIFS(M$3:M$722,$B$3:$B$722,$B1268)*SUMIFS(Calculations!$E$3:$E$53,Calculations!$A$3:$A$53,$B1268)</f>
        <v>3.4499968605285501E-4</v>
      </c>
      <c r="N1268" s="107">
        <f>N542/SUMIFS(N$3:N$722,$B$3:$B$722,$B1268)*SUMIFS(Calculations!$E$3:$E$53,Calculations!$A$3:$A$53,$B1268)</f>
        <v>3.4127792478606226E-4</v>
      </c>
      <c r="O1268" s="107">
        <f>O542/SUMIFS(O$3:O$722,$B$3:$B$722,$B1268)*SUMIFS(Calculations!$E$3:$E$53,Calculations!$A$3:$A$53,$B1268)</f>
        <v>3.405973732280517E-4</v>
      </c>
      <c r="P1268" s="107">
        <f>P542/SUMIFS(P$3:P$722,$B$3:$B$722,$B1268)*SUMIFS(Calculations!$E$3:$E$53,Calculations!$A$3:$A$53,$B1268)</f>
        <v>3.3991271315182627E-4</v>
      </c>
      <c r="Q1268" s="107">
        <f>Q542/SUMIFS(Q$3:Q$722,$B$3:$B$722,$B1268)*SUMIFS(Calculations!$E$3:$E$53,Calculations!$A$3:$A$53,$B1268)</f>
        <v>3.3879847333887912E-4</v>
      </c>
      <c r="R1268" s="107">
        <f>R542/SUMIFS(R$3:R$722,$B$3:$B$722,$B1268)*SUMIFS(Calculations!$E$3:$E$53,Calculations!$A$3:$A$53,$B1268)</f>
        <v>3.3768040311992295E-4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v>
      </c>
      <c r="H1449" s="95">
        <f t="shared" si="312"/>
        <v>1</v>
      </c>
      <c r="I1449" s="95">
        <f t="shared" si="312"/>
        <v>0.99999999999999989</v>
      </c>
      <c r="J1449" s="95">
        <f t="shared" si="312"/>
        <v>0.99999999999999989</v>
      </c>
      <c r="K1449" s="95">
        <f t="shared" si="312"/>
        <v>0.99999999999999978</v>
      </c>
      <c r="L1449" s="95">
        <f t="shared" si="312"/>
        <v>0.99999999999999989</v>
      </c>
      <c r="M1449" s="95">
        <f t="shared" si="312"/>
        <v>0.99999999999999989</v>
      </c>
      <c r="N1449" s="95">
        <f t="shared" si="312"/>
        <v>1</v>
      </c>
      <c r="O1449" s="95">
        <f t="shared" si="312"/>
        <v>1</v>
      </c>
      <c r="P1449" s="95">
        <f t="shared" si="312"/>
        <v>1.0000000000000004</v>
      </c>
      <c r="Q1449" s="95">
        <f t="shared" si="312"/>
        <v>1.0000000000000002</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NJ</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4250.1928120000002</v>
      </c>
      <c r="R11" s="91">
        <f t="shared" si="2"/>
        <v>0.30825915459305769</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1153.4900279999999</v>
      </c>
      <c r="R35" s="91">
        <f t="shared" si="2"/>
        <v>8.3660642373417679E-2</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8384.0433269999994</v>
      </c>
      <c r="R41" s="91">
        <f t="shared" si="2"/>
        <v>0.6080802030335245</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13787.726167000001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f t="shared" si="10"/>
        <v>8384.0433269999994</v>
      </c>
      <c r="M295" s="91" t="str">
        <f t="shared" si="11"/>
        <v>PA</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f t="shared" si="10"/>
        <v>4250.1928120000002</v>
      </c>
      <c r="M299" s="91" t="str">
        <f t="shared" si="11"/>
        <v>DE</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f t="shared" si="10"/>
        <v>1153.4900279999999</v>
      </c>
      <c r="M300" s="91" t="str">
        <f t="shared" si="11"/>
        <v>NY</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13787.726167000001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0.30825915459305769</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8.3660642373417679E-2</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0.6080802030335245</v>
      </c>
      <c r="D41" s="91">
        <f t="shared" si="0"/>
        <v>0.6080802030335245</v>
      </c>
      <c r="E41" s="91">
        <f t="shared" si="1"/>
        <v>1</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0.6080802030335245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0.21136231343935794</v>
      </c>
      <c r="C60" s="91">
        <f>SUMIFS('ReEDs Generation Data'!H$729:H$1448,'ReEDs Generation Data'!$E$729:$E$1448,Calculations!$A60)</f>
        <v>0.18609687949047546</v>
      </c>
      <c r="D60" s="91">
        <f>SUMIFS('ReEDs Generation Data'!I$729:I$1448,'ReEDs Generation Data'!$E$729:$E$1448,Calculations!$A60)</f>
        <v>0.19571341199676284</v>
      </c>
      <c r="E60" s="91">
        <f>SUMIFS('ReEDs Generation Data'!J$729:J$1448,'ReEDs Generation Data'!$E$729:$E$1448,Calculations!$A60)</f>
        <v>0.20567339029238796</v>
      </c>
      <c r="F60" s="91">
        <f>SUMIFS('ReEDs Generation Data'!K$729:K$1448,'ReEDs Generation Data'!$E$729:$E$1448,Calculations!$A60)</f>
        <v>0.21106386217892323</v>
      </c>
      <c r="G60" s="91">
        <f>SUMIFS('ReEDs Generation Data'!L$729:L$1448,'ReEDs Generation Data'!$E$729:$E$1448,Calculations!$A60)</f>
        <v>0.21664609180946495</v>
      </c>
      <c r="H60" s="91">
        <f>SUMIFS('ReEDs Generation Data'!M$729:M$1448,'ReEDs Generation Data'!$E$729:$E$1448,Calculations!$A60)</f>
        <v>0.21168288485808509</v>
      </c>
      <c r="I60" s="91">
        <f>SUMIFS('ReEDs Generation Data'!N$729:N$1448,'ReEDs Generation Data'!$E$729:$E$1448,Calculations!$A60)</f>
        <v>0.20677725229360336</v>
      </c>
      <c r="J60" s="91">
        <f>SUMIFS('ReEDs Generation Data'!O$729:O$1448,'ReEDs Generation Data'!$E$729:$E$1448,Calculations!$A60)</f>
        <v>0.20409370476949243</v>
      </c>
      <c r="K60" s="91">
        <f>SUMIFS('ReEDs Generation Data'!P$729:P$1448,'ReEDs Generation Data'!$E$729:$E$1448,Calculations!$A60)</f>
        <v>0.20139395655675835</v>
      </c>
      <c r="L60" s="91">
        <f>SUMIFS('ReEDs Generation Data'!Q$729:Q$1448,'ReEDs Generation Data'!$E$729:$E$1448,Calculations!$A60)</f>
        <v>0.20534987475058791</v>
      </c>
      <c r="M60" s="91">
        <f>SUMIFS('ReEDs Generation Data'!R$729:R$1448,'ReEDs Generation Data'!$E$729:$E$1448,Calculations!$A60)</f>
        <v>0.2093193921468918</v>
      </c>
    </row>
    <row r="61" spans="1:33" ht="15.75" customHeight="1">
      <c r="A61" s="111" t="s">
        <v>634</v>
      </c>
      <c r="B61" s="91">
        <f>SUMIFS('ReEDs Generation Data'!G$729:G$1448,'ReEDs Generation Data'!$E$729:$E$1448,Calculations!$A61)</f>
        <v>0.50695086076507068</v>
      </c>
      <c r="C61" s="91">
        <f>SUMIFS('ReEDs Generation Data'!H$729:H$1448,'ReEDs Generation Data'!$E$729:$E$1448,Calculations!$A61)</f>
        <v>0.55282458881287377</v>
      </c>
      <c r="D61" s="91">
        <f>SUMIFS('ReEDs Generation Data'!I$729:I$1448,'ReEDs Generation Data'!$E$729:$E$1448,Calculations!$A61)</f>
        <v>0.56327671018015513</v>
      </c>
      <c r="E61" s="91">
        <f>SUMIFS('ReEDs Generation Data'!J$729:J$1448,'ReEDs Generation Data'!$E$729:$E$1448,Calculations!$A61)</f>
        <v>0.57410211963967694</v>
      </c>
      <c r="F61" s="91">
        <f>SUMIFS('ReEDs Generation Data'!K$729:K$1448,'ReEDs Generation Data'!$E$729:$E$1448,Calculations!$A61)</f>
        <v>0.56417008658782697</v>
      </c>
      <c r="G61" s="91">
        <f>SUMIFS('ReEDs Generation Data'!L$729:L$1448,'ReEDs Generation Data'!$E$729:$E$1448,Calculations!$A61)</f>
        <v>0.55388473674080396</v>
      </c>
      <c r="H61" s="91">
        <f>SUMIFS('ReEDs Generation Data'!M$729:M$1448,'ReEDs Generation Data'!$E$729:$E$1448,Calculations!$A61)</f>
        <v>0.54485531392884812</v>
      </c>
      <c r="I61" s="91">
        <f>SUMIFS('ReEDs Generation Data'!N$729:N$1448,'ReEDs Generation Data'!$E$729:$E$1448,Calculations!$A61)</f>
        <v>0.53593063457964429</v>
      </c>
      <c r="J61" s="91">
        <f>SUMIFS('ReEDs Generation Data'!O$729:O$1448,'ReEDs Generation Data'!$E$729:$E$1448,Calculations!$A61)</f>
        <v>0.53677203520977013</v>
      </c>
      <c r="K61" s="91">
        <f>SUMIFS('ReEDs Generation Data'!P$729:P$1448,'ReEDs Generation Data'!$E$729:$E$1448,Calculations!$A61)</f>
        <v>0.53761851541068562</v>
      </c>
      <c r="L61" s="91">
        <f>SUMIFS('ReEDs Generation Data'!Q$729:Q$1448,'ReEDs Generation Data'!$E$729:$E$1448,Calculations!$A61)</f>
        <v>0.53188828447481395</v>
      </c>
      <c r="M61" s="91">
        <f>SUMIFS('ReEDs Generation Data'!R$729:R$1448,'ReEDs Generation Data'!$E$729:$E$1448,Calculations!$A61)</f>
        <v>0.52613835480734494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0.23688299613711328</v>
      </c>
      <c r="C62" s="91">
        <f>SUMIFS('ReEDs Generation Data'!H$729:H$1448,'ReEDs Generation Data'!$E$729:$E$1448,Calculations!$A62)</f>
        <v>0.21437913379736198</v>
      </c>
      <c r="D62" s="91">
        <f>SUMIFS('ReEDs Generation Data'!I$729:I$1448,'ReEDs Generation Data'!$E$729:$E$1448,Calculations!$A62)</f>
        <v>0.18800495561898692</v>
      </c>
      <c r="E62" s="91">
        <f>SUMIFS('ReEDs Generation Data'!J$729:J$1448,'ReEDs Generation Data'!$E$729:$E$1448,Calculations!$A62)</f>
        <v>0.16068884744279963</v>
      </c>
      <c r="F62" s="91">
        <f>SUMIFS('ReEDs Generation Data'!K$729:K$1448,'ReEDs Generation Data'!$E$729:$E$1448,Calculations!$A62)</f>
        <v>0.16349702834744598</v>
      </c>
      <c r="G62" s="91">
        <f>SUMIFS('ReEDs Generation Data'!L$729:L$1448,'ReEDs Generation Data'!$E$729:$E$1448,Calculations!$A62)</f>
        <v>0.16640510596732833</v>
      </c>
      <c r="H62" s="91">
        <f>SUMIFS('ReEDs Generation Data'!M$729:M$1448,'ReEDs Generation Data'!$E$729:$E$1448,Calculations!$A62)</f>
        <v>0.16543430570886106</v>
      </c>
      <c r="I62" s="91">
        <f>SUMIFS('ReEDs Generation Data'!N$729:N$1448,'ReEDs Generation Data'!$E$729:$E$1448,Calculations!$A62)</f>
        <v>0.16447476696542421</v>
      </c>
      <c r="J62" s="91">
        <f>SUMIFS('ReEDs Generation Data'!O$729:O$1448,'ReEDs Generation Data'!$E$729:$E$1448,Calculations!$A62)</f>
        <v>0.16496974339180454</v>
      </c>
      <c r="K62" s="91">
        <f>SUMIFS('ReEDs Generation Data'!P$729:P$1448,'ReEDs Generation Data'!$E$729:$E$1448,Calculations!$A62)</f>
        <v>0.16546770801156976</v>
      </c>
      <c r="L62" s="91">
        <f>SUMIFS('ReEDs Generation Data'!Q$729:Q$1448,'ReEDs Generation Data'!$E$729:$E$1448,Calculations!$A62)</f>
        <v>0.16575163295659259</v>
      </c>
      <c r="M62" s="91">
        <f>SUMIFS('ReEDs Generation Data'!R$729:R$1448,'ReEDs Generation Data'!$E$729:$E$1448,Calculations!$A62)</f>
        <v>0.16603653394627202</v>
      </c>
    </row>
    <row r="63" spans="1:33" ht="15.75" customHeight="1">
      <c r="A63" s="111" t="s">
        <v>101</v>
      </c>
      <c r="B63" s="91">
        <f>SUMIFS('ReEDs Generation Data'!G$729:G$1448,'ReEDs Generation Data'!$E$729:$E$1448,Calculations!$A63)</f>
        <v>1.0737251033901369E-2</v>
      </c>
      <c r="C63" s="91">
        <f>SUMIFS('ReEDs Generation Data'!H$729:H$1448,'ReEDs Generation Data'!$E$729:$E$1448,Calculations!$A63)</f>
        <v>1.0723079603716457E-2</v>
      </c>
      <c r="D63" s="91">
        <f>SUMIFS('ReEDs Generation Data'!I$729:I$1448,'ReEDs Generation Data'!$E$729:$E$1448,Calculations!$A63)</f>
        <v>1.0907182347865496E-2</v>
      </c>
      <c r="E63" s="91">
        <f>SUMIFS('ReEDs Generation Data'!J$729:J$1448,'ReEDs Generation Data'!$E$729:$E$1448,Calculations!$A63)</f>
        <v>1.1097860155556635E-2</v>
      </c>
      <c r="F63" s="91">
        <f>SUMIFS('ReEDs Generation Data'!K$729:K$1448,'ReEDs Generation Data'!$E$729:$E$1448,Calculations!$A63)</f>
        <v>1.1295968959482993E-2</v>
      </c>
      <c r="G63" s="91">
        <f>SUMIFS('ReEDs Generation Data'!L$729:L$1448,'ReEDs Generation Data'!$E$729:$E$1448,Calculations!$A63)</f>
        <v>1.1501125179314372E-2</v>
      </c>
      <c r="H63" s="91">
        <f>SUMIFS('ReEDs Generation Data'!M$729:M$1448,'ReEDs Generation Data'!$E$729:$E$1448,Calculations!$A63)</f>
        <v>1.143402810779221E-2</v>
      </c>
      <c r="I63" s="91">
        <f>SUMIFS('ReEDs Generation Data'!N$729:N$1448,'ReEDs Generation Data'!$E$729:$E$1448,Calculations!$A63)</f>
        <v>1.1367709378336661E-2</v>
      </c>
      <c r="J63" s="91">
        <f>SUMIFS('ReEDs Generation Data'!O$729:O$1448,'ReEDs Generation Data'!$E$729:$E$1448,Calculations!$A63)</f>
        <v>1.1401919781962902E-2</v>
      </c>
      <c r="K63" s="91">
        <f>SUMIFS('ReEDs Generation Data'!P$729:P$1448,'ReEDs Generation Data'!$E$729:$E$1448,Calculations!$A63)</f>
        <v>1.1436336715226441E-2</v>
      </c>
      <c r="L63" s="91">
        <f>SUMIFS('ReEDs Generation Data'!Q$729:Q$1448,'ReEDs Generation Data'!$E$729:$E$1448,Calculations!$A63)</f>
        <v>1.1455960249704274E-2</v>
      </c>
      <c r="M63" s="91">
        <f>SUMIFS('ReEDs Generation Data'!R$729:R$1448,'ReEDs Generation Data'!$E$729:$E$1448,Calculations!$A63)</f>
        <v>1.147565124372135E-2</v>
      </c>
    </row>
    <row r="64" spans="1:33" ht="15.75" customHeight="1">
      <c r="A64" s="111" t="s">
        <v>100</v>
      </c>
      <c r="B64" s="91">
        <f>SUMIFS('ReEDs Generation Data'!G$729:G$1448,'ReEDs Generation Data'!$E$729:$E$1448,Calculations!$A64)</f>
        <v>2.1405916835295344E-2</v>
      </c>
      <c r="C64" s="91">
        <f>SUMIFS('ReEDs Generation Data'!H$729:H$1448,'ReEDs Generation Data'!$E$729:$E$1448,Calculations!$A64)</f>
        <v>2.3739554481443294E-2</v>
      </c>
      <c r="D64" s="91">
        <f>SUMIFS('ReEDs Generation Data'!I$729:I$1448,'ReEDs Generation Data'!$E$729:$E$1448,Calculations!$A64)</f>
        <v>2.9085963234868114E-2</v>
      </c>
      <c r="E64" s="91">
        <f>SUMIFS('ReEDs Generation Data'!J$729:J$1448,'ReEDs Generation Data'!$E$729:$E$1448,Calculations!$A64)</f>
        <v>3.4623314157233978E-2</v>
      </c>
      <c r="F64" s="91">
        <f>SUMIFS('ReEDs Generation Data'!K$729:K$1448,'ReEDs Generation Data'!$E$729:$E$1448,Calculations!$A64)</f>
        <v>3.5228387447752946E-2</v>
      </c>
      <c r="G64" s="91">
        <f>SUMIFS('ReEDs Generation Data'!L$729:L$1448,'ReEDs Generation Data'!$E$729:$E$1448,Calculations!$A64)</f>
        <v>3.5854985289663847E-2</v>
      </c>
      <c r="H64" s="91">
        <f>SUMIFS('ReEDs Generation Data'!M$729:M$1448,'ReEDs Generation Data'!$E$729:$E$1448,Calculations!$A64)</f>
        <v>5.0096666927515771E-2</v>
      </c>
      <c r="I64" s="91">
        <f>SUMIFS('ReEDs Generation Data'!N$729:N$1448,'ReEDs Generation Data'!$E$729:$E$1448,Calculations!$A64)</f>
        <v>6.4173141654447291E-2</v>
      </c>
      <c r="J64" s="91">
        <f>SUMIFS('ReEDs Generation Data'!O$729:O$1448,'ReEDs Generation Data'!$E$729:$E$1448,Calculations!$A64)</f>
        <v>6.4366187485784265E-2</v>
      </c>
      <c r="K64" s="91">
        <f>SUMIFS('ReEDs Generation Data'!P$729:P$1448,'ReEDs Generation Data'!$E$729:$E$1448,Calculations!$A64)</f>
        <v>6.4560398742877764E-2</v>
      </c>
      <c r="L64" s="91">
        <f>SUMIFS('ReEDs Generation Data'!Q$729:Q$1448,'ReEDs Generation Data'!$E$729:$E$1448,Calculations!$A64)</f>
        <v>6.4671181045775017E-2</v>
      </c>
      <c r="M64" s="91">
        <f>SUMIFS('ReEDs Generation Data'!R$729:R$1448,'ReEDs Generation Data'!$E$729:$E$1448,Calculations!$A64)</f>
        <v>6.4782344183384688E-2</v>
      </c>
    </row>
    <row r="65" spans="1:37" ht="15.75" customHeight="1">
      <c r="A65" s="111" t="s">
        <v>102</v>
      </c>
      <c r="B65" s="91">
        <f>SUMIFS('ReEDs Generation Data'!G$729:G$1448,'ReEDs Generation Data'!$E$729:$E$1448,Calculations!$A65)</f>
        <v>3.0050442077059068E-3</v>
      </c>
      <c r="C65" s="91">
        <f>SUMIFS('ReEDs Generation Data'!H$729:H$1448,'ReEDs Generation Data'!$E$729:$E$1448,Calculations!$A65)</f>
        <v>3.3924758848026112E-3</v>
      </c>
      <c r="D65" s="91">
        <f>SUMIFS('ReEDs Generation Data'!I$729:I$1448,'ReEDs Generation Data'!$E$729:$E$1448,Calculations!$A65)</f>
        <v>4.026290282643329E-3</v>
      </c>
      <c r="E65" s="91">
        <f>SUMIFS('ReEDs Generation Data'!J$729:J$1448,'ReEDs Generation Data'!$E$729:$E$1448,Calculations!$A65)</f>
        <v>4.6827407903310995E-3</v>
      </c>
      <c r="F65" s="91">
        <f>SUMIFS('ReEDs Generation Data'!K$729:K$1448,'ReEDs Generation Data'!$E$729:$E$1448,Calculations!$A65)</f>
        <v>5.4559906099460199E-3</v>
      </c>
      <c r="G65" s="91">
        <f>SUMIFS('ReEDs Generation Data'!L$729:L$1448,'ReEDs Generation Data'!$E$729:$E$1448,Calculations!$A65)</f>
        <v>6.256747602232258E-3</v>
      </c>
      <c r="H65" s="91">
        <f>SUMIFS('ReEDs Generation Data'!M$729:M$1448,'ReEDs Generation Data'!$E$729:$E$1448,Calculations!$A65)</f>
        <v>7.1078446763341626E-3</v>
      </c>
      <c r="I65" s="91">
        <f>SUMIFS('ReEDs Generation Data'!N$729:N$1448,'ReEDs Generation Data'!$E$729:$E$1448,Calculations!$A65)</f>
        <v>7.9490688209547609E-3</v>
      </c>
      <c r="J65" s="91">
        <f>SUMIFS('ReEDs Generation Data'!O$729:O$1448,'ReEDs Generation Data'!$E$729:$E$1448,Calculations!$A65)</f>
        <v>9.0503159739686138E-3</v>
      </c>
      <c r="K65" s="91">
        <f>SUMIFS('ReEDs Generation Data'!P$729:P$1448,'ReEDs Generation Data'!$E$729:$E$1448,Calculations!$A65)</f>
        <v>1.0158211402096958E-2</v>
      </c>
      <c r="L65" s="91">
        <f>SUMIFS('ReEDs Generation Data'!Q$729:Q$1448,'ReEDs Generation Data'!$E$729:$E$1448,Calculations!$A65)</f>
        <v>1.1466962119659049E-2</v>
      </c>
      <c r="M65" s="91">
        <f>SUMIFS('ReEDs Generation Data'!R$729:R$1448,'ReEDs Generation Data'!$E$729:$E$1448,Calculations!$A65)</f>
        <v>1.278021191053977E-2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3.9724330627814143E-5</v>
      </c>
      <c r="C67" s="91">
        <f>SUMIFS('ReEDs Generation Data'!H$729:H$1448,'ReEDs Generation Data'!$E$729:$E$1448,Calculations!$A67)</f>
        <v>7.6311492418073759E-5</v>
      </c>
      <c r="D67" s="91">
        <f>SUMIFS('ReEDs Generation Data'!I$729:I$1448,'ReEDs Generation Data'!$E$729:$E$1448,Calculations!$A67)</f>
        <v>4.1371125343996061E-5</v>
      </c>
      <c r="E67" s="91">
        <f>SUMIFS('ReEDs Generation Data'!J$729:J$1448,'ReEDs Generation Data'!$E$729:$E$1448,Calculations!$A67)</f>
        <v>5.1828945579552918E-6</v>
      </c>
      <c r="F67" s="91">
        <f>SUMIFS('ReEDs Generation Data'!K$729:K$1448,'ReEDs Generation Data'!$E$729:$E$1448,Calculations!$A67)</f>
        <v>2.6367351311219162E-6</v>
      </c>
      <c r="G67" s="91">
        <f>SUMIFS('ReEDs Generation Data'!L$729:L$1448,'ReEDs Generation Data'!$E$729:$E$1448,Calculations!$A67)</f>
        <v>0</v>
      </c>
      <c r="H67" s="91">
        <f>SUMIFS('ReEDs Generation Data'!M$729:M$1448,'ReEDs Generation Data'!$E$729:$E$1448,Calculations!$A67)</f>
        <v>2.6679778229873316E-6</v>
      </c>
      <c r="I67" s="91">
        <f>SUMIFS('ReEDs Generation Data'!N$729:N$1448,'ReEDs Generation Data'!$E$729:$E$1448,Calculations!$A67)</f>
        <v>5.3050064655514456E-6</v>
      </c>
      <c r="J67" s="91">
        <f>SUMIFS('ReEDs Generation Data'!O$729:O$1448,'ReEDs Generation Data'!$E$729:$E$1448,Calculations!$A67)</f>
        <v>2.6604857737778792E-6</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1.9731941660586136E-3</v>
      </c>
      <c r="C70" s="91">
        <f>SUMIFS('ReEDs Generation Data'!H$729:H$1448,'ReEDs Generation Data'!$E$729:$E$1448,Calculations!$A70)</f>
        <v>1.4826969576401299E-3</v>
      </c>
      <c r="D70" s="91">
        <f>SUMIFS('ReEDs Generation Data'!I$729:I$1448,'ReEDs Generation Data'!$E$729:$E$1448,Calculations!$A70)</f>
        <v>1.4744141220108518E-3</v>
      </c>
      <c r="E70" s="91">
        <f>SUMIFS('ReEDs Generation Data'!J$729:J$1448,'ReEDs Generation Data'!$E$729:$E$1448,Calculations!$A70)</f>
        <v>1.4658354723738954E-3</v>
      </c>
      <c r="F70" s="91">
        <f>SUMIFS('ReEDs Generation Data'!K$729:K$1448,'ReEDs Generation Data'!$E$729:$E$1448,Calculations!$A70)</f>
        <v>1.4914522544243042E-3</v>
      </c>
      <c r="G70" s="91">
        <f>SUMIFS('ReEDs Generation Data'!L$729:L$1448,'ReEDs Generation Data'!$E$729:$E$1448,Calculations!$A70)</f>
        <v>1.5179803140841861E-3</v>
      </c>
      <c r="H70" s="91">
        <f>SUMIFS('ReEDs Generation Data'!M$729:M$1448,'ReEDs Generation Data'!$E$729:$E$1448,Calculations!$A70)</f>
        <v>1.499342824612107E-3</v>
      </c>
      <c r="I70" s="91">
        <f>SUMIFS('ReEDs Generation Data'!N$729:N$1448,'ReEDs Generation Data'!$E$729:$E$1448,Calculations!$A70)</f>
        <v>1.4809215344724735E-3</v>
      </c>
      <c r="J70" s="91">
        <f>SUMIFS('ReEDs Generation Data'!O$729:O$1448,'ReEDs Generation Data'!$E$729:$E$1448,Calculations!$A70)</f>
        <v>1.4853782743262953E-3</v>
      </c>
      <c r="K70" s="91">
        <f>SUMIFS('ReEDs Generation Data'!P$729:P$1448,'ReEDs Generation Data'!$E$729:$E$1448,Calculations!$A70)</f>
        <v>1.4898619197049857E-3</v>
      </c>
      <c r="L70" s="91">
        <f>SUMIFS('ReEDs Generation Data'!Q$729:Q$1448,'ReEDs Generation Data'!$E$729:$E$1448,Calculations!$A70)</f>
        <v>1.4924183639123006E-3</v>
      </c>
      <c r="M70" s="91">
        <f>SUMIFS('ReEDs Generation Data'!R$729:R$1448,'ReEDs Generation Data'!$E$729:$E$1448,Calculations!$A70)</f>
        <v>1.4949835963707083E-3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7.6426990848691666E-3</v>
      </c>
      <c r="C73" s="91">
        <f>SUMIFS('ReEDs Generation Data'!H$729:H$1448,'ReEDs Generation Data'!$E$729:$E$1448,Calculations!$A73)</f>
        <v>7.2852794792683017E-3</v>
      </c>
      <c r="D73" s="91">
        <f>SUMIFS('ReEDs Generation Data'!I$729:I$1448,'ReEDs Generation Data'!$E$729:$E$1448,Calculations!$A73)</f>
        <v>7.469701091363393E-3</v>
      </c>
      <c r="E73" s="91">
        <f>SUMIFS('ReEDs Generation Data'!J$729:J$1448,'ReEDs Generation Data'!$E$729:$E$1448,Calculations!$A73)</f>
        <v>7.660709155081824E-3</v>
      </c>
      <c r="F73" s="91">
        <f>SUMIFS('ReEDs Generation Data'!K$729:K$1448,'ReEDs Generation Data'!$E$729:$E$1448,Calculations!$A73)</f>
        <v>7.7945868790664213E-3</v>
      </c>
      <c r="G73" s="91">
        <f>SUMIFS('ReEDs Generation Data'!L$729:L$1448,'ReEDs Generation Data'!$E$729:$E$1448,Calculations!$A73)</f>
        <v>7.9332270971080102E-3</v>
      </c>
      <c r="H73" s="91">
        <f>SUMIFS('ReEDs Generation Data'!M$729:M$1448,'ReEDs Generation Data'!$E$729:$E$1448,Calculations!$A73)</f>
        <v>7.8869449901282866E-3</v>
      </c>
      <c r="I73" s="91">
        <f>SUMIFS('ReEDs Generation Data'!N$729:N$1448,'ReEDs Generation Data'!$E$729:$E$1448,Calculations!$A73)</f>
        <v>7.8411997666514733E-3</v>
      </c>
      <c r="J73" s="91">
        <f>SUMIFS('ReEDs Generation Data'!O$729:O$1448,'ReEDs Generation Data'!$E$729:$E$1448,Calculations!$A73)</f>
        <v>7.8580546271172173E-3</v>
      </c>
      <c r="K73" s="91">
        <f>SUMIFS('ReEDs Generation Data'!P$729:P$1448,'ReEDs Generation Data'!$E$729:$E$1448,Calculations!$A73)</f>
        <v>7.8750112410804242E-3</v>
      </c>
      <c r="L73" s="91">
        <f>SUMIFS('ReEDs Generation Data'!Q$729:Q$1448,'ReEDs Generation Data'!$E$729:$E$1448,Calculations!$A73)</f>
        <v>7.9236860389550242E-3</v>
      </c>
      <c r="M73" s="91">
        <f>SUMIFS('ReEDs Generation Data'!R$729:R$1448,'ReEDs Generation Data'!$E$729:$E$1448,Calculations!$A73)</f>
        <v>7.9725281654747741E-3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New Jersey</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20743186</v>
      </c>
      <c r="C5" s="172">
        <f>SUMIFS(Cambium!C:C,Cambium!B:B,About!B2)</f>
        <v>20743186</v>
      </c>
      <c r="D5" s="174">
        <f>C5</f>
        <v>20743186</v>
      </c>
      <c r="E5" s="174">
        <f t="shared" ref="E5:AF5" si="0">D5</f>
        <v>20743186</v>
      </c>
      <c r="F5" s="174">
        <f t="shared" si="0"/>
        <v>20743186</v>
      </c>
      <c r="G5" s="174">
        <f t="shared" si="0"/>
        <v>20743186</v>
      </c>
      <c r="H5" s="174">
        <f t="shared" si="0"/>
        <v>20743186</v>
      </c>
      <c r="I5" s="174">
        <f t="shared" si="0"/>
        <v>20743186</v>
      </c>
      <c r="J5" s="174">
        <f t="shared" si="0"/>
        <v>20743186</v>
      </c>
      <c r="K5" s="174">
        <f t="shared" si="0"/>
        <v>20743186</v>
      </c>
      <c r="L5" s="174">
        <f t="shared" si="0"/>
        <v>20743186</v>
      </c>
      <c r="M5" s="174">
        <f t="shared" si="0"/>
        <v>20743186</v>
      </c>
      <c r="N5" s="174">
        <f t="shared" si="0"/>
        <v>20743186</v>
      </c>
      <c r="O5" s="174">
        <f t="shared" si="0"/>
        <v>20743186</v>
      </c>
      <c r="P5" s="174">
        <f t="shared" si="0"/>
        <v>20743186</v>
      </c>
      <c r="Q5" s="174">
        <f t="shared" si="0"/>
        <v>20743186</v>
      </c>
      <c r="R5" s="174">
        <f t="shared" si="0"/>
        <v>20743186</v>
      </c>
      <c r="S5" s="174">
        <f t="shared" si="0"/>
        <v>20743186</v>
      </c>
      <c r="T5" s="174">
        <f t="shared" si="0"/>
        <v>20743186</v>
      </c>
      <c r="U5" s="174">
        <f t="shared" si="0"/>
        <v>20743186</v>
      </c>
      <c r="V5" s="174">
        <f t="shared" si="0"/>
        <v>20743186</v>
      </c>
      <c r="W5" s="174">
        <f t="shared" si="0"/>
        <v>20743186</v>
      </c>
      <c r="X5" s="174">
        <f t="shared" si="0"/>
        <v>20743186</v>
      </c>
      <c r="Y5" s="174">
        <f t="shared" si="0"/>
        <v>20743186</v>
      </c>
      <c r="Z5" s="174">
        <f t="shared" si="0"/>
        <v>20743186</v>
      </c>
      <c r="AA5" s="174">
        <f t="shared" si="0"/>
        <v>20743186</v>
      </c>
      <c r="AB5" s="174">
        <f t="shared" si="0"/>
        <v>20743186</v>
      </c>
      <c r="AC5" s="174">
        <f t="shared" si="0"/>
        <v>20743186</v>
      </c>
      <c r="AD5" s="174">
        <f t="shared" si="0"/>
        <v>20743186</v>
      </c>
      <c r="AE5" s="174">
        <f t="shared" si="0"/>
        <v>20743186</v>
      </c>
      <c r="AF5" s="174">
        <f t="shared" si="0"/>
        <v>20743186</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1612606.3616579643</v>
      </c>
      <c r="C10">
        <f>D10</f>
        <v>1612606.3616579643</v>
      </c>
      <c r="D10" s="170">
        <f>SUM(D$5*SUMIFS(C$39:C$48,$B$39:$B$48,$A10),D$6*IF($B$2=TRUE,SUMIFS($B$147:$B$162,$A$147:$A$162,$A10),SUMIFS(E$125:E$140,$A$125:$A$140,$A10)))</f>
        <v>1612606.3616579643</v>
      </c>
      <c r="E10">
        <f t="shared" ref="E10:N10" si="1">SUM(E$5*SUMIFS(D$39:D$48,$B$39:$B$48,$A10),E$6*IF($B$2=TRUE,SUMIFS($B$147:$B$162,$A$147:$A$162,$A10),SUMIFS(F$125:F$140,$A$125:$A$140,$A10)))</f>
        <v>1210503.460276756</v>
      </c>
      <c r="F10">
        <f t="shared" si="1"/>
        <v>1139418.0003907888</v>
      </c>
      <c r="G10">
        <f t="shared" si="1"/>
        <v>1078924.6928045838</v>
      </c>
      <c r="H10">
        <f t="shared" si="1"/>
        <v>1004202.2997213036</v>
      </c>
      <c r="I10">
        <f t="shared" si="1"/>
        <v>842507.71084096748</v>
      </c>
      <c r="J10">
        <f t="shared" si="1"/>
        <v>471344.42413199821</v>
      </c>
      <c r="K10">
        <f t="shared" si="1"/>
        <v>431084.56558169186</v>
      </c>
      <c r="L10">
        <f t="shared" si="1"/>
        <v>423763.76675624819</v>
      </c>
      <c r="M10">
        <f t="shared" si="1"/>
        <v>423763.76675624819</v>
      </c>
      <c r="N10">
        <f t="shared" si="1"/>
        <v>423763.76675624819</v>
      </c>
      <c r="O10">
        <f t="shared" ref="O10:AE10" si="2">SUM(O$5*SUMIFS(N$39:N$48,$B$39:$B$48,$A10),O$6*IF($B$2=TRUE,SUMIFS($B$147:$B$162,$A$147:$A$162,$A10),SUMIFS(P$125:P$140,$A$125:$A$140,$A10)))</f>
        <v>423763.76675624819</v>
      </c>
      <c r="P10">
        <f t="shared" si="2"/>
        <v>423763.76675624819</v>
      </c>
      <c r="Q10">
        <f t="shared" si="2"/>
        <v>423763.76675624819</v>
      </c>
      <c r="R10">
        <f t="shared" si="2"/>
        <v>423763.76675624819</v>
      </c>
      <c r="S10">
        <f t="shared" si="2"/>
        <v>423763.76675624819</v>
      </c>
      <c r="T10">
        <f t="shared" si="2"/>
        <v>423763.76675624819</v>
      </c>
      <c r="U10">
        <f t="shared" si="2"/>
        <v>423763.76675624819</v>
      </c>
      <c r="V10">
        <f t="shared" si="2"/>
        <v>423763.76675624819</v>
      </c>
      <c r="W10">
        <f t="shared" si="2"/>
        <v>423763.76675624819</v>
      </c>
      <c r="X10">
        <f t="shared" si="2"/>
        <v>423763.76675624819</v>
      </c>
      <c r="Y10">
        <f t="shared" si="2"/>
        <v>423763.76675624819</v>
      </c>
      <c r="Z10">
        <f t="shared" si="2"/>
        <v>423763.76675624819</v>
      </c>
      <c r="AA10">
        <f t="shared" si="2"/>
        <v>423763.76675624819</v>
      </c>
      <c r="AB10">
        <f t="shared" si="2"/>
        <v>423763.76675624819</v>
      </c>
      <c r="AC10">
        <f t="shared" si="2"/>
        <v>423763.76675624819</v>
      </c>
      <c r="AD10">
        <f t="shared" si="2"/>
        <v>423763.76675624819</v>
      </c>
      <c r="AE10">
        <f t="shared" si="2"/>
        <v>423763.76675624819</v>
      </c>
      <c r="AF10">
        <f>SUM(AF$5*SUMIFS(AE$39:AE$48,$B$39:$B$48,$A10),AF$6*IF($B$2=TRUE,SUMIFS($B$147:$B$162,$A$147:$A$162,$A10),SUMIFS(AG$125:AG$140,$A$125:$A$140,$A10)))</f>
        <v>423763.76675624819</v>
      </c>
    </row>
    <row r="11" spans="1:32">
      <c r="A11" s="100" t="s">
        <v>347</v>
      </c>
      <c r="B11">
        <f t="shared" ref="B11:B33" si="3">D11</f>
        <v>11597510.971593816</v>
      </c>
      <c r="C11">
        <f t="shared" ref="C11:C33" si="4">D11</f>
        <v>11597510.971593816</v>
      </c>
      <c r="D11" s="170">
        <f t="shared" ref="D11:D33" si="5">SUM(D$5*SUMIFS(C$39:C$48,$B$39:$B$48,$A11),D$6*IF($B$2=TRUE,SUMIFS($B$147:$B$162,$A$147:$A$162,$A11),SUMIFS(E$125:E$140,$A$125:$A$140,$A11)))</f>
        <v>11597510.971593816</v>
      </c>
      <c r="E11">
        <f t="shared" ref="E11:N11" si="6">SUM(E$5*SUMIFS(D$39:D$48,$B$39:$B$48,$A11),E$6*IF($B$2=TRUE,SUMIFS($B$147:$B$162,$A$147:$A$162,$A11),SUMIFS(F$125:F$140,$A$125:$A$140,$A11)))</f>
        <v>11514081.124042811</v>
      </c>
      <c r="F11">
        <f t="shared" si="6"/>
        <v>11675513.977425018</v>
      </c>
      <c r="G11">
        <f t="shared" si="6"/>
        <v>11548671.469698761</v>
      </c>
      <c r="H11">
        <f t="shared" si="6"/>
        <v>11773408.633148575</v>
      </c>
      <c r="I11">
        <f t="shared" si="6"/>
        <v>11466268.386150267</v>
      </c>
      <c r="J11">
        <f t="shared" si="6"/>
        <v>11006951.23739705</v>
      </c>
      <c r="K11">
        <f t="shared" si="6"/>
        <v>10635560.573621709</v>
      </c>
      <c r="L11">
        <f t="shared" si="6"/>
        <v>9912145.7305336036</v>
      </c>
      <c r="M11">
        <f t="shared" si="6"/>
        <v>9912145.7305336036</v>
      </c>
      <c r="N11">
        <f t="shared" si="6"/>
        <v>9912145.7305336036</v>
      </c>
      <c r="O11">
        <f t="shared" ref="O11:AF11" si="7">SUM(O$5*SUMIFS(N$39:N$48,$B$39:$B$48,$A11),O$6*IF($B$2=TRUE,SUMIFS($B$147:$B$162,$A$147:$A$162,$A11),SUMIFS(P$125:P$140,$A$125:$A$140,$A11)))</f>
        <v>9912145.7305336036</v>
      </c>
      <c r="P11">
        <f t="shared" si="7"/>
        <v>9912145.7305336036</v>
      </c>
      <c r="Q11">
        <f t="shared" si="7"/>
        <v>9912145.7305336036</v>
      </c>
      <c r="R11">
        <f t="shared" si="7"/>
        <v>9912145.7305336036</v>
      </c>
      <c r="S11">
        <f t="shared" si="7"/>
        <v>9912145.7305336036</v>
      </c>
      <c r="T11">
        <f t="shared" si="7"/>
        <v>9912145.7305336036</v>
      </c>
      <c r="U11">
        <f t="shared" si="7"/>
        <v>9912145.7305336036</v>
      </c>
      <c r="V11">
        <f t="shared" si="7"/>
        <v>9912145.7305336036</v>
      </c>
      <c r="W11">
        <f t="shared" si="7"/>
        <v>9912145.7305336036</v>
      </c>
      <c r="X11">
        <f t="shared" si="7"/>
        <v>9912145.7305336036</v>
      </c>
      <c r="Y11">
        <f t="shared" si="7"/>
        <v>9912145.7305336036</v>
      </c>
      <c r="Z11">
        <f t="shared" si="7"/>
        <v>9912145.7305336036</v>
      </c>
      <c r="AA11">
        <f t="shared" si="7"/>
        <v>9912145.7305336036</v>
      </c>
      <c r="AB11">
        <f t="shared" si="7"/>
        <v>9912145.7305336036</v>
      </c>
      <c r="AC11">
        <f t="shared" si="7"/>
        <v>9912145.7305336036</v>
      </c>
      <c r="AD11">
        <f t="shared" si="7"/>
        <v>9912145.7305336036</v>
      </c>
      <c r="AE11">
        <f t="shared" si="7"/>
        <v>9912145.7305336036</v>
      </c>
      <c r="AF11">
        <f t="shared" si="7"/>
        <v>9912145.7305336036</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4308258.5706501706</v>
      </c>
      <c r="C13">
        <f t="shared" si="4"/>
        <v>4308258.5706501706</v>
      </c>
      <c r="D13" s="170">
        <f t="shared" si="5"/>
        <v>4308258.5706501706</v>
      </c>
      <c r="E13">
        <f t="shared" ref="E13:N13" si="10">SUM(E$5*SUMIFS(D$39:D$48,$B$39:$B$48,$A13),E$6*IF($B$2=TRUE,SUMIFS($B$147:$B$162,$A$147:$A$162,$A13),SUMIFS(F$125:F$140,$A$125:$A$140,$A13)))</f>
        <v>4389117.0701250806</v>
      </c>
      <c r="F13">
        <f t="shared" si="10"/>
        <v>4362538.3153691432</v>
      </c>
      <c r="G13">
        <f t="shared" si="10"/>
        <v>4446572.9476614427</v>
      </c>
      <c r="H13">
        <f t="shared" si="10"/>
        <v>4453319.6203665854</v>
      </c>
      <c r="I13">
        <f t="shared" si="10"/>
        <v>4497283.9414280653</v>
      </c>
      <c r="J13">
        <f t="shared" si="10"/>
        <v>4791208.9762377022</v>
      </c>
      <c r="K13">
        <f t="shared" si="10"/>
        <v>4878457.6240006918</v>
      </c>
      <c r="L13">
        <f t="shared" si="10"/>
        <v>5071892.5710078953</v>
      </c>
      <c r="M13">
        <f t="shared" si="10"/>
        <v>5071892.5710078953</v>
      </c>
      <c r="N13">
        <f t="shared" si="10"/>
        <v>5071892.5710078953</v>
      </c>
      <c r="O13">
        <f t="shared" ref="O13:AF13" si="11">SUM(O$5*SUMIFS(N$39:N$48,$B$39:$B$48,$A13),O$6*IF($B$2=TRUE,SUMIFS($B$147:$B$162,$A$147:$A$162,$A13),SUMIFS(P$125:P$140,$A$125:$A$140,$A13)))</f>
        <v>5071892.5710078953</v>
      </c>
      <c r="P13">
        <f t="shared" si="11"/>
        <v>5071892.5710078953</v>
      </c>
      <c r="Q13">
        <f t="shared" si="11"/>
        <v>5071892.5710078953</v>
      </c>
      <c r="R13">
        <f t="shared" si="11"/>
        <v>5071892.5710078953</v>
      </c>
      <c r="S13">
        <f t="shared" si="11"/>
        <v>5071892.5710078953</v>
      </c>
      <c r="T13">
        <f t="shared" si="11"/>
        <v>5071892.5710078953</v>
      </c>
      <c r="U13">
        <f t="shared" si="11"/>
        <v>5071892.5710078953</v>
      </c>
      <c r="V13">
        <f t="shared" si="11"/>
        <v>5071892.5710078953</v>
      </c>
      <c r="W13">
        <f t="shared" si="11"/>
        <v>5071892.5710078953</v>
      </c>
      <c r="X13">
        <f t="shared" si="11"/>
        <v>5071892.5710078953</v>
      </c>
      <c r="Y13">
        <f t="shared" si="11"/>
        <v>5071892.5710078953</v>
      </c>
      <c r="Z13">
        <f t="shared" si="11"/>
        <v>5071892.5710078953</v>
      </c>
      <c r="AA13">
        <f t="shared" si="11"/>
        <v>5071892.5710078953</v>
      </c>
      <c r="AB13">
        <f t="shared" si="11"/>
        <v>5071892.5710078953</v>
      </c>
      <c r="AC13">
        <f t="shared" si="11"/>
        <v>5071892.5710078953</v>
      </c>
      <c r="AD13">
        <f t="shared" si="11"/>
        <v>5071892.5710078953</v>
      </c>
      <c r="AE13">
        <f t="shared" si="11"/>
        <v>5071892.5710078953</v>
      </c>
      <c r="AF13">
        <f t="shared" si="11"/>
        <v>5071892.5710078953</v>
      </c>
    </row>
    <row r="14" spans="1:32">
      <c r="A14" s="100" t="s">
        <v>101</v>
      </c>
      <c r="B14">
        <f t="shared" si="3"/>
        <v>574161.80404129566</v>
      </c>
      <c r="C14">
        <f t="shared" si="4"/>
        <v>574161.80404129566</v>
      </c>
      <c r="D14" s="170">
        <f t="shared" si="5"/>
        <v>574161.80404129566</v>
      </c>
      <c r="E14">
        <f t="shared" ref="E14:N14" si="12">SUM(E$5*SUMIFS(D$39:D$48,$B$39:$B$48,$A14),E$6*IF($B$2=TRUE,SUMIFS($B$147:$B$162,$A$147:$A$162,$A14),SUMIFS(F$125:F$140,$A$125:$A$140,$A14)))</f>
        <v>583694.66432200989</v>
      </c>
      <c r="F14">
        <f t="shared" si="12"/>
        <v>574864.9945454034</v>
      </c>
      <c r="G14">
        <f t="shared" si="12"/>
        <v>574995.4720903862</v>
      </c>
      <c r="H14">
        <f t="shared" si="12"/>
        <v>563607.00964972039</v>
      </c>
      <c r="I14">
        <f t="shared" si="12"/>
        <v>560007.27572851372</v>
      </c>
      <c r="J14">
        <f t="shared" si="12"/>
        <v>570896.88763664034</v>
      </c>
      <c r="K14">
        <f t="shared" si="12"/>
        <v>567231.47721380205</v>
      </c>
      <c r="L14">
        <f t="shared" si="12"/>
        <v>560402.37906994391</v>
      </c>
      <c r="M14">
        <f t="shared" si="12"/>
        <v>560402.37906994391</v>
      </c>
      <c r="N14">
        <f t="shared" si="12"/>
        <v>560402.37906994391</v>
      </c>
      <c r="O14">
        <f t="shared" ref="O14:AF14" si="13">SUM(O$5*SUMIFS(N$39:N$48,$B$39:$B$48,$A14),O$6*IF($B$2=TRUE,SUMIFS($B$147:$B$162,$A$147:$A$162,$A14),SUMIFS(P$125:P$140,$A$125:$A$140,$A14)))</f>
        <v>560402.37906994391</v>
      </c>
      <c r="P14">
        <f t="shared" si="13"/>
        <v>560402.37906994391</v>
      </c>
      <c r="Q14">
        <f t="shared" si="13"/>
        <v>560402.37906994391</v>
      </c>
      <c r="R14">
        <f t="shared" si="13"/>
        <v>560402.37906994391</v>
      </c>
      <c r="S14">
        <f t="shared" si="13"/>
        <v>560402.37906994391</v>
      </c>
      <c r="T14">
        <f t="shared" si="13"/>
        <v>560402.37906994391</v>
      </c>
      <c r="U14">
        <f t="shared" si="13"/>
        <v>560402.37906994391</v>
      </c>
      <c r="V14">
        <f t="shared" si="13"/>
        <v>560402.37906994391</v>
      </c>
      <c r="W14">
        <f t="shared" si="13"/>
        <v>560402.37906994391</v>
      </c>
      <c r="X14">
        <f t="shared" si="13"/>
        <v>560402.37906994391</v>
      </c>
      <c r="Y14">
        <f t="shared" si="13"/>
        <v>560402.37906994391</v>
      </c>
      <c r="Z14">
        <f t="shared" si="13"/>
        <v>560402.37906994391</v>
      </c>
      <c r="AA14">
        <f t="shared" si="13"/>
        <v>560402.37906994391</v>
      </c>
      <c r="AB14">
        <f t="shared" si="13"/>
        <v>560402.37906994391</v>
      </c>
      <c r="AC14">
        <f t="shared" si="13"/>
        <v>560402.37906994391</v>
      </c>
      <c r="AD14">
        <f t="shared" si="13"/>
        <v>560402.37906994391</v>
      </c>
      <c r="AE14">
        <f t="shared" si="13"/>
        <v>560402.37906994391</v>
      </c>
      <c r="AF14">
        <f t="shared" si="13"/>
        <v>560402.37906994391</v>
      </c>
    </row>
    <row r="15" spans="1:32">
      <c r="A15" s="100" t="s">
        <v>100</v>
      </c>
      <c r="B15">
        <f t="shared" si="3"/>
        <v>468757.59764901042</v>
      </c>
      <c r="C15">
        <f t="shared" si="4"/>
        <v>468757.59764901042</v>
      </c>
      <c r="D15" s="170">
        <f t="shared" si="5"/>
        <v>468757.59764901042</v>
      </c>
      <c r="E15">
        <f t="shared" ref="E15:N15" si="14">SUM(E$5*SUMIFS(D$39:D$48,$B$39:$B$48,$A15),E$6*IF($B$2=TRUE,SUMIFS($B$147:$B$162,$A$147:$A$162,$A15),SUMIFS(F$125:F$140,$A$125:$A$140,$A15)))</f>
        <v>616713.38121545792</v>
      </c>
      <c r="F15">
        <f t="shared" si="14"/>
        <v>651467.80834239163</v>
      </c>
      <c r="G15">
        <f t="shared" si="14"/>
        <v>700475.71024712408</v>
      </c>
      <c r="H15">
        <f t="shared" si="14"/>
        <v>698004.45967856864</v>
      </c>
      <c r="I15">
        <f t="shared" si="14"/>
        <v>716695.09656354506</v>
      </c>
      <c r="J15">
        <f t="shared" si="14"/>
        <v>752559.49404230982</v>
      </c>
      <c r="K15">
        <f t="shared" si="14"/>
        <v>858351.66921979422</v>
      </c>
      <c r="L15">
        <f t="shared" si="14"/>
        <v>1063789.1119964661</v>
      </c>
      <c r="M15">
        <f t="shared" si="14"/>
        <v>1063789.1119964661</v>
      </c>
      <c r="N15">
        <f t="shared" si="14"/>
        <v>1063789.1119964661</v>
      </c>
      <c r="O15">
        <f t="shared" ref="O15:AF15" si="15">SUM(O$5*SUMIFS(N$39:N$48,$B$39:$B$48,$A15),O$6*IF($B$2=TRUE,SUMIFS($B$147:$B$162,$A$147:$A$162,$A15),SUMIFS(P$125:P$140,$A$125:$A$140,$A15)))</f>
        <v>1063789.1119964661</v>
      </c>
      <c r="P15">
        <f t="shared" si="15"/>
        <v>1063789.1119964661</v>
      </c>
      <c r="Q15">
        <f t="shared" si="15"/>
        <v>1063789.1119964661</v>
      </c>
      <c r="R15">
        <f t="shared" si="15"/>
        <v>1063789.1119964661</v>
      </c>
      <c r="S15">
        <f t="shared" si="15"/>
        <v>1063789.1119964661</v>
      </c>
      <c r="T15">
        <f t="shared" si="15"/>
        <v>1063789.1119964661</v>
      </c>
      <c r="U15">
        <f t="shared" si="15"/>
        <v>1063789.1119964661</v>
      </c>
      <c r="V15">
        <f t="shared" si="15"/>
        <v>1063789.1119964661</v>
      </c>
      <c r="W15">
        <f t="shared" si="15"/>
        <v>1063789.1119964661</v>
      </c>
      <c r="X15">
        <f t="shared" si="15"/>
        <v>1063789.1119964661</v>
      </c>
      <c r="Y15">
        <f t="shared" si="15"/>
        <v>1063789.1119964661</v>
      </c>
      <c r="Z15">
        <f t="shared" si="15"/>
        <v>1063789.1119964661</v>
      </c>
      <c r="AA15">
        <f t="shared" si="15"/>
        <v>1063789.1119964661</v>
      </c>
      <c r="AB15">
        <f t="shared" si="15"/>
        <v>1063789.1119964661</v>
      </c>
      <c r="AC15">
        <f t="shared" si="15"/>
        <v>1063789.1119964661</v>
      </c>
      <c r="AD15">
        <f t="shared" si="15"/>
        <v>1063789.1119964661</v>
      </c>
      <c r="AE15">
        <f t="shared" si="15"/>
        <v>1063789.1119964661</v>
      </c>
      <c r="AF15">
        <f t="shared" si="15"/>
        <v>1063789.1119964661</v>
      </c>
    </row>
    <row r="16" spans="1:32">
      <c r="A16" s="100" t="s">
        <v>102</v>
      </c>
      <c r="B16">
        <f t="shared" si="3"/>
        <v>728635.29424193059</v>
      </c>
      <c r="C16">
        <f t="shared" si="4"/>
        <v>728635.29424193059</v>
      </c>
      <c r="D16" s="170">
        <f t="shared" si="5"/>
        <v>728635.29424193059</v>
      </c>
      <c r="E16">
        <f t="shared" ref="E16:N16" si="16">SUM(E$5*SUMIFS(D$39:D$48,$B$39:$B$48,$A16),E$6*IF($B$2=TRUE,SUMIFS($B$147:$B$162,$A$147:$A$162,$A16),SUMIFS(F$125:F$140,$A$125:$A$140,$A16)))</f>
        <v>1417329.8329947435</v>
      </c>
      <c r="F16">
        <f t="shared" si="16"/>
        <v>1446385.5662551536</v>
      </c>
      <c r="G16">
        <f t="shared" si="16"/>
        <v>1538754.6408286062</v>
      </c>
      <c r="H16">
        <f t="shared" si="16"/>
        <v>1613279.5089526428</v>
      </c>
      <c r="I16">
        <f t="shared" si="16"/>
        <v>1967149.9082195703</v>
      </c>
      <c r="J16">
        <f t="shared" si="16"/>
        <v>2353664.2385691069</v>
      </c>
      <c r="K16">
        <f t="shared" si="16"/>
        <v>2569658.4706864264</v>
      </c>
      <c r="L16">
        <f t="shared" si="16"/>
        <v>2956553.0913744089</v>
      </c>
      <c r="M16">
        <f t="shared" si="16"/>
        <v>2956553.0913744089</v>
      </c>
      <c r="N16">
        <f t="shared" si="16"/>
        <v>2956553.0913744089</v>
      </c>
      <c r="O16">
        <f t="shared" ref="O16:AF16" si="17">SUM(O$5*SUMIFS(N$39:N$48,$B$39:$B$48,$A16),O$6*IF($B$2=TRUE,SUMIFS($B$147:$B$162,$A$147:$A$162,$A16),SUMIFS(P$125:P$140,$A$125:$A$140,$A16)))</f>
        <v>2956553.0913744089</v>
      </c>
      <c r="P16">
        <f t="shared" si="17"/>
        <v>2956553.0913744089</v>
      </c>
      <c r="Q16">
        <f t="shared" si="17"/>
        <v>2956553.0913744089</v>
      </c>
      <c r="R16">
        <f t="shared" si="17"/>
        <v>2956553.0913744089</v>
      </c>
      <c r="S16">
        <f t="shared" si="17"/>
        <v>2956553.0913744089</v>
      </c>
      <c r="T16">
        <f t="shared" si="17"/>
        <v>2956553.0913744089</v>
      </c>
      <c r="U16">
        <f t="shared" si="17"/>
        <v>2956553.0913744089</v>
      </c>
      <c r="V16">
        <f t="shared" si="17"/>
        <v>2956553.0913744089</v>
      </c>
      <c r="W16">
        <f t="shared" si="17"/>
        <v>2956553.0913744089</v>
      </c>
      <c r="X16">
        <f t="shared" si="17"/>
        <v>2956553.0913744089</v>
      </c>
      <c r="Y16">
        <f t="shared" si="17"/>
        <v>2956553.0913744089</v>
      </c>
      <c r="Z16">
        <f t="shared" si="17"/>
        <v>2956553.0913744089</v>
      </c>
      <c r="AA16">
        <f t="shared" si="17"/>
        <v>2956553.0913744089</v>
      </c>
      <c r="AB16">
        <f t="shared" si="17"/>
        <v>2956553.0913744089</v>
      </c>
      <c r="AC16">
        <f t="shared" si="17"/>
        <v>2956553.0913744089</v>
      </c>
      <c r="AD16">
        <f t="shared" si="17"/>
        <v>2956553.0913744089</v>
      </c>
      <c r="AE16">
        <f t="shared" si="17"/>
        <v>2956553.0913744089</v>
      </c>
      <c r="AF16">
        <f t="shared" si="17"/>
        <v>2956553.0913744089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154094.83998804225</v>
      </c>
      <c r="C18">
        <f t="shared" si="4"/>
        <v>154094.83998804225</v>
      </c>
      <c r="D18" s="170">
        <f t="shared" si="5"/>
        <v>154094.83998804225</v>
      </c>
      <c r="E18">
        <f t="shared" ref="E18:N18" si="20">SUM(E$5*SUMIFS(D$39:D$48,$B$39:$B$48,$A18),E$6*IF($B$2=TRUE,SUMIFS($B$147:$B$162,$A$147:$A$162,$A18),SUMIFS(F$125:F$140,$A$125:$A$140,$A18)))</f>
        <v>157144.32887159125</v>
      </c>
      <c r="F18">
        <f t="shared" si="20"/>
        <v>157391.28376682778</v>
      </c>
      <c r="G18">
        <f t="shared" si="20"/>
        <v>160041.96467685903</v>
      </c>
      <c r="H18">
        <f t="shared" si="20"/>
        <v>164040.21006447368</v>
      </c>
      <c r="I18">
        <f t="shared" si="20"/>
        <v>179083.73888686733</v>
      </c>
      <c r="J18">
        <f t="shared" si="20"/>
        <v>201325.91431116353</v>
      </c>
      <c r="K18">
        <f t="shared" si="20"/>
        <v>211138.0002912379</v>
      </c>
      <c r="L18">
        <f t="shared" si="20"/>
        <v>223868.71883439922</v>
      </c>
      <c r="M18">
        <f t="shared" si="20"/>
        <v>223868.71883439922</v>
      </c>
      <c r="N18">
        <f t="shared" si="20"/>
        <v>223868.71883439922</v>
      </c>
      <c r="O18">
        <f t="shared" ref="O18:AF18" si="21">SUM(O$5*SUMIFS(N$39:N$48,$B$39:$B$48,$A18),O$6*IF($B$2=TRUE,SUMIFS($B$147:$B$162,$A$147:$A$162,$A18),SUMIFS(P$125:P$140,$A$125:$A$140,$A18)))</f>
        <v>223868.71883439922</v>
      </c>
      <c r="P18">
        <f t="shared" si="21"/>
        <v>223868.71883439922</v>
      </c>
      <c r="Q18">
        <f t="shared" si="21"/>
        <v>223868.71883439922</v>
      </c>
      <c r="R18">
        <f t="shared" si="21"/>
        <v>223868.71883439922</v>
      </c>
      <c r="S18">
        <f t="shared" si="21"/>
        <v>223868.71883439922</v>
      </c>
      <c r="T18">
        <f t="shared" si="21"/>
        <v>223868.71883439922</v>
      </c>
      <c r="U18">
        <f t="shared" si="21"/>
        <v>223868.71883439922</v>
      </c>
      <c r="V18">
        <f t="shared" si="21"/>
        <v>223868.71883439922</v>
      </c>
      <c r="W18">
        <f t="shared" si="21"/>
        <v>223868.71883439922</v>
      </c>
      <c r="X18">
        <f t="shared" si="21"/>
        <v>223868.71883439922</v>
      </c>
      <c r="Y18">
        <f t="shared" si="21"/>
        <v>223868.71883439922</v>
      </c>
      <c r="Z18">
        <f t="shared" si="21"/>
        <v>223868.71883439922</v>
      </c>
      <c r="AA18">
        <f t="shared" si="21"/>
        <v>223868.71883439922</v>
      </c>
      <c r="AB18">
        <f t="shared" si="21"/>
        <v>223868.71883439922</v>
      </c>
      <c r="AC18">
        <f t="shared" si="21"/>
        <v>223868.71883439922</v>
      </c>
      <c r="AD18">
        <f t="shared" si="21"/>
        <v>223868.71883439922</v>
      </c>
      <c r="AE18">
        <f t="shared" si="21"/>
        <v>223868.71883439922</v>
      </c>
      <c r="AF18">
        <f t="shared" si="21"/>
        <v>223868.71883439922</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1299160.5601777676</v>
      </c>
      <c r="C20">
        <f t="shared" si="4"/>
        <v>1299160.5601777676</v>
      </c>
      <c r="D20" s="170">
        <f t="shared" si="5"/>
        <v>1299160.5601777676</v>
      </c>
      <c r="E20">
        <f t="shared" ref="E20:N20" si="24">SUM(E$5*SUMIFS(D$39:D$48,$B$39:$B$48,$A20),E$6*IF($B$2=TRUE,SUMIFS($B$147:$B$162,$A$147:$A$162,$A20),SUMIFS(F$125:F$140,$A$125:$A$140,$A20)))</f>
        <v>849462.25688338908</v>
      </c>
      <c r="F20">
        <f t="shared" si="24"/>
        <v>728336.54718425521</v>
      </c>
      <c r="G20">
        <f t="shared" si="24"/>
        <v>642653.62630645779</v>
      </c>
      <c r="H20">
        <f t="shared" si="24"/>
        <v>356366.68121215247</v>
      </c>
      <c r="I20">
        <f t="shared" si="24"/>
        <v>362147.88137042796</v>
      </c>
      <c r="J20">
        <f t="shared" si="24"/>
        <v>382337.34945678758</v>
      </c>
      <c r="K20">
        <f t="shared" si="24"/>
        <v>389019.68768563814</v>
      </c>
      <c r="L20">
        <f t="shared" si="24"/>
        <v>336557.6769685722</v>
      </c>
      <c r="M20">
        <f t="shared" si="24"/>
        <v>336557.6769685722</v>
      </c>
      <c r="N20">
        <f t="shared" si="24"/>
        <v>336557.6769685722</v>
      </c>
      <c r="O20">
        <f t="shared" ref="O20:AF20" si="25">SUM(O$5*SUMIFS(N$39:N$48,$B$39:$B$48,$A20),O$6*IF($B$2=TRUE,SUMIFS($B$147:$B$162,$A$147:$A$162,$A20),SUMIFS(P$125:P$140,$A$125:$A$140,$A20)))</f>
        <v>336557.6769685722</v>
      </c>
      <c r="P20">
        <f t="shared" si="25"/>
        <v>336557.6769685722</v>
      </c>
      <c r="Q20">
        <f t="shared" si="25"/>
        <v>336557.6769685722</v>
      </c>
      <c r="R20">
        <f t="shared" si="25"/>
        <v>336557.6769685722</v>
      </c>
      <c r="S20">
        <f t="shared" si="25"/>
        <v>336557.6769685722</v>
      </c>
      <c r="T20">
        <f t="shared" si="25"/>
        <v>336557.6769685722</v>
      </c>
      <c r="U20">
        <f t="shared" si="25"/>
        <v>336557.6769685722</v>
      </c>
      <c r="V20">
        <f t="shared" si="25"/>
        <v>336557.6769685722</v>
      </c>
      <c r="W20">
        <f t="shared" si="25"/>
        <v>336557.6769685722</v>
      </c>
      <c r="X20">
        <f t="shared" si="25"/>
        <v>336557.6769685722</v>
      </c>
      <c r="Y20">
        <f t="shared" si="25"/>
        <v>336557.6769685722</v>
      </c>
      <c r="Z20">
        <f t="shared" si="25"/>
        <v>336557.6769685722</v>
      </c>
      <c r="AA20">
        <f t="shared" si="25"/>
        <v>336557.6769685722</v>
      </c>
      <c r="AB20">
        <f t="shared" si="25"/>
        <v>336557.6769685722</v>
      </c>
      <c r="AC20">
        <f t="shared" si="25"/>
        <v>336557.6769685722</v>
      </c>
      <c r="AD20">
        <f t="shared" si="25"/>
        <v>336557.6769685722</v>
      </c>
      <c r="AE20">
        <f t="shared" si="25"/>
        <v>336557.6769685722</v>
      </c>
      <c r="AF20">
        <f t="shared" si="25"/>
        <v>336557.6769685722</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5139.8812681559693</v>
      </c>
      <c r="F23">
        <f t="shared" si="30"/>
        <v>7269.5067210158559</v>
      </c>
      <c r="G23">
        <f t="shared" si="30"/>
        <v>52095.475685776939</v>
      </c>
      <c r="H23">
        <f t="shared" si="30"/>
        <v>116957.57720597445</v>
      </c>
      <c r="I23">
        <f t="shared" si="30"/>
        <v>152042.06081177396</v>
      </c>
      <c r="J23">
        <f t="shared" si="30"/>
        <v>212897.47821724199</v>
      </c>
      <c r="K23">
        <f t="shared" si="30"/>
        <v>202683.93169900484</v>
      </c>
      <c r="L23">
        <f t="shared" si="30"/>
        <v>194212.95345845949</v>
      </c>
      <c r="M23">
        <f t="shared" si="30"/>
        <v>194212.95345845949</v>
      </c>
      <c r="N23">
        <f t="shared" si="30"/>
        <v>194212.95345845949</v>
      </c>
      <c r="O23">
        <f t="shared" ref="O23:AF23" si="31">SUM(O$5*SUMIFS(N$39:N$48,$B$39:$B$48,$A23),O$6*IF($B$2=TRUE,SUMIFS($B$147:$B$162,$A$147:$A$162,$A23),SUMIFS(P$125:P$140,$A$125:$A$140,$A23)))</f>
        <v>194212.95345845949</v>
      </c>
      <c r="P23">
        <f t="shared" si="31"/>
        <v>194212.95345845949</v>
      </c>
      <c r="Q23">
        <f t="shared" si="31"/>
        <v>194212.95345845949</v>
      </c>
      <c r="R23">
        <f t="shared" si="31"/>
        <v>194212.95345845949</v>
      </c>
      <c r="S23">
        <f t="shared" si="31"/>
        <v>194212.95345845949</v>
      </c>
      <c r="T23">
        <f t="shared" si="31"/>
        <v>194212.95345845949</v>
      </c>
      <c r="U23">
        <f t="shared" si="31"/>
        <v>194212.95345845949</v>
      </c>
      <c r="V23">
        <f t="shared" si="31"/>
        <v>194212.95345845949</v>
      </c>
      <c r="W23">
        <f t="shared" si="31"/>
        <v>194212.95345845949</v>
      </c>
      <c r="X23">
        <f t="shared" si="31"/>
        <v>194212.95345845949</v>
      </c>
      <c r="Y23">
        <f t="shared" si="31"/>
        <v>194212.95345845949</v>
      </c>
      <c r="Z23">
        <f t="shared" si="31"/>
        <v>194212.95345845949</v>
      </c>
      <c r="AA23">
        <f t="shared" si="31"/>
        <v>194212.95345845949</v>
      </c>
      <c r="AB23">
        <f t="shared" si="31"/>
        <v>194212.95345845949</v>
      </c>
      <c r="AC23">
        <f t="shared" si="31"/>
        <v>194212.95345845949</v>
      </c>
      <c r="AD23">
        <f t="shared" si="31"/>
        <v>194212.95345845949</v>
      </c>
      <c r="AE23">
        <f t="shared" si="31"/>
        <v>194212.95345845949</v>
      </c>
      <c r="AF23">
        <f t="shared" si="31"/>
        <v>194212.95345845949</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7.4286968254559478E-3</v>
      </c>
      <c r="D39">
        <f>SUMPRODUCT(P$57:P$106,$B$57:$B$106)</f>
        <v>7.5757084216277696E-3</v>
      </c>
      <c r="E39">
        <f>SUMPRODUCT(AB$57:AB$106,$B$57:$B$106)</f>
        <v>7.5876137719069663E-3</v>
      </c>
      <c r="F39">
        <f>SUMPRODUCT(AN$57:AN$106,$B$57:$B$106)</f>
        <v>7.715399393172246E-3</v>
      </c>
      <c r="G39">
        <f>SUMPRODUCT(AZ$57:AZ$106,$B$57:$B$106)</f>
        <v>7.9081492141310251E-3</v>
      </c>
      <c r="H39">
        <f>SUMPRODUCT(BL$57:BL$106,$B$57:$B$106)</f>
        <v>8.6333767091934348E-3</v>
      </c>
      <c r="I39">
        <f>SUMPRODUCT(BX$57:BX$106,$B$57:$B$106)</f>
        <v>9.705640893889856E-3</v>
      </c>
      <c r="J39">
        <f>SUMPRODUCT(CJ$57:CJ$106,$B$57:$B$106)</f>
        <v>1.0178667842598427E-2</v>
      </c>
      <c r="K39">
        <f>SUMPRODUCT(CV$57:CV$106,$B$57:$B$106)</f>
        <v>1.0792397987194408E-2</v>
      </c>
      <c r="L39" s="156">
        <f>K39</f>
        <v>1.0792397987194408E-2</v>
      </c>
      <c r="M39" s="156">
        <f t="shared" ref="M39:AE50" si="53">L39</f>
        <v>1.0792397987194408E-2</v>
      </c>
      <c r="N39" s="156">
        <f t="shared" si="53"/>
        <v>1.0792397987194408E-2</v>
      </c>
      <c r="O39" s="156">
        <f t="shared" si="53"/>
        <v>1.0792397987194408E-2</v>
      </c>
      <c r="P39" s="156">
        <f t="shared" si="53"/>
        <v>1.0792397987194408E-2</v>
      </c>
      <c r="Q39" s="156">
        <f t="shared" si="53"/>
        <v>1.0792397987194408E-2</v>
      </c>
      <c r="R39" s="156">
        <f t="shared" si="53"/>
        <v>1.0792397987194408E-2</v>
      </c>
      <c r="S39" s="156">
        <f t="shared" si="53"/>
        <v>1.0792397987194408E-2</v>
      </c>
      <c r="T39" s="156">
        <f t="shared" si="53"/>
        <v>1.0792397987194408E-2</v>
      </c>
      <c r="U39" s="156">
        <f t="shared" si="53"/>
        <v>1.0792397987194408E-2</v>
      </c>
      <c r="V39" s="156">
        <f t="shared" si="53"/>
        <v>1.0792397987194408E-2</v>
      </c>
      <c r="W39" s="156">
        <f t="shared" si="53"/>
        <v>1.0792397987194408E-2</v>
      </c>
      <c r="X39" s="156">
        <f t="shared" si="53"/>
        <v>1.0792397987194408E-2</v>
      </c>
      <c r="Y39" s="156">
        <f t="shared" si="53"/>
        <v>1.0792397987194408E-2</v>
      </c>
      <c r="Z39" s="156">
        <f t="shared" si="53"/>
        <v>1.0792397987194408E-2</v>
      </c>
      <c r="AA39" s="156">
        <f t="shared" si="53"/>
        <v>1.0792397987194408E-2</v>
      </c>
      <c r="AB39" s="156">
        <f t="shared" si="53"/>
        <v>1.0792397987194408E-2</v>
      </c>
      <c r="AC39" s="156">
        <f t="shared" si="53"/>
        <v>1.0792397987194408E-2</v>
      </c>
      <c r="AD39" s="156">
        <f t="shared" si="53"/>
        <v>1.0792397987194408E-2</v>
      </c>
      <c r="AE39" s="156">
        <f t="shared" si="53"/>
        <v>1.0792397987194408E-2</v>
      </c>
    </row>
    <row r="40" spans="1:32">
      <c r="B40" s="2" t="s">
        <v>98</v>
      </c>
      <c r="C40">
        <f>SUMPRODUCT(E57:E106,$B$57:$B$106)</f>
        <v>7.7741498420636268E-2</v>
      </c>
      <c r="D40">
        <f>SUMPRODUCT(Q$57:Q$106,$B$57:$B$106)</f>
        <v>5.8356679647801259E-2</v>
      </c>
      <c r="E40">
        <f>SUMPRODUCT(AC$57:AC$106,$B$57:$B$106)</f>
        <v>5.4929748997612458E-2</v>
      </c>
      <c r="F40">
        <f>SUMPRODUCT(AO$57:AO$106,$B$57:$B$106)</f>
        <v>5.2013451202943643E-2</v>
      </c>
      <c r="G40">
        <f>SUMPRODUCT(BA$57:BA$106,$B$57:$B$106)</f>
        <v>4.8411189087409406E-2</v>
      </c>
      <c r="H40">
        <f>SUMPRODUCT(BM$57:BM$106,$B$57:$B$106)</f>
        <v>4.0616118991603674E-2</v>
      </c>
      <c r="I40">
        <f>SUMPRODUCT(BY$57:BY$106,$B$57:$B$106)</f>
        <v>2.272285579139088E-2</v>
      </c>
      <c r="J40">
        <f>SUMPRODUCT(CK$57:CK$106,$B$57:$B$106)</f>
        <v>2.0781984290247982E-2</v>
      </c>
      <c r="K40">
        <f>SUMPRODUCT(CW$57:CW$106,$B$57:$B$106)</f>
        <v>2.0429058812674591E-2</v>
      </c>
      <c r="L40" s="156">
        <f t="shared" ref="L40:AA50" si="54">K40</f>
        <v>2.0429058812674591E-2</v>
      </c>
      <c r="M40" s="156">
        <f t="shared" si="54"/>
        <v>2.0429058812674591E-2</v>
      </c>
      <c r="N40" s="156">
        <f t="shared" si="54"/>
        <v>2.0429058812674591E-2</v>
      </c>
      <c r="O40" s="156">
        <f t="shared" si="54"/>
        <v>2.0429058812674591E-2</v>
      </c>
      <c r="P40" s="156">
        <f t="shared" si="54"/>
        <v>2.0429058812674591E-2</v>
      </c>
      <c r="Q40" s="156">
        <f t="shared" si="54"/>
        <v>2.0429058812674591E-2</v>
      </c>
      <c r="R40" s="156">
        <f t="shared" si="54"/>
        <v>2.0429058812674591E-2</v>
      </c>
      <c r="S40" s="156">
        <f t="shared" si="54"/>
        <v>2.0429058812674591E-2</v>
      </c>
      <c r="T40" s="156">
        <f t="shared" si="54"/>
        <v>2.0429058812674591E-2</v>
      </c>
      <c r="U40" s="156">
        <f t="shared" si="54"/>
        <v>2.0429058812674591E-2</v>
      </c>
      <c r="V40" s="156">
        <f t="shared" si="54"/>
        <v>2.0429058812674591E-2</v>
      </c>
      <c r="W40" s="156">
        <f t="shared" si="54"/>
        <v>2.0429058812674591E-2</v>
      </c>
      <c r="X40" s="156">
        <f t="shared" si="54"/>
        <v>2.0429058812674591E-2</v>
      </c>
      <c r="Y40" s="156">
        <f t="shared" si="54"/>
        <v>2.0429058812674591E-2</v>
      </c>
      <c r="Z40" s="156">
        <f t="shared" si="54"/>
        <v>2.0429058812674591E-2</v>
      </c>
      <c r="AA40" s="156">
        <f t="shared" si="54"/>
        <v>2.0429058812674591E-2</v>
      </c>
      <c r="AB40" s="156">
        <f t="shared" si="53"/>
        <v>2.0429058812674591E-2</v>
      </c>
      <c r="AC40" s="156">
        <f t="shared" si="53"/>
        <v>2.0429058812674591E-2</v>
      </c>
      <c r="AD40" s="156">
        <f t="shared" si="53"/>
        <v>2.0429058812674591E-2</v>
      </c>
      <c r="AE40" s="156">
        <f t="shared" si="53"/>
        <v>2.0429058812674591E-2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2.7679537947608225E-2</v>
      </c>
      <c r="D42">
        <f>SUMPRODUCT(S$57:S$106,$B$57:$B$106)</f>
        <v>2.8139103815682409E-2</v>
      </c>
      <c r="E42">
        <f>SUMPRODUCT(AE$57:AE$106,$B$57:$B$106)</f>
        <v>2.7713437778815818E-2</v>
      </c>
      <c r="F42">
        <f>SUMPRODUCT(AQ$57:AQ$106,$B$57:$B$106)</f>
        <v>2.7719727918863873E-2</v>
      </c>
      <c r="G42">
        <f>SUMPRODUCT(BC$57:BC$106,$B$57:$B$106)</f>
        <v>2.7170706064619021E-2</v>
      </c>
      <c r="H42">
        <f>SUMPRODUCT(BO$57:BO$106,$B$57:$B$106)</f>
        <v>2.6997167924373511E-2</v>
      </c>
      <c r="I42">
        <f>SUMPRODUCT(CA$57:CA$106,$B$57:$B$106)</f>
        <v>2.7522140891791662E-2</v>
      </c>
      <c r="J42">
        <f>SUMPRODUCT(CM$57:CM$106,$B$57:$B$106)</f>
        <v>2.7345436579212182E-2</v>
      </c>
      <c r="K42">
        <f>SUMPRODUCT(CY$57:CY$106,$B$57:$B$106)</f>
        <v>2.7016215304145851E-2</v>
      </c>
      <c r="L42" s="156">
        <f t="shared" si="54"/>
        <v>2.7016215304145851E-2</v>
      </c>
      <c r="M42" s="156">
        <f t="shared" si="53"/>
        <v>2.7016215304145851E-2</v>
      </c>
      <c r="N42" s="156">
        <f t="shared" si="53"/>
        <v>2.7016215304145851E-2</v>
      </c>
      <c r="O42" s="156">
        <f t="shared" si="53"/>
        <v>2.7016215304145851E-2</v>
      </c>
      <c r="P42" s="156">
        <f t="shared" si="53"/>
        <v>2.7016215304145851E-2</v>
      </c>
      <c r="Q42" s="156">
        <f t="shared" si="53"/>
        <v>2.7016215304145851E-2</v>
      </c>
      <c r="R42" s="156">
        <f t="shared" si="53"/>
        <v>2.7016215304145851E-2</v>
      </c>
      <c r="S42" s="156">
        <f t="shared" si="53"/>
        <v>2.7016215304145851E-2</v>
      </c>
      <c r="T42" s="156">
        <f t="shared" si="53"/>
        <v>2.7016215304145851E-2</v>
      </c>
      <c r="U42" s="156">
        <f t="shared" si="53"/>
        <v>2.7016215304145851E-2</v>
      </c>
      <c r="V42" s="156">
        <f t="shared" si="53"/>
        <v>2.7016215304145851E-2</v>
      </c>
      <c r="W42" s="156">
        <f t="shared" si="53"/>
        <v>2.7016215304145851E-2</v>
      </c>
      <c r="X42" s="156">
        <f t="shared" si="53"/>
        <v>2.7016215304145851E-2</v>
      </c>
      <c r="Y42" s="156">
        <f t="shared" si="53"/>
        <v>2.7016215304145851E-2</v>
      </c>
      <c r="Z42" s="156">
        <f t="shared" si="53"/>
        <v>2.7016215304145851E-2</v>
      </c>
      <c r="AA42" s="156">
        <f t="shared" si="53"/>
        <v>2.7016215304145851E-2</v>
      </c>
      <c r="AB42" s="156">
        <f t="shared" si="53"/>
        <v>2.7016215304145851E-2</v>
      </c>
      <c r="AC42" s="156">
        <f t="shared" si="53"/>
        <v>2.7016215304145851E-2</v>
      </c>
      <c r="AD42" s="156">
        <f t="shared" si="53"/>
        <v>2.7016215304145851E-2</v>
      </c>
      <c r="AE42" s="156">
        <f t="shared" si="53"/>
        <v>2.7016215304145851E-2</v>
      </c>
    </row>
    <row r="43" spans="1:32">
      <c r="B43" s="2" t="s">
        <v>347</v>
      </c>
      <c r="C43">
        <f>SUMPRODUCT(H57:H106,$B$57:$B$106)</f>
        <v>0.55909979169033219</v>
      </c>
      <c r="D43">
        <f>SUMPRODUCT(T$57:T$106,$B$57:$B$106)</f>
        <v>0.55507775536712689</v>
      </c>
      <c r="E43">
        <f>SUMPRODUCT(AF$57:AF$106,$B$57:$B$106)</f>
        <v>0.56286020756044985</v>
      </c>
      <c r="F43">
        <f>SUMPRODUCT(AR$57:AR$106,$B$57:$B$106)</f>
        <v>0.55674530757708873</v>
      </c>
      <c r="G43">
        <f>SUMPRODUCT(BD$57:BD$106,$B$57:$B$106)</f>
        <v>0.56757957206518683</v>
      </c>
      <c r="H43">
        <f>SUMPRODUCT(BP$57:BP$106,$B$57:$B$106)</f>
        <v>0.55277277011112314</v>
      </c>
      <c r="I43">
        <f>SUMPRODUCT(CB$57:CB$106,$B$57:$B$106)</f>
        <v>0.53062973245272205</v>
      </c>
      <c r="J43">
        <f>SUMPRODUCT(CN$57:CN$106,$B$57:$B$106)</f>
        <v>0.51272550772199166</v>
      </c>
      <c r="K43">
        <f>SUMPRODUCT(CZ$57:CZ$106,$B$57:$B$106)</f>
        <v>0.47785068940391334</v>
      </c>
      <c r="L43" s="156">
        <f t="shared" si="54"/>
        <v>0.47785068940391334</v>
      </c>
      <c r="M43" s="156">
        <f t="shared" si="53"/>
        <v>0.47785068940391334</v>
      </c>
      <c r="N43" s="156">
        <f t="shared" si="53"/>
        <v>0.47785068940391334</v>
      </c>
      <c r="O43" s="156">
        <f t="shared" si="53"/>
        <v>0.47785068940391334</v>
      </c>
      <c r="P43" s="156">
        <f t="shared" si="53"/>
        <v>0.47785068940391334</v>
      </c>
      <c r="Q43" s="156">
        <f t="shared" si="53"/>
        <v>0.47785068940391334</v>
      </c>
      <c r="R43" s="156">
        <f t="shared" si="53"/>
        <v>0.47785068940391334</v>
      </c>
      <c r="S43" s="156">
        <f t="shared" si="53"/>
        <v>0.47785068940391334</v>
      </c>
      <c r="T43" s="156">
        <f t="shared" si="53"/>
        <v>0.47785068940391334</v>
      </c>
      <c r="U43" s="156">
        <f t="shared" si="53"/>
        <v>0.47785068940391334</v>
      </c>
      <c r="V43" s="156">
        <f t="shared" si="53"/>
        <v>0.47785068940391334</v>
      </c>
      <c r="W43" s="156">
        <f t="shared" si="53"/>
        <v>0.47785068940391334</v>
      </c>
      <c r="X43" s="156">
        <f t="shared" si="53"/>
        <v>0.47785068940391334</v>
      </c>
      <c r="Y43" s="156">
        <f t="shared" si="53"/>
        <v>0.47785068940391334</v>
      </c>
      <c r="Z43" s="156">
        <f t="shared" si="53"/>
        <v>0.47785068940391334</v>
      </c>
      <c r="AA43" s="156">
        <f t="shared" si="53"/>
        <v>0.47785068940391334</v>
      </c>
      <c r="AB43" s="156">
        <f t="shared" si="53"/>
        <v>0.47785068940391334</v>
      </c>
      <c r="AC43" s="156">
        <f t="shared" si="53"/>
        <v>0.47785068940391334</v>
      </c>
      <c r="AD43" s="156">
        <f t="shared" si="53"/>
        <v>0.47785068940391334</v>
      </c>
      <c r="AE43" s="156">
        <f t="shared" si="53"/>
        <v>0.47785068940391334</v>
      </c>
    </row>
    <row r="44" spans="1:32">
      <c r="B44" s="2" t="s">
        <v>99</v>
      </c>
      <c r="C44">
        <f>SUMPRODUCT(I57:I106,$B$57:$B$106)</f>
        <v>0.20769512314309724</v>
      </c>
      <c r="D44">
        <f>SUMPRODUCT(U$57:U$106,$B$57:$B$106)</f>
        <v>0.21159319837006141</v>
      </c>
      <c r="E44">
        <f>SUMPRODUCT(AG$57:AG$106,$B$57:$B$106)</f>
        <v>0.21031187375792432</v>
      </c>
      <c r="F44">
        <f>SUMPRODUCT(AS$57:AS$106,$B$57:$B$106)</f>
        <v>0.21436306590807422</v>
      </c>
      <c r="G44">
        <f>SUMPRODUCT(BE$57:BE$106,$B$57:$B$106)</f>
        <v>0.21468831356796325</v>
      </c>
      <c r="H44">
        <f>SUMPRODUCT(BQ$57:BQ$106,$B$57:$B$106)</f>
        <v>0.21680777202827306</v>
      </c>
      <c r="I44">
        <f>SUMPRODUCT(CC$57:CC$106,$B$57:$B$106)</f>
        <v>0.2309774870763682</v>
      </c>
      <c r="J44">
        <f>SUMPRODUCT(CO$57:CO$106,$B$57:$B$106)</f>
        <v>0.23518362241946306</v>
      </c>
      <c r="K44">
        <f>SUMPRODUCT(DA$57:DA$106,$B$57:$B$106)</f>
        <v>0.24450885081047316</v>
      </c>
      <c r="L44" s="156">
        <f t="shared" si="54"/>
        <v>0.24450885081047316</v>
      </c>
      <c r="M44" s="156">
        <f t="shared" si="53"/>
        <v>0.24450885081047316</v>
      </c>
      <c r="N44" s="156">
        <f t="shared" si="53"/>
        <v>0.24450885081047316</v>
      </c>
      <c r="O44" s="156">
        <f t="shared" si="53"/>
        <v>0.24450885081047316</v>
      </c>
      <c r="P44" s="156">
        <f t="shared" si="53"/>
        <v>0.24450885081047316</v>
      </c>
      <c r="Q44" s="156">
        <f t="shared" si="53"/>
        <v>0.24450885081047316</v>
      </c>
      <c r="R44" s="156">
        <f t="shared" si="53"/>
        <v>0.24450885081047316</v>
      </c>
      <c r="S44" s="156">
        <f t="shared" si="53"/>
        <v>0.24450885081047316</v>
      </c>
      <c r="T44" s="156">
        <f t="shared" si="53"/>
        <v>0.24450885081047316</v>
      </c>
      <c r="U44" s="156">
        <f t="shared" si="53"/>
        <v>0.24450885081047316</v>
      </c>
      <c r="V44" s="156">
        <f t="shared" si="53"/>
        <v>0.24450885081047316</v>
      </c>
      <c r="W44" s="156">
        <f t="shared" si="53"/>
        <v>0.24450885081047316</v>
      </c>
      <c r="X44" s="156">
        <f t="shared" si="53"/>
        <v>0.24450885081047316</v>
      </c>
      <c r="Y44" s="156">
        <f t="shared" si="53"/>
        <v>0.24450885081047316</v>
      </c>
      <c r="Z44" s="156">
        <f t="shared" si="53"/>
        <v>0.24450885081047316</v>
      </c>
      <c r="AA44" s="156">
        <f t="shared" si="53"/>
        <v>0.24450885081047316</v>
      </c>
      <c r="AB44" s="156">
        <f t="shared" si="53"/>
        <v>0.24450885081047316</v>
      </c>
      <c r="AC44" s="156">
        <f t="shared" si="53"/>
        <v>0.24450885081047316</v>
      </c>
      <c r="AD44" s="156">
        <f t="shared" si="53"/>
        <v>0.24450885081047316</v>
      </c>
      <c r="AE44" s="156">
        <f t="shared" si="53"/>
        <v>0.24450885081047316</v>
      </c>
    </row>
    <row r="45" spans="1:32">
      <c r="B45" s="2" t="s">
        <v>109</v>
      </c>
      <c r="C45">
        <f>SUMPRODUCT(J57:J106,$B$57:$B$106)</f>
        <v>0</v>
      </c>
      <c r="D45">
        <f>SUMPRODUCT(V$57:V$106,$B$57:$B$106)</f>
        <v>2.4778649085805668E-4</v>
      </c>
      <c r="E45">
        <f>SUMPRODUCT(AH$57:AH$106,$B$57:$B$106)</f>
        <v>3.5045275692055484E-4</v>
      </c>
      <c r="F45">
        <f>SUMPRODUCT(AT$57:AT$106,$B$57:$B$106)</f>
        <v>2.5114500581432833E-3</v>
      </c>
      <c r="G45">
        <f>SUMPRODUCT(BF$57:BF$106,$B$57:$B$106)</f>
        <v>5.6383613011990758E-3</v>
      </c>
      <c r="H45">
        <f>SUMPRODUCT(BR$57:BR$106,$B$57:$B$106)</f>
        <v>7.3297352109639264E-3</v>
      </c>
      <c r="I45">
        <f>SUMPRODUCT(CD$57:CD$106,$B$57:$B$106)</f>
        <v>1.0263489813823296E-2</v>
      </c>
      <c r="J45">
        <f>SUMPRODUCT(CP$57:CP$106,$B$57:$B$106)</f>
        <v>9.7711090137746846E-3</v>
      </c>
      <c r="K45">
        <f>SUMPRODUCT(DB$57:DB$106,$B$57:$B$106)</f>
        <v>9.3627349944439345E-3</v>
      </c>
      <c r="L45" s="156">
        <f t="shared" si="54"/>
        <v>9.3627349944439345E-3</v>
      </c>
      <c r="M45" s="156">
        <f t="shared" si="53"/>
        <v>9.3627349944439345E-3</v>
      </c>
      <c r="N45" s="156">
        <f t="shared" si="53"/>
        <v>9.3627349944439345E-3</v>
      </c>
      <c r="O45" s="156">
        <f t="shared" si="53"/>
        <v>9.3627349944439345E-3</v>
      </c>
      <c r="P45" s="156">
        <f t="shared" si="53"/>
        <v>9.3627349944439345E-3</v>
      </c>
      <c r="Q45" s="156">
        <f t="shared" si="53"/>
        <v>9.3627349944439345E-3</v>
      </c>
      <c r="R45" s="156">
        <f t="shared" si="53"/>
        <v>9.3627349944439345E-3</v>
      </c>
      <c r="S45" s="156">
        <f t="shared" si="53"/>
        <v>9.3627349944439345E-3</v>
      </c>
      <c r="T45" s="156">
        <f t="shared" si="53"/>
        <v>9.3627349944439345E-3</v>
      </c>
      <c r="U45" s="156">
        <f t="shared" si="53"/>
        <v>9.3627349944439345E-3</v>
      </c>
      <c r="V45" s="156">
        <f t="shared" si="53"/>
        <v>9.3627349944439345E-3</v>
      </c>
      <c r="W45" s="156">
        <f t="shared" si="53"/>
        <v>9.3627349944439345E-3</v>
      </c>
      <c r="X45" s="156">
        <f t="shared" si="53"/>
        <v>9.3627349944439345E-3</v>
      </c>
      <c r="Y45" s="156">
        <f t="shared" si="53"/>
        <v>9.3627349944439345E-3</v>
      </c>
      <c r="Z45" s="156">
        <f t="shared" si="53"/>
        <v>9.3627349944439345E-3</v>
      </c>
      <c r="AA45" s="156">
        <f t="shared" si="53"/>
        <v>9.3627349944439345E-3</v>
      </c>
      <c r="AB45" s="156">
        <f t="shared" si="53"/>
        <v>9.3627349944439345E-3</v>
      </c>
      <c r="AC45" s="156">
        <f t="shared" si="53"/>
        <v>9.3627349944439345E-3</v>
      </c>
      <c r="AD45" s="156">
        <f t="shared" si="53"/>
        <v>9.3627349944439345E-3</v>
      </c>
      <c r="AE45" s="156">
        <f t="shared" si="53"/>
        <v>9.3627349944439345E-3</v>
      </c>
    </row>
    <row r="46" spans="1:32">
      <c r="B46" s="2" t="s">
        <v>106</v>
      </c>
      <c r="C46">
        <f>SUMPRODUCT(K57:K106,$B$57:$B$106)</f>
        <v>6.2630714499583989E-2</v>
      </c>
      <c r="D46">
        <f>SUMPRODUCT(W$57:W$106,$B$57:$B$106)</f>
        <v>4.0951387934495168E-2</v>
      </c>
      <c r="E46">
        <f>SUMPRODUCT(AI$57:AI$106,$B$57:$B$106)</f>
        <v>3.5112086792465497E-2</v>
      </c>
      <c r="F46">
        <f>SUMPRODUCT(AU$57:AU$106,$B$57:$B$106)</f>
        <v>3.0981432953764085E-2</v>
      </c>
      <c r="G46">
        <f>SUMPRODUCT(BG$57:BG$106,$B$57:$B$106)</f>
        <v>1.7179939533500423E-2</v>
      </c>
      <c r="H46">
        <f>SUMPRODUCT(BS$57:BS$106,$B$57:$B$106)</f>
        <v>1.7458643111546508E-2</v>
      </c>
      <c r="I46">
        <f>SUMPRODUCT(CE$57:CE$106,$B$57:$B$106)</f>
        <v>1.8431949144976454E-2</v>
      </c>
      <c r="J46">
        <f>SUMPRODUCT(CQ$57:CQ$106,$B$57:$B$106)</f>
        <v>1.8754095329697094E-2</v>
      </c>
      <c r="K46">
        <f>SUMPRODUCT(DC$57:DC$106,$B$57:$B$106)</f>
        <v>1.6224975130077521E-2</v>
      </c>
      <c r="L46" s="156">
        <f t="shared" si="54"/>
        <v>1.6224975130077521E-2</v>
      </c>
      <c r="M46" s="156">
        <f t="shared" si="53"/>
        <v>1.6224975130077521E-2</v>
      </c>
      <c r="N46" s="156">
        <f t="shared" si="53"/>
        <v>1.6224975130077521E-2</v>
      </c>
      <c r="O46" s="156">
        <f t="shared" si="53"/>
        <v>1.6224975130077521E-2</v>
      </c>
      <c r="P46" s="156">
        <f t="shared" si="53"/>
        <v>1.6224975130077521E-2</v>
      </c>
      <c r="Q46" s="156">
        <f t="shared" si="53"/>
        <v>1.6224975130077521E-2</v>
      </c>
      <c r="R46" s="156">
        <f t="shared" si="53"/>
        <v>1.6224975130077521E-2</v>
      </c>
      <c r="S46" s="156">
        <f t="shared" si="53"/>
        <v>1.6224975130077521E-2</v>
      </c>
      <c r="T46" s="156">
        <f t="shared" si="53"/>
        <v>1.6224975130077521E-2</v>
      </c>
      <c r="U46" s="156">
        <f t="shared" si="53"/>
        <v>1.6224975130077521E-2</v>
      </c>
      <c r="V46" s="156">
        <f t="shared" si="53"/>
        <v>1.6224975130077521E-2</v>
      </c>
      <c r="W46" s="156">
        <f t="shared" si="53"/>
        <v>1.6224975130077521E-2</v>
      </c>
      <c r="X46" s="156">
        <f t="shared" si="53"/>
        <v>1.6224975130077521E-2</v>
      </c>
      <c r="Y46" s="156">
        <f t="shared" si="53"/>
        <v>1.6224975130077521E-2</v>
      </c>
      <c r="Z46" s="156">
        <f t="shared" si="53"/>
        <v>1.6224975130077521E-2</v>
      </c>
      <c r="AA46" s="156">
        <f t="shared" si="53"/>
        <v>1.6224975130077521E-2</v>
      </c>
      <c r="AB46" s="156">
        <f t="shared" si="53"/>
        <v>1.6224975130077521E-2</v>
      </c>
      <c r="AC46" s="156">
        <f t="shared" si="53"/>
        <v>1.6224975130077521E-2</v>
      </c>
      <c r="AD46" s="156">
        <f t="shared" si="53"/>
        <v>1.6224975130077521E-2</v>
      </c>
      <c r="AE46" s="156">
        <f t="shared" si="53"/>
        <v>1.6224975130077521E-2</v>
      </c>
    </row>
    <row r="47" spans="1:32">
      <c r="B47" s="2" t="s">
        <v>100</v>
      </c>
      <c r="C47">
        <f>SUMPRODUCT(L57:L106,$B$57:$B$106)</f>
        <v>2.2598148502790769E-2</v>
      </c>
      <c r="D47">
        <f>SUMPRODUCT(X$57:X$106,$B$57:$B$106)</f>
        <v>2.9730889999996044E-2</v>
      </c>
      <c r="E47">
        <f>SUMPRODUCT(AJ$57:AJ$106,$B$57:$B$106)</f>
        <v>3.1406352348303274E-2</v>
      </c>
      <c r="F47">
        <f>SUMPRODUCT(AV$57:AV$106,$B$57:$B$106)</f>
        <v>3.3768954790605654E-2</v>
      </c>
      <c r="G47">
        <f>SUMPRODUCT(BH$57:BH$106,$B$57:$B$106)</f>
        <v>3.364981925527586E-2</v>
      </c>
      <c r="H47">
        <f>SUMPRODUCT(BT$57:BT$106,$B$57:$B$106)</f>
        <v>3.455086873171484E-2</v>
      </c>
      <c r="I47">
        <f>SUMPRODUCT(CF$57:CF$106,$B$57:$B$106)</f>
        <v>3.6279841199047716E-2</v>
      </c>
      <c r="J47">
        <f>SUMPRODUCT(CR$57:CR$106,$B$57:$B$106)</f>
        <v>4.1379934076655064E-2</v>
      </c>
      <c r="K47">
        <f>SUMPRODUCT(DD$57:DD$106,$B$57:$B$106)</f>
        <v>5.1283786010329666E-2</v>
      </c>
      <c r="L47" s="156">
        <f t="shared" si="54"/>
        <v>5.1283786010329666E-2</v>
      </c>
      <c r="M47" s="156">
        <f t="shared" si="53"/>
        <v>5.1283786010329666E-2</v>
      </c>
      <c r="N47" s="156">
        <f t="shared" si="53"/>
        <v>5.1283786010329666E-2</v>
      </c>
      <c r="O47" s="156">
        <f t="shared" si="53"/>
        <v>5.1283786010329666E-2</v>
      </c>
      <c r="P47" s="156">
        <f t="shared" si="53"/>
        <v>5.1283786010329666E-2</v>
      </c>
      <c r="Q47" s="156">
        <f t="shared" si="53"/>
        <v>5.1283786010329666E-2</v>
      </c>
      <c r="R47" s="156">
        <f t="shared" si="53"/>
        <v>5.1283786010329666E-2</v>
      </c>
      <c r="S47" s="156">
        <f t="shared" si="53"/>
        <v>5.1283786010329666E-2</v>
      </c>
      <c r="T47" s="156">
        <f t="shared" si="53"/>
        <v>5.1283786010329666E-2</v>
      </c>
      <c r="U47" s="156">
        <f t="shared" si="53"/>
        <v>5.1283786010329666E-2</v>
      </c>
      <c r="V47" s="156">
        <f t="shared" si="53"/>
        <v>5.1283786010329666E-2</v>
      </c>
      <c r="W47" s="156">
        <f t="shared" si="53"/>
        <v>5.1283786010329666E-2</v>
      </c>
      <c r="X47" s="156">
        <f t="shared" si="53"/>
        <v>5.1283786010329666E-2</v>
      </c>
      <c r="Y47" s="156">
        <f t="shared" si="53"/>
        <v>5.1283786010329666E-2</v>
      </c>
      <c r="Z47" s="156">
        <f t="shared" si="53"/>
        <v>5.1283786010329666E-2</v>
      </c>
      <c r="AA47" s="156">
        <f t="shared" si="53"/>
        <v>5.1283786010329666E-2</v>
      </c>
      <c r="AB47" s="156">
        <f t="shared" si="53"/>
        <v>5.1283786010329666E-2</v>
      </c>
      <c r="AC47" s="156">
        <f t="shared" si="53"/>
        <v>5.1283786010329666E-2</v>
      </c>
      <c r="AD47" s="156">
        <f t="shared" si="53"/>
        <v>5.1283786010329666E-2</v>
      </c>
      <c r="AE47" s="156">
        <f t="shared" si="53"/>
        <v>5.1283786010329666E-2</v>
      </c>
    </row>
    <row r="48" spans="1:32">
      <c r="B48" s="2" t="s">
        <v>102</v>
      </c>
      <c r="C48">
        <f>SUMPRODUCT(N57:N106,$B$57:$B$106)</f>
        <v>3.5126488970495209E-2</v>
      </c>
      <c r="D48">
        <f>SUMPRODUCT(Z$57:Z$106,$B$57:$B$106)</f>
        <v>6.8327489952350787E-2</v>
      </c>
      <c r="E48">
        <f>SUMPRODUCT(AL$57:AL$106,$B$57:$B$106)</f>
        <v>6.9728226235601112E-2</v>
      </c>
      <c r="F48">
        <f>SUMPRODUCT(AX$57:AX$106,$B$57:$B$106)</f>
        <v>7.4181210197344138E-2</v>
      </c>
      <c r="G48">
        <f>SUMPRODUCT(BJ$57:BJ$106,$B$57:$B$106)</f>
        <v>7.7773949910714915E-2</v>
      </c>
      <c r="H48">
        <f>SUMPRODUCT(BV$57:BV$106,$B$57:$B$106)</f>
        <v>9.4833547181207858E-2</v>
      </c>
      <c r="I48">
        <f>SUMPRODUCT(CH$57:CH$106,$B$57:$B$106)</f>
        <v>0.11346686273598987</v>
      </c>
      <c r="J48">
        <f>SUMPRODUCT(CT$57:CT$106,$B$57:$B$106)</f>
        <v>0.12387964272635969</v>
      </c>
      <c r="K48">
        <f>SUMPRODUCT(DF$57:DF$106,$B$57:$B$106)</f>
        <v>0.1425312915467474</v>
      </c>
      <c r="L48" s="156">
        <f t="shared" si="54"/>
        <v>0.1425312915467474</v>
      </c>
      <c r="M48" s="156">
        <f t="shared" si="53"/>
        <v>0.1425312915467474</v>
      </c>
      <c r="N48" s="156">
        <f t="shared" si="53"/>
        <v>0.1425312915467474</v>
      </c>
      <c r="O48" s="156">
        <f t="shared" si="53"/>
        <v>0.1425312915467474</v>
      </c>
      <c r="P48" s="156">
        <f t="shared" si="53"/>
        <v>0.1425312915467474</v>
      </c>
      <c r="Q48" s="156">
        <f t="shared" si="53"/>
        <v>0.1425312915467474</v>
      </c>
      <c r="R48" s="156">
        <f t="shared" si="53"/>
        <v>0.1425312915467474</v>
      </c>
      <c r="S48" s="156">
        <f t="shared" si="53"/>
        <v>0.1425312915467474</v>
      </c>
      <c r="T48" s="156">
        <f t="shared" si="53"/>
        <v>0.1425312915467474</v>
      </c>
      <c r="U48" s="156">
        <f t="shared" si="53"/>
        <v>0.1425312915467474</v>
      </c>
      <c r="V48" s="156">
        <f t="shared" si="53"/>
        <v>0.1425312915467474</v>
      </c>
      <c r="W48" s="156">
        <f t="shared" si="53"/>
        <v>0.1425312915467474</v>
      </c>
      <c r="X48" s="156">
        <f t="shared" si="53"/>
        <v>0.1425312915467474</v>
      </c>
      <c r="Y48" s="156">
        <f t="shared" si="53"/>
        <v>0.1425312915467474</v>
      </c>
      <c r="Z48" s="156">
        <f t="shared" si="53"/>
        <v>0.1425312915467474</v>
      </c>
      <c r="AA48" s="156">
        <f t="shared" si="53"/>
        <v>0.1425312915467474</v>
      </c>
      <c r="AB48" s="156">
        <f t="shared" si="53"/>
        <v>0.1425312915467474</v>
      </c>
      <c r="AC48" s="156">
        <f t="shared" si="53"/>
        <v>0.1425312915467474</v>
      </c>
      <c r="AD48" s="156">
        <f t="shared" si="53"/>
        <v>0.1425312915467474</v>
      </c>
      <c r="AE48" s="156">
        <f t="shared" si="53"/>
        <v>0.1425312915467474</v>
      </c>
    </row>
    <row r="49" spans="1:110">
      <c r="B49" s="1"/>
    </row>
    <row r="50" spans="1:110">
      <c r="B50" s="1"/>
      <c r="C50" s="160">
        <f>SUM(C39:C48)</f>
        <v>0.99999999999999978</v>
      </c>
      <c r="D50" s="160">
        <f>SUM(D39:D48)</f>
        <v>0.99999999999999989</v>
      </c>
      <c r="E50" s="160">
        <f>SUM(E39:E48)</f>
        <v>0.99999999999999989</v>
      </c>
      <c r="F50" s="160">
        <f>SUM(F39:F48)</f>
        <v>0.99999999999999989</v>
      </c>
      <c r="G50" s="160">
        <f t="shared" ref="G50:K50" si="55">SUM(G39:G48)</f>
        <v>0.99999999999999989</v>
      </c>
      <c r="H50" s="160">
        <f t="shared" si="55"/>
        <v>1</v>
      </c>
      <c r="I50" s="160">
        <f t="shared" si="55"/>
        <v>1</v>
      </c>
      <c r="J50" s="160">
        <f t="shared" si="55"/>
        <v>0.99999999999999967</v>
      </c>
      <c r="K50" s="160">
        <f t="shared" si="55"/>
        <v>0.99999999999999978</v>
      </c>
      <c r="L50" s="160">
        <f t="shared" si="54"/>
        <v>0.99999999999999978</v>
      </c>
      <c r="M50" s="160">
        <f t="shared" si="53"/>
        <v>0.99999999999999978</v>
      </c>
      <c r="N50" s="160">
        <f t="shared" si="53"/>
        <v>0.99999999999999978</v>
      </c>
      <c r="O50" s="160">
        <f t="shared" si="53"/>
        <v>0.99999999999999978</v>
      </c>
      <c r="P50" s="160">
        <f t="shared" si="53"/>
        <v>0.99999999999999978</v>
      </c>
      <c r="Q50" s="160">
        <f t="shared" si="53"/>
        <v>0.99999999999999978</v>
      </c>
      <c r="R50" s="160">
        <f t="shared" si="53"/>
        <v>0.99999999999999978</v>
      </c>
      <c r="S50" s="160">
        <f t="shared" si="53"/>
        <v>0.99999999999999978</v>
      </c>
      <c r="T50" s="160">
        <f t="shared" si="53"/>
        <v>0.99999999999999978</v>
      </c>
      <c r="U50" s="160">
        <f t="shared" si="53"/>
        <v>0.99999999999999978</v>
      </c>
      <c r="V50" s="160">
        <f t="shared" si="53"/>
        <v>0.99999999999999978</v>
      </c>
      <c r="W50" s="160">
        <f t="shared" si="53"/>
        <v>0.99999999999999978</v>
      </c>
      <c r="X50" s="160">
        <f t="shared" si="53"/>
        <v>0.99999999999999978</v>
      </c>
      <c r="Y50" s="160">
        <f t="shared" si="53"/>
        <v>0.99999999999999978</v>
      </c>
      <c r="Z50" s="160">
        <f t="shared" si="53"/>
        <v>0.99999999999999978</v>
      </c>
      <c r="AA50" s="160">
        <f t="shared" si="53"/>
        <v>0.99999999999999978</v>
      </c>
      <c r="AB50" s="160">
        <f t="shared" si="53"/>
        <v>0.99999999999999978</v>
      </c>
      <c r="AC50" s="160">
        <f t="shared" si="53"/>
        <v>0.99999999999999978</v>
      </c>
      <c r="AD50" s="160">
        <f t="shared" si="53"/>
        <v>0.99999999999999978</v>
      </c>
      <c r="AE50" s="160">
        <f t="shared" si="53"/>
        <v>0.99999999999999978</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0.30825915459305769</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8.3660642373417679E-2</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0.6080802030335245</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18762830</v>
      </c>
      <c r="D2" s="91">
        <f>C2</f>
        <v>18762830</v>
      </c>
      <c r="E2" s="91">
        <f t="shared" ref="E2:AH2" si="0">D2</f>
        <v>18762830</v>
      </c>
      <c r="F2" s="91">
        <f t="shared" si="0"/>
        <v>18762830</v>
      </c>
      <c r="G2" s="91">
        <f t="shared" si="0"/>
        <v>18762830</v>
      </c>
      <c r="H2" s="91">
        <f t="shared" si="0"/>
        <v>18762830</v>
      </c>
      <c r="I2" s="91">
        <f t="shared" si="0"/>
        <v>18762830</v>
      </c>
      <c r="J2" s="91">
        <f t="shared" si="0"/>
        <v>18762830</v>
      </c>
      <c r="K2" s="91">
        <f t="shared" si="0"/>
        <v>18762830</v>
      </c>
      <c r="L2" s="91">
        <f t="shared" si="0"/>
        <v>18762830</v>
      </c>
      <c r="M2" s="91">
        <f t="shared" si="0"/>
        <v>18762830</v>
      </c>
      <c r="N2" s="91">
        <f t="shared" si="0"/>
        <v>18762830</v>
      </c>
      <c r="O2" s="91">
        <f t="shared" si="0"/>
        <v>18762830</v>
      </c>
      <c r="P2" s="91">
        <f t="shared" si="0"/>
        <v>18762830</v>
      </c>
      <c r="Q2" s="91">
        <f t="shared" si="0"/>
        <v>18762830</v>
      </c>
      <c r="R2" s="91">
        <f t="shared" si="0"/>
        <v>18762830</v>
      </c>
      <c r="S2" s="91">
        <f t="shared" si="0"/>
        <v>18762830</v>
      </c>
      <c r="T2" s="91">
        <f t="shared" si="0"/>
        <v>18762830</v>
      </c>
      <c r="U2" s="91">
        <f t="shared" si="0"/>
        <v>18762830</v>
      </c>
      <c r="V2" s="91">
        <f t="shared" si="0"/>
        <v>18762830</v>
      </c>
      <c r="W2" s="91">
        <f t="shared" si="0"/>
        <v>18762830</v>
      </c>
      <c r="X2" s="91">
        <f t="shared" si="0"/>
        <v>18762830</v>
      </c>
      <c r="Y2" s="91">
        <f t="shared" si="0"/>
        <v>18762830</v>
      </c>
      <c r="Z2" s="91">
        <f t="shared" si="0"/>
        <v>18762830</v>
      </c>
      <c r="AA2" s="91">
        <f t="shared" si="0"/>
        <v>18762830</v>
      </c>
      <c r="AB2" s="91">
        <f t="shared" si="0"/>
        <v>18762830</v>
      </c>
      <c r="AC2" s="91">
        <f t="shared" si="0"/>
        <v>18762830</v>
      </c>
      <c r="AD2" s="91">
        <f t="shared" si="0"/>
        <v>18762830</v>
      </c>
      <c r="AE2" s="91">
        <f t="shared" si="0"/>
        <v>18762830</v>
      </c>
      <c r="AF2" s="91">
        <f t="shared" si="0"/>
        <v>18762830</v>
      </c>
      <c r="AG2" s="91">
        <f t="shared" si="0"/>
        <v>18762830</v>
      </c>
      <c r="AH2" s="91">
        <f t="shared" si="0"/>
        <v>18762830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1612606.3616579643</v>
      </c>
      <c r="C2" s="5">
        <f>SUMIFS(Imports_new!C$10:C$33,Imports_new!$A$10:$A$33,$A2)</f>
        <v>1612606.3616579643</v>
      </c>
      <c r="D2" s="5">
        <f>SUMIFS(Imports_new!D$10:D$33,Imports_new!$A$10:$A$33,$A2)</f>
        <v>1612606.3616579643</v>
      </c>
      <c r="E2" s="5">
        <f>SUMIFS(Imports_new!E$10:E$33,Imports_new!$A$10:$A$33,$A2)</f>
        <v>1210503.460276756</v>
      </c>
      <c r="F2" s="5">
        <f>SUMIFS(Imports_new!F$10:F$33,Imports_new!$A$10:$A$33,$A2)</f>
        <v>1139418.0003907888</v>
      </c>
      <c r="G2" s="5">
        <f>SUMIFS(Imports_new!G$10:G$33,Imports_new!$A$10:$A$33,$A2)</f>
        <v>1078924.6928045838</v>
      </c>
      <c r="H2" s="5">
        <f>SUMIFS(Imports_new!H$10:H$33,Imports_new!$A$10:$A$33,$A2)</f>
        <v>1004202.2997213036</v>
      </c>
      <c r="I2" s="5">
        <f>SUMIFS(Imports_new!I$10:I$33,Imports_new!$A$10:$A$33,$A2)</f>
        <v>842507.71084096748</v>
      </c>
      <c r="J2" s="5">
        <f>SUMIFS(Imports_new!J$10:J$33,Imports_new!$A$10:$A$33,$A2)</f>
        <v>471344.42413199821</v>
      </c>
      <c r="K2" s="5">
        <f>SUMIFS(Imports_new!K$10:K$33,Imports_new!$A$10:$A$33,$A2)</f>
        <v>431084.56558169186</v>
      </c>
      <c r="L2" s="5">
        <f>SUMIFS(Imports_new!L$10:L$33,Imports_new!$A$10:$A$33,$A2)</f>
        <v>423763.76675624819</v>
      </c>
      <c r="M2" s="5">
        <f>SUMIFS(Imports_new!M$10:M$33,Imports_new!$A$10:$A$33,$A2)</f>
        <v>423763.76675624819</v>
      </c>
      <c r="N2" s="5">
        <f>SUMIFS(Imports_new!N$10:N$33,Imports_new!$A$10:$A$33,$A2)</f>
        <v>423763.76675624819</v>
      </c>
      <c r="O2" s="5">
        <f>SUMIFS(Imports_new!O$10:O$33,Imports_new!$A$10:$A$33,$A2)</f>
        <v>423763.76675624819</v>
      </c>
      <c r="P2" s="5">
        <f>SUMIFS(Imports_new!P$10:P$33,Imports_new!$A$10:$A$33,$A2)</f>
        <v>423763.76675624819</v>
      </c>
      <c r="Q2" s="5">
        <f>SUMIFS(Imports_new!Q$10:Q$33,Imports_new!$A$10:$A$33,$A2)</f>
        <v>423763.76675624819</v>
      </c>
      <c r="R2" s="5">
        <f>SUMIFS(Imports_new!R$10:R$33,Imports_new!$A$10:$A$33,$A2)</f>
        <v>423763.76675624819</v>
      </c>
      <c r="S2" s="5">
        <f>SUMIFS(Imports_new!S$10:S$33,Imports_new!$A$10:$A$33,$A2)</f>
        <v>423763.76675624819</v>
      </c>
      <c r="T2" s="5">
        <f>SUMIFS(Imports_new!T$10:T$33,Imports_new!$A$10:$A$33,$A2)</f>
        <v>423763.76675624819</v>
      </c>
      <c r="U2" s="5">
        <f>SUMIFS(Imports_new!U$10:U$33,Imports_new!$A$10:$A$33,$A2)</f>
        <v>423763.76675624819</v>
      </c>
      <c r="V2" s="5">
        <f>SUMIFS(Imports_new!V$10:V$33,Imports_new!$A$10:$A$33,$A2)</f>
        <v>423763.76675624819</v>
      </c>
      <c r="W2" s="5">
        <f>SUMIFS(Imports_new!W$10:W$33,Imports_new!$A$10:$A$33,$A2)</f>
        <v>423763.76675624819</v>
      </c>
      <c r="X2" s="5">
        <f>SUMIFS(Imports_new!X$10:X$33,Imports_new!$A$10:$A$33,$A2)</f>
        <v>423763.76675624819</v>
      </c>
      <c r="Y2" s="5">
        <f>SUMIFS(Imports_new!Y$10:Y$33,Imports_new!$A$10:$A$33,$A2)</f>
        <v>423763.76675624819</v>
      </c>
      <c r="Z2" s="5">
        <f>SUMIFS(Imports_new!Z$10:Z$33,Imports_new!$A$10:$A$33,$A2)</f>
        <v>423763.76675624819</v>
      </c>
      <c r="AA2" s="5">
        <f>SUMIFS(Imports_new!AA$10:AA$33,Imports_new!$A$10:$A$33,$A2)</f>
        <v>423763.76675624819</v>
      </c>
      <c r="AB2" s="5">
        <f>SUMIFS(Imports_new!AB$10:AB$33,Imports_new!$A$10:$A$33,$A2)</f>
        <v>423763.76675624819</v>
      </c>
      <c r="AC2" s="5">
        <f>SUMIFS(Imports_new!AC$10:AC$33,Imports_new!$A$10:$A$33,$A2)</f>
        <v>423763.76675624819</v>
      </c>
      <c r="AD2" s="5">
        <f>SUMIFS(Imports_new!AD$10:AD$33,Imports_new!$A$10:$A$33,$A2)</f>
        <v>423763.76675624819</v>
      </c>
      <c r="AE2" s="5">
        <f>SUMIFS(Imports_new!AE$10:AE$33,Imports_new!$A$10:$A$33,$A2)</f>
        <v>423763.76675624819</v>
      </c>
      <c r="AF2" s="5">
        <f>SUMIFS(Imports_new!AF$10:AF$33,Imports_new!$A$10:$A$33,$A2)</f>
        <v>423763.76675624819</v>
      </c>
    </row>
    <row r="3" spans="1:32">
      <c r="A3" s="2" t="s">
        <v>347</v>
      </c>
      <c r="B3" s="5">
        <f>SUMIFS(Imports_new!B$10:B$33,Imports_new!$A$10:$A$33,$A3)</f>
        <v>11597510.971593816</v>
      </c>
      <c r="C3" s="5">
        <f>SUMIFS(Imports_new!C$10:C$33,Imports_new!$A$10:$A$33,$A3)</f>
        <v>11597510.971593816</v>
      </c>
      <c r="D3" s="5">
        <f>SUMIFS(Imports_new!D$10:D$33,Imports_new!$A$10:$A$33,$A3)</f>
        <v>11597510.971593816</v>
      </c>
      <c r="E3" s="5">
        <f>SUMIFS(Imports_new!E$10:E$33,Imports_new!$A$10:$A$33,$A3)</f>
        <v>11514081.124042811</v>
      </c>
      <c r="F3" s="5">
        <f>SUMIFS(Imports_new!F$10:F$33,Imports_new!$A$10:$A$33,$A3)</f>
        <v>11675513.977425018</v>
      </c>
      <c r="G3" s="5">
        <f>SUMIFS(Imports_new!G$10:G$33,Imports_new!$A$10:$A$33,$A3)</f>
        <v>11548671.469698761</v>
      </c>
      <c r="H3" s="5">
        <f>SUMIFS(Imports_new!H$10:H$33,Imports_new!$A$10:$A$33,$A3)</f>
        <v>11773408.633148575</v>
      </c>
      <c r="I3" s="5">
        <f>SUMIFS(Imports_new!I$10:I$33,Imports_new!$A$10:$A$33,$A3)</f>
        <v>11466268.386150267</v>
      </c>
      <c r="J3" s="5">
        <f>SUMIFS(Imports_new!J$10:J$33,Imports_new!$A$10:$A$33,$A3)</f>
        <v>11006951.23739705</v>
      </c>
      <c r="K3" s="5">
        <f>SUMIFS(Imports_new!K$10:K$33,Imports_new!$A$10:$A$33,$A3)</f>
        <v>10635560.573621709</v>
      </c>
      <c r="L3" s="5">
        <f>SUMIFS(Imports_new!L$10:L$33,Imports_new!$A$10:$A$33,$A3)</f>
        <v>9912145.7305336036</v>
      </c>
      <c r="M3" s="5">
        <f>SUMIFS(Imports_new!M$10:M$33,Imports_new!$A$10:$A$33,$A3)</f>
        <v>9912145.7305336036</v>
      </c>
      <c r="N3" s="5">
        <f>SUMIFS(Imports_new!N$10:N$33,Imports_new!$A$10:$A$33,$A3)</f>
        <v>9912145.7305336036</v>
      </c>
      <c r="O3" s="5">
        <f>SUMIFS(Imports_new!O$10:O$33,Imports_new!$A$10:$A$33,$A3)</f>
        <v>9912145.7305336036</v>
      </c>
      <c r="P3" s="5">
        <f>SUMIFS(Imports_new!P$10:P$33,Imports_new!$A$10:$A$33,$A3)</f>
        <v>9912145.7305336036</v>
      </c>
      <c r="Q3" s="5">
        <f>SUMIFS(Imports_new!Q$10:Q$33,Imports_new!$A$10:$A$33,$A3)</f>
        <v>9912145.7305336036</v>
      </c>
      <c r="R3" s="5">
        <f>SUMIFS(Imports_new!R$10:R$33,Imports_new!$A$10:$A$33,$A3)</f>
        <v>9912145.7305336036</v>
      </c>
      <c r="S3" s="5">
        <f>SUMIFS(Imports_new!S$10:S$33,Imports_new!$A$10:$A$33,$A3)</f>
        <v>9912145.7305336036</v>
      </c>
      <c r="T3" s="5">
        <f>SUMIFS(Imports_new!T$10:T$33,Imports_new!$A$10:$A$33,$A3)</f>
        <v>9912145.7305336036</v>
      </c>
      <c r="U3" s="5">
        <f>SUMIFS(Imports_new!U$10:U$33,Imports_new!$A$10:$A$33,$A3)</f>
        <v>9912145.7305336036</v>
      </c>
      <c r="V3" s="5">
        <f>SUMIFS(Imports_new!V$10:V$33,Imports_new!$A$10:$A$33,$A3)</f>
        <v>9912145.7305336036</v>
      </c>
      <c r="W3" s="5">
        <f>SUMIFS(Imports_new!W$10:W$33,Imports_new!$A$10:$A$33,$A3)</f>
        <v>9912145.7305336036</v>
      </c>
      <c r="X3" s="5">
        <f>SUMIFS(Imports_new!X$10:X$33,Imports_new!$A$10:$A$33,$A3)</f>
        <v>9912145.7305336036</v>
      </c>
      <c r="Y3" s="5">
        <f>SUMIFS(Imports_new!Y$10:Y$33,Imports_new!$A$10:$A$33,$A3)</f>
        <v>9912145.7305336036</v>
      </c>
      <c r="Z3" s="5">
        <f>SUMIFS(Imports_new!Z$10:Z$33,Imports_new!$A$10:$A$33,$A3)</f>
        <v>9912145.7305336036</v>
      </c>
      <c r="AA3" s="5">
        <f>SUMIFS(Imports_new!AA$10:AA$33,Imports_new!$A$10:$A$33,$A3)</f>
        <v>9912145.7305336036</v>
      </c>
      <c r="AB3" s="5">
        <f>SUMIFS(Imports_new!AB$10:AB$33,Imports_new!$A$10:$A$33,$A3)</f>
        <v>9912145.7305336036</v>
      </c>
      <c r="AC3" s="5">
        <f>SUMIFS(Imports_new!AC$10:AC$33,Imports_new!$A$10:$A$33,$A3)</f>
        <v>9912145.7305336036</v>
      </c>
      <c r="AD3" s="5">
        <f>SUMIFS(Imports_new!AD$10:AD$33,Imports_new!$A$10:$A$33,$A3)</f>
        <v>9912145.7305336036</v>
      </c>
      <c r="AE3" s="5">
        <f>SUMIFS(Imports_new!AE$10:AE$33,Imports_new!$A$10:$A$33,$A3)</f>
        <v>9912145.7305336036</v>
      </c>
      <c r="AF3" s="5">
        <f>SUMIFS(Imports_new!AF$10:AF$33,Imports_new!$A$10:$A$33,$A3)</f>
        <v>9912145.7305336036</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4308258.5706501706</v>
      </c>
      <c r="C5" s="5">
        <f>SUMIFS(Imports_new!C$10:C$33,Imports_new!$A$10:$A$33,$A5)</f>
        <v>4308258.5706501706</v>
      </c>
      <c r="D5" s="5">
        <f>SUMIFS(Imports_new!D$10:D$33,Imports_new!$A$10:$A$33,$A5)</f>
        <v>4308258.5706501706</v>
      </c>
      <c r="E5" s="5">
        <f>SUMIFS(Imports_new!E$10:E$33,Imports_new!$A$10:$A$33,$A5)</f>
        <v>4389117.0701250806</v>
      </c>
      <c r="F5" s="5">
        <f>SUMIFS(Imports_new!F$10:F$33,Imports_new!$A$10:$A$33,$A5)</f>
        <v>4362538.3153691432</v>
      </c>
      <c r="G5" s="5">
        <f>SUMIFS(Imports_new!G$10:G$33,Imports_new!$A$10:$A$33,$A5)</f>
        <v>4446572.9476614427</v>
      </c>
      <c r="H5" s="5">
        <f>SUMIFS(Imports_new!H$10:H$33,Imports_new!$A$10:$A$33,$A5)</f>
        <v>4453319.6203665854</v>
      </c>
      <c r="I5" s="5">
        <f>SUMIFS(Imports_new!I$10:I$33,Imports_new!$A$10:$A$33,$A5)</f>
        <v>4497283.9414280653</v>
      </c>
      <c r="J5" s="5">
        <f>SUMIFS(Imports_new!J$10:J$33,Imports_new!$A$10:$A$33,$A5)</f>
        <v>4791208.9762377022</v>
      </c>
      <c r="K5" s="5">
        <f>SUMIFS(Imports_new!K$10:K$33,Imports_new!$A$10:$A$33,$A5)</f>
        <v>4878457.6240006918</v>
      </c>
      <c r="L5" s="5">
        <f>SUMIFS(Imports_new!L$10:L$33,Imports_new!$A$10:$A$33,$A5)</f>
        <v>5071892.5710078953</v>
      </c>
      <c r="M5" s="5">
        <f>SUMIFS(Imports_new!M$10:M$33,Imports_new!$A$10:$A$33,$A5)</f>
        <v>5071892.5710078953</v>
      </c>
      <c r="N5" s="5">
        <f>SUMIFS(Imports_new!N$10:N$33,Imports_new!$A$10:$A$33,$A5)</f>
        <v>5071892.5710078953</v>
      </c>
      <c r="O5" s="5">
        <f>SUMIFS(Imports_new!O$10:O$33,Imports_new!$A$10:$A$33,$A5)</f>
        <v>5071892.5710078953</v>
      </c>
      <c r="P5" s="5">
        <f>SUMIFS(Imports_new!P$10:P$33,Imports_new!$A$10:$A$33,$A5)</f>
        <v>5071892.5710078953</v>
      </c>
      <c r="Q5" s="5">
        <f>SUMIFS(Imports_new!Q$10:Q$33,Imports_new!$A$10:$A$33,$A5)</f>
        <v>5071892.5710078953</v>
      </c>
      <c r="R5" s="5">
        <f>SUMIFS(Imports_new!R$10:R$33,Imports_new!$A$10:$A$33,$A5)</f>
        <v>5071892.5710078953</v>
      </c>
      <c r="S5" s="5">
        <f>SUMIFS(Imports_new!S$10:S$33,Imports_new!$A$10:$A$33,$A5)</f>
        <v>5071892.5710078953</v>
      </c>
      <c r="T5" s="5">
        <f>SUMIFS(Imports_new!T$10:T$33,Imports_new!$A$10:$A$33,$A5)</f>
        <v>5071892.5710078953</v>
      </c>
      <c r="U5" s="5">
        <f>SUMIFS(Imports_new!U$10:U$33,Imports_new!$A$10:$A$33,$A5)</f>
        <v>5071892.5710078953</v>
      </c>
      <c r="V5" s="5">
        <f>SUMIFS(Imports_new!V$10:V$33,Imports_new!$A$10:$A$33,$A5)</f>
        <v>5071892.5710078953</v>
      </c>
      <c r="W5" s="5">
        <f>SUMIFS(Imports_new!W$10:W$33,Imports_new!$A$10:$A$33,$A5)</f>
        <v>5071892.5710078953</v>
      </c>
      <c r="X5" s="5">
        <f>SUMIFS(Imports_new!X$10:X$33,Imports_new!$A$10:$A$33,$A5)</f>
        <v>5071892.5710078953</v>
      </c>
      <c r="Y5" s="5">
        <f>SUMIFS(Imports_new!Y$10:Y$33,Imports_new!$A$10:$A$33,$A5)</f>
        <v>5071892.5710078953</v>
      </c>
      <c r="Z5" s="5">
        <f>SUMIFS(Imports_new!Z$10:Z$33,Imports_new!$A$10:$A$33,$A5)</f>
        <v>5071892.5710078953</v>
      </c>
      <c r="AA5" s="5">
        <f>SUMIFS(Imports_new!AA$10:AA$33,Imports_new!$A$10:$A$33,$A5)</f>
        <v>5071892.5710078953</v>
      </c>
      <c r="AB5" s="5">
        <f>SUMIFS(Imports_new!AB$10:AB$33,Imports_new!$A$10:$A$33,$A5)</f>
        <v>5071892.5710078953</v>
      </c>
      <c r="AC5" s="5">
        <f>SUMIFS(Imports_new!AC$10:AC$33,Imports_new!$A$10:$A$33,$A5)</f>
        <v>5071892.5710078953</v>
      </c>
      <c r="AD5" s="5">
        <f>SUMIFS(Imports_new!AD$10:AD$33,Imports_new!$A$10:$A$33,$A5)</f>
        <v>5071892.5710078953</v>
      </c>
      <c r="AE5" s="5">
        <f>SUMIFS(Imports_new!AE$10:AE$33,Imports_new!$A$10:$A$33,$A5)</f>
        <v>5071892.5710078953</v>
      </c>
      <c r="AF5" s="5">
        <f>SUMIFS(Imports_new!AF$10:AF$33,Imports_new!$A$10:$A$33,$A5)</f>
        <v>5071892.5710078953</v>
      </c>
    </row>
    <row r="6" spans="1:32">
      <c r="A6" s="2" t="s">
        <v>101</v>
      </c>
      <c r="B6" s="5">
        <f>SUMIFS(Imports_new!B$10:B$33,Imports_new!$A$10:$A$33,$A6)</f>
        <v>574161.80404129566</v>
      </c>
      <c r="C6" s="5">
        <f>SUMIFS(Imports_new!C$10:C$33,Imports_new!$A$10:$A$33,$A6)</f>
        <v>574161.80404129566</v>
      </c>
      <c r="D6" s="5">
        <f>SUMIFS(Imports_new!D$10:D$33,Imports_new!$A$10:$A$33,$A6)</f>
        <v>574161.80404129566</v>
      </c>
      <c r="E6" s="5">
        <f>SUMIFS(Imports_new!E$10:E$33,Imports_new!$A$10:$A$33,$A6)</f>
        <v>583694.66432200989</v>
      </c>
      <c r="F6" s="5">
        <f>SUMIFS(Imports_new!F$10:F$33,Imports_new!$A$10:$A$33,$A6)</f>
        <v>574864.9945454034</v>
      </c>
      <c r="G6" s="5">
        <f>SUMIFS(Imports_new!G$10:G$33,Imports_new!$A$10:$A$33,$A6)</f>
        <v>574995.4720903862</v>
      </c>
      <c r="H6" s="5">
        <f>SUMIFS(Imports_new!H$10:H$33,Imports_new!$A$10:$A$33,$A6)</f>
        <v>563607.00964972039</v>
      </c>
      <c r="I6" s="5">
        <f>SUMIFS(Imports_new!I$10:I$33,Imports_new!$A$10:$A$33,$A6)</f>
        <v>560007.27572851372</v>
      </c>
      <c r="J6" s="5">
        <f>SUMIFS(Imports_new!J$10:J$33,Imports_new!$A$10:$A$33,$A6)</f>
        <v>570896.88763664034</v>
      </c>
      <c r="K6" s="5">
        <f>SUMIFS(Imports_new!K$10:K$33,Imports_new!$A$10:$A$33,$A6)</f>
        <v>567231.47721380205</v>
      </c>
      <c r="L6" s="5">
        <f>SUMIFS(Imports_new!L$10:L$33,Imports_new!$A$10:$A$33,$A6)</f>
        <v>560402.37906994391</v>
      </c>
      <c r="M6" s="5">
        <f>SUMIFS(Imports_new!M$10:M$33,Imports_new!$A$10:$A$33,$A6)</f>
        <v>560402.37906994391</v>
      </c>
      <c r="N6" s="5">
        <f>SUMIFS(Imports_new!N$10:N$33,Imports_new!$A$10:$A$33,$A6)</f>
        <v>560402.37906994391</v>
      </c>
      <c r="O6" s="5">
        <f>SUMIFS(Imports_new!O$10:O$33,Imports_new!$A$10:$A$33,$A6)</f>
        <v>560402.37906994391</v>
      </c>
      <c r="P6" s="5">
        <f>SUMIFS(Imports_new!P$10:P$33,Imports_new!$A$10:$A$33,$A6)</f>
        <v>560402.37906994391</v>
      </c>
      <c r="Q6" s="5">
        <f>SUMIFS(Imports_new!Q$10:Q$33,Imports_new!$A$10:$A$33,$A6)</f>
        <v>560402.37906994391</v>
      </c>
      <c r="R6" s="5">
        <f>SUMIFS(Imports_new!R$10:R$33,Imports_new!$A$10:$A$33,$A6)</f>
        <v>560402.37906994391</v>
      </c>
      <c r="S6" s="5">
        <f>SUMIFS(Imports_new!S$10:S$33,Imports_new!$A$10:$A$33,$A6)</f>
        <v>560402.37906994391</v>
      </c>
      <c r="T6" s="5">
        <f>SUMIFS(Imports_new!T$10:T$33,Imports_new!$A$10:$A$33,$A6)</f>
        <v>560402.37906994391</v>
      </c>
      <c r="U6" s="5">
        <f>SUMIFS(Imports_new!U$10:U$33,Imports_new!$A$10:$A$33,$A6)</f>
        <v>560402.37906994391</v>
      </c>
      <c r="V6" s="5">
        <f>SUMIFS(Imports_new!V$10:V$33,Imports_new!$A$10:$A$33,$A6)</f>
        <v>560402.37906994391</v>
      </c>
      <c r="W6" s="5">
        <f>SUMIFS(Imports_new!W$10:W$33,Imports_new!$A$10:$A$33,$A6)</f>
        <v>560402.37906994391</v>
      </c>
      <c r="X6" s="5">
        <f>SUMIFS(Imports_new!X$10:X$33,Imports_new!$A$10:$A$33,$A6)</f>
        <v>560402.37906994391</v>
      </c>
      <c r="Y6" s="5">
        <f>SUMIFS(Imports_new!Y$10:Y$33,Imports_new!$A$10:$A$33,$A6)</f>
        <v>560402.37906994391</v>
      </c>
      <c r="Z6" s="5">
        <f>SUMIFS(Imports_new!Z$10:Z$33,Imports_new!$A$10:$A$33,$A6)</f>
        <v>560402.37906994391</v>
      </c>
      <c r="AA6" s="5">
        <f>SUMIFS(Imports_new!AA$10:AA$33,Imports_new!$A$10:$A$33,$A6)</f>
        <v>560402.37906994391</v>
      </c>
      <c r="AB6" s="5">
        <f>SUMIFS(Imports_new!AB$10:AB$33,Imports_new!$A$10:$A$33,$A6)</f>
        <v>560402.37906994391</v>
      </c>
      <c r="AC6" s="5">
        <f>SUMIFS(Imports_new!AC$10:AC$33,Imports_new!$A$10:$A$33,$A6)</f>
        <v>560402.37906994391</v>
      </c>
      <c r="AD6" s="5">
        <f>SUMIFS(Imports_new!AD$10:AD$33,Imports_new!$A$10:$A$33,$A6)</f>
        <v>560402.37906994391</v>
      </c>
      <c r="AE6" s="5">
        <f>SUMIFS(Imports_new!AE$10:AE$33,Imports_new!$A$10:$A$33,$A6)</f>
        <v>560402.37906994391</v>
      </c>
      <c r="AF6" s="5">
        <f>SUMIFS(Imports_new!AF$10:AF$33,Imports_new!$A$10:$A$33,$A6)</f>
        <v>560402.37906994391</v>
      </c>
    </row>
    <row r="7" spans="1:32">
      <c r="A7" s="2" t="s">
        <v>100</v>
      </c>
      <c r="B7" s="5">
        <f>SUMIFS(Imports_new!B$10:B$33,Imports_new!$A$10:$A$33,$A7)</f>
        <v>468757.59764901042</v>
      </c>
      <c r="C7" s="5">
        <f>SUMIFS(Imports_new!C$10:C$33,Imports_new!$A$10:$A$33,$A7)</f>
        <v>468757.59764901042</v>
      </c>
      <c r="D7" s="5">
        <f>SUMIFS(Imports_new!D$10:D$33,Imports_new!$A$10:$A$33,$A7)</f>
        <v>468757.59764901042</v>
      </c>
      <c r="E7" s="5">
        <f>SUMIFS(Imports_new!E$10:E$33,Imports_new!$A$10:$A$33,$A7)</f>
        <v>616713.38121545792</v>
      </c>
      <c r="F7" s="5">
        <f>SUMIFS(Imports_new!F$10:F$33,Imports_new!$A$10:$A$33,$A7)</f>
        <v>651467.80834239163</v>
      </c>
      <c r="G7" s="5">
        <f>SUMIFS(Imports_new!G$10:G$33,Imports_new!$A$10:$A$33,$A7)</f>
        <v>700475.71024712408</v>
      </c>
      <c r="H7" s="5">
        <f>SUMIFS(Imports_new!H$10:H$33,Imports_new!$A$10:$A$33,$A7)</f>
        <v>698004.45967856864</v>
      </c>
      <c r="I7" s="5">
        <f>SUMIFS(Imports_new!I$10:I$33,Imports_new!$A$10:$A$33,$A7)</f>
        <v>716695.09656354506</v>
      </c>
      <c r="J7" s="5">
        <f>SUMIFS(Imports_new!J$10:J$33,Imports_new!$A$10:$A$33,$A7)</f>
        <v>752559.49404230982</v>
      </c>
      <c r="K7" s="5">
        <f>SUMIFS(Imports_new!K$10:K$33,Imports_new!$A$10:$A$33,$A7)</f>
        <v>858351.66921979422</v>
      </c>
      <c r="L7" s="5">
        <f>SUMIFS(Imports_new!L$10:L$33,Imports_new!$A$10:$A$33,$A7)</f>
        <v>1063789.1119964661</v>
      </c>
      <c r="M7" s="5">
        <f>SUMIFS(Imports_new!M$10:M$33,Imports_new!$A$10:$A$33,$A7)</f>
        <v>1063789.1119964661</v>
      </c>
      <c r="N7" s="5">
        <f>SUMIFS(Imports_new!N$10:N$33,Imports_new!$A$10:$A$33,$A7)</f>
        <v>1063789.1119964661</v>
      </c>
      <c r="O7" s="5">
        <f>SUMIFS(Imports_new!O$10:O$33,Imports_new!$A$10:$A$33,$A7)</f>
        <v>1063789.1119964661</v>
      </c>
      <c r="P7" s="5">
        <f>SUMIFS(Imports_new!P$10:P$33,Imports_new!$A$10:$A$33,$A7)</f>
        <v>1063789.1119964661</v>
      </c>
      <c r="Q7" s="5">
        <f>SUMIFS(Imports_new!Q$10:Q$33,Imports_new!$A$10:$A$33,$A7)</f>
        <v>1063789.1119964661</v>
      </c>
      <c r="R7" s="5">
        <f>SUMIFS(Imports_new!R$10:R$33,Imports_new!$A$10:$A$33,$A7)</f>
        <v>1063789.1119964661</v>
      </c>
      <c r="S7" s="5">
        <f>SUMIFS(Imports_new!S$10:S$33,Imports_new!$A$10:$A$33,$A7)</f>
        <v>1063789.1119964661</v>
      </c>
      <c r="T7" s="5">
        <f>SUMIFS(Imports_new!T$10:T$33,Imports_new!$A$10:$A$33,$A7)</f>
        <v>1063789.1119964661</v>
      </c>
      <c r="U7" s="5">
        <f>SUMIFS(Imports_new!U$10:U$33,Imports_new!$A$10:$A$33,$A7)</f>
        <v>1063789.1119964661</v>
      </c>
      <c r="V7" s="5">
        <f>SUMIFS(Imports_new!V$10:V$33,Imports_new!$A$10:$A$33,$A7)</f>
        <v>1063789.1119964661</v>
      </c>
      <c r="W7" s="5">
        <f>SUMIFS(Imports_new!W$10:W$33,Imports_new!$A$10:$A$33,$A7)</f>
        <v>1063789.1119964661</v>
      </c>
      <c r="X7" s="5">
        <f>SUMIFS(Imports_new!X$10:X$33,Imports_new!$A$10:$A$33,$A7)</f>
        <v>1063789.1119964661</v>
      </c>
      <c r="Y7" s="5">
        <f>SUMIFS(Imports_new!Y$10:Y$33,Imports_new!$A$10:$A$33,$A7)</f>
        <v>1063789.1119964661</v>
      </c>
      <c r="Z7" s="5">
        <f>SUMIFS(Imports_new!Z$10:Z$33,Imports_new!$A$10:$A$33,$A7)</f>
        <v>1063789.1119964661</v>
      </c>
      <c r="AA7" s="5">
        <f>SUMIFS(Imports_new!AA$10:AA$33,Imports_new!$A$10:$A$33,$A7)</f>
        <v>1063789.1119964661</v>
      </c>
      <c r="AB7" s="5">
        <f>SUMIFS(Imports_new!AB$10:AB$33,Imports_new!$A$10:$A$33,$A7)</f>
        <v>1063789.1119964661</v>
      </c>
      <c r="AC7" s="5">
        <f>SUMIFS(Imports_new!AC$10:AC$33,Imports_new!$A$10:$A$33,$A7)</f>
        <v>1063789.1119964661</v>
      </c>
      <c r="AD7" s="5">
        <f>SUMIFS(Imports_new!AD$10:AD$33,Imports_new!$A$10:$A$33,$A7)</f>
        <v>1063789.1119964661</v>
      </c>
      <c r="AE7" s="5">
        <f>SUMIFS(Imports_new!AE$10:AE$33,Imports_new!$A$10:$A$33,$A7)</f>
        <v>1063789.1119964661</v>
      </c>
      <c r="AF7" s="5">
        <f>SUMIFS(Imports_new!AF$10:AF$33,Imports_new!$A$10:$A$33,$A7)</f>
        <v>1063789.1119964661</v>
      </c>
    </row>
    <row r="8" spans="1:32">
      <c r="A8" s="2" t="s">
        <v>102</v>
      </c>
      <c r="B8" s="5">
        <f>SUMIFS(Imports_new!B$10:B$33,Imports_new!$A$10:$A$33,$A8)</f>
        <v>728635.29424193059</v>
      </c>
      <c r="C8" s="5">
        <f>SUMIFS(Imports_new!C$10:C$33,Imports_new!$A$10:$A$33,$A8)</f>
        <v>728635.29424193059</v>
      </c>
      <c r="D8" s="5">
        <f>SUMIFS(Imports_new!D$10:D$33,Imports_new!$A$10:$A$33,$A8)</f>
        <v>728635.29424193059</v>
      </c>
      <c r="E8" s="5">
        <f>SUMIFS(Imports_new!E$10:E$33,Imports_new!$A$10:$A$33,$A8)</f>
        <v>1417329.8329947435</v>
      </c>
      <c r="F8" s="5">
        <f>SUMIFS(Imports_new!F$10:F$33,Imports_new!$A$10:$A$33,$A8)</f>
        <v>1446385.5662551536</v>
      </c>
      <c r="G8" s="5">
        <f>SUMIFS(Imports_new!G$10:G$33,Imports_new!$A$10:$A$33,$A8)</f>
        <v>1538754.6408286062</v>
      </c>
      <c r="H8" s="5">
        <f>SUMIFS(Imports_new!H$10:H$33,Imports_new!$A$10:$A$33,$A8)</f>
        <v>1613279.5089526428</v>
      </c>
      <c r="I8" s="5">
        <f>SUMIFS(Imports_new!I$10:I$33,Imports_new!$A$10:$A$33,$A8)</f>
        <v>1967149.9082195703</v>
      </c>
      <c r="J8" s="5">
        <f>SUMIFS(Imports_new!J$10:J$33,Imports_new!$A$10:$A$33,$A8)</f>
        <v>2353664.2385691069</v>
      </c>
      <c r="K8" s="5">
        <f>SUMIFS(Imports_new!K$10:K$33,Imports_new!$A$10:$A$33,$A8)</f>
        <v>2569658.4706864264</v>
      </c>
      <c r="L8" s="5">
        <f>SUMIFS(Imports_new!L$10:L$33,Imports_new!$A$10:$A$33,$A8)</f>
        <v>2956553.0913744089</v>
      </c>
      <c r="M8" s="5">
        <f>SUMIFS(Imports_new!M$10:M$33,Imports_new!$A$10:$A$33,$A8)</f>
        <v>2956553.0913744089</v>
      </c>
      <c r="N8" s="5">
        <f>SUMIFS(Imports_new!N$10:N$33,Imports_new!$A$10:$A$33,$A8)</f>
        <v>2956553.0913744089</v>
      </c>
      <c r="O8" s="5">
        <f>SUMIFS(Imports_new!O$10:O$33,Imports_new!$A$10:$A$33,$A8)</f>
        <v>2956553.0913744089</v>
      </c>
      <c r="P8" s="5">
        <f>SUMIFS(Imports_new!P$10:P$33,Imports_new!$A$10:$A$33,$A8)</f>
        <v>2956553.0913744089</v>
      </c>
      <c r="Q8" s="5">
        <f>SUMIFS(Imports_new!Q$10:Q$33,Imports_new!$A$10:$A$33,$A8)</f>
        <v>2956553.0913744089</v>
      </c>
      <c r="R8" s="5">
        <f>SUMIFS(Imports_new!R$10:R$33,Imports_new!$A$10:$A$33,$A8)</f>
        <v>2956553.0913744089</v>
      </c>
      <c r="S8" s="5">
        <f>SUMIFS(Imports_new!S$10:S$33,Imports_new!$A$10:$A$33,$A8)</f>
        <v>2956553.0913744089</v>
      </c>
      <c r="T8" s="5">
        <f>SUMIFS(Imports_new!T$10:T$33,Imports_new!$A$10:$A$33,$A8)</f>
        <v>2956553.0913744089</v>
      </c>
      <c r="U8" s="5">
        <f>SUMIFS(Imports_new!U$10:U$33,Imports_new!$A$10:$A$33,$A8)</f>
        <v>2956553.0913744089</v>
      </c>
      <c r="V8" s="5">
        <f>SUMIFS(Imports_new!V$10:V$33,Imports_new!$A$10:$A$33,$A8)</f>
        <v>2956553.0913744089</v>
      </c>
      <c r="W8" s="5">
        <f>SUMIFS(Imports_new!W$10:W$33,Imports_new!$A$10:$A$33,$A8)</f>
        <v>2956553.0913744089</v>
      </c>
      <c r="X8" s="5">
        <f>SUMIFS(Imports_new!X$10:X$33,Imports_new!$A$10:$A$33,$A8)</f>
        <v>2956553.0913744089</v>
      </c>
      <c r="Y8" s="5">
        <f>SUMIFS(Imports_new!Y$10:Y$33,Imports_new!$A$10:$A$33,$A8)</f>
        <v>2956553.0913744089</v>
      </c>
      <c r="Z8" s="5">
        <f>SUMIFS(Imports_new!Z$10:Z$33,Imports_new!$A$10:$A$33,$A8)</f>
        <v>2956553.0913744089</v>
      </c>
      <c r="AA8" s="5">
        <f>SUMIFS(Imports_new!AA$10:AA$33,Imports_new!$A$10:$A$33,$A8)</f>
        <v>2956553.0913744089</v>
      </c>
      <c r="AB8" s="5">
        <f>SUMIFS(Imports_new!AB$10:AB$33,Imports_new!$A$10:$A$33,$A8)</f>
        <v>2956553.0913744089</v>
      </c>
      <c r="AC8" s="5">
        <f>SUMIFS(Imports_new!AC$10:AC$33,Imports_new!$A$10:$A$33,$A8)</f>
        <v>2956553.0913744089</v>
      </c>
      <c r="AD8" s="5">
        <f>SUMIFS(Imports_new!AD$10:AD$33,Imports_new!$A$10:$A$33,$A8)</f>
        <v>2956553.0913744089</v>
      </c>
      <c r="AE8" s="5">
        <f>SUMIFS(Imports_new!AE$10:AE$33,Imports_new!$A$10:$A$33,$A8)</f>
        <v>2956553.0913744089</v>
      </c>
      <c r="AF8" s="5">
        <f>SUMIFS(Imports_new!AF$10:AF$33,Imports_new!$A$10:$A$33,$A8)</f>
        <v>2956553.0913744089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154094.83998804225</v>
      </c>
      <c r="C10" s="5">
        <f>SUMIFS(Imports_new!C$10:C$33,Imports_new!$A$10:$A$33,$A10)</f>
        <v>154094.83998804225</v>
      </c>
      <c r="D10" s="5">
        <f>SUMIFS(Imports_new!D$10:D$33,Imports_new!$A$10:$A$33,$A10)</f>
        <v>154094.83998804225</v>
      </c>
      <c r="E10" s="5">
        <f>SUMIFS(Imports_new!E$10:E$33,Imports_new!$A$10:$A$33,$A10)</f>
        <v>157144.32887159125</v>
      </c>
      <c r="F10" s="5">
        <f>SUMIFS(Imports_new!F$10:F$33,Imports_new!$A$10:$A$33,$A10)</f>
        <v>157391.28376682778</v>
      </c>
      <c r="G10" s="5">
        <f>SUMIFS(Imports_new!G$10:G$33,Imports_new!$A$10:$A$33,$A10)</f>
        <v>160041.96467685903</v>
      </c>
      <c r="H10" s="5">
        <f>SUMIFS(Imports_new!H$10:H$33,Imports_new!$A$10:$A$33,$A10)</f>
        <v>164040.21006447368</v>
      </c>
      <c r="I10" s="5">
        <f>SUMIFS(Imports_new!I$10:I$33,Imports_new!$A$10:$A$33,$A10)</f>
        <v>179083.73888686733</v>
      </c>
      <c r="J10" s="5">
        <f>SUMIFS(Imports_new!J$10:J$33,Imports_new!$A$10:$A$33,$A10)</f>
        <v>201325.91431116353</v>
      </c>
      <c r="K10" s="5">
        <f>SUMIFS(Imports_new!K$10:K$33,Imports_new!$A$10:$A$33,$A10)</f>
        <v>211138.0002912379</v>
      </c>
      <c r="L10" s="5">
        <f>SUMIFS(Imports_new!L$10:L$33,Imports_new!$A$10:$A$33,$A10)</f>
        <v>223868.71883439922</v>
      </c>
      <c r="M10" s="5">
        <f>SUMIFS(Imports_new!M$10:M$33,Imports_new!$A$10:$A$33,$A10)</f>
        <v>223868.71883439922</v>
      </c>
      <c r="N10" s="5">
        <f>SUMIFS(Imports_new!N$10:N$33,Imports_new!$A$10:$A$33,$A10)</f>
        <v>223868.71883439922</v>
      </c>
      <c r="O10" s="5">
        <f>SUMIFS(Imports_new!O$10:O$33,Imports_new!$A$10:$A$33,$A10)</f>
        <v>223868.71883439922</v>
      </c>
      <c r="P10" s="5">
        <f>SUMIFS(Imports_new!P$10:P$33,Imports_new!$A$10:$A$33,$A10)</f>
        <v>223868.71883439922</v>
      </c>
      <c r="Q10" s="5">
        <f>SUMIFS(Imports_new!Q$10:Q$33,Imports_new!$A$10:$A$33,$A10)</f>
        <v>223868.71883439922</v>
      </c>
      <c r="R10" s="5">
        <f>SUMIFS(Imports_new!R$10:R$33,Imports_new!$A$10:$A$33,$A10)</f>
        <v>223868.71883439922</v>
      </c>
      <c r="S10" s="5">
        <f>SUMIFS(Imports_new!S$10:S$33,Imports_new!$A$10:$A$33,$A10)</f>
        <v>223868.71883439922</v>
      </c>
      <c r="T10" s="5">
        <f>SUMIFS(Imports_new!T$10:T$33,Imports_new!$A$10:$A$33,$A10)</f>
        <v>223868.71883439922</v>
      </c>
      <c r="U10" s="5">
        <f>SUMIFS(Imports_new!U$10:U$33,Imports_new!$A$10:$A$33,$A10)</f>
        <v>223868.71883439922</v>
      </c>
      <c r="V10" s="5">
        <f>SUMIFS(Imports_new!V$10:V$33,Imports_new!$A$10:$A$33,$A10)</f>
        <v>223868.71883439922</v>
      </c>
      <c r="W10" s="5">
        <f>SUMIFS(Imports_new!W$10:W$33,Imports_new!$A$10:$A$33,$A10)</f>
        <v>223868.71883439922</v>
      </c>
      <c r="X10" s="5">
        <f>SUMIFS(Imports_new!X$10:X$33,Imports_new!$A$10:$A$33,$A10)</f>
        <v>223868.71883439922</v>
      </c>
      <c r="Y10" s="5">
        <f>SUMIFS(Imports_new!Y$10:Y$33,Imports_new!$A$10:$A$33,$A10)</f>
        <v>223868.71883439922</v>
      </c>
      <c r="Z10" s="5">
        <f>SUMIFS(Imports_new!Z$10:Z$33,Imports_new!$A$10:$A$33,$A10)</f>
        <v>223868.71883439922</v>
      </c>
      <c r="AA10" s="5">
        <f>SUMIFS(Imports_new!AA$10:AA$33,Imports_new!$A$10:$A$33,$A10)</f>
        <v>223868.71883439922</v>
      </c>
      <c r="AB10" s="5">
        <f>SUMIFS(Imports_new!AB$10:AB$33,Imports_new!$A$10:$A$33,$A10)</f>
        <v>223868.71883439922</v>
      </c>
      <c r="AC10" s="5">
        <f>SUMIFS(Imports_new!AC$10:AC$33,Imports_new!$A$10:$A$33,$A10)</f>
        <v>223868.71883439922</v>
      </c>
      <c r="AD10" s="5">
        <f>SUMIFS(Imports_new!AD$10:AD$33,Imports_new!$A$10:$A$33,$A10)</f>
        <v>223868.71883439922</v>
      </c>
      <c r="AE10" s="5">
        <f>SUMIFS(Imports_new!AE$10:AE$33,Imports_new!$A$10:$A$33,$A10)</f>
        <v>223868.71883439922</v>
      </c>
      <c r="AF10" s="5">
        <f>SUMIFS(Imports_new!AF$10:AF$33,Imports_new!$A$10:$A$33,$A10)</f>
        <v>223868.71883439922</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1299160.5601777676</v>
      </c>
      <c r="C12" s="5">
        <f>SUMIFS(Imports_new!C$10:C$33,Imports_new!$A$10:$A$33,$A12)</f>
        <v>1299160.5601777676</v>
      </c>
      <c r="D12" s="5">
        <f>SUMIFS(Imports_new!D$10:D$33,Imports_new!$A$10:$A$33,$A12)</f>
        <v>1299160.5601777676</v>
      </c>
      <c r="E12" s="5">
        <f>SUMIFS(Imports_new!E$10:E$33,Imports_new!$A$10:$A$33,$A12)</f>
        <v>849462.25688338908</v>
      </c>
      <c r="F12" s="5">
        <f>SUMIFS(Imports_new!F$10:F$33,Imports_new!$A$10:$A$33,$A12)</f>
        <v>728336.54718425521</v>
      </c>
      <c r="G12" s="5">
        <f>SUMIFS(Imports_new!G$10:G$33,Imports_new!$A$10:$A$33,$A12)</f>
        <v>642653.62630645779</v>
      </c>
      <c r="H12" s="5">
        <f>SUMIFS(Imports_new!H$10:H$33,Imports_new!$A$10:$A$33,$A12)</f>
        <v>356366.68121215247</v>
      </c>
      <c r="I12" s="5">
        <f>SUMIFS(Imports_new!I$10:I$33,Imports_new!$A$10:$A$33,$A12)</f>
        <v>362147.88137042796</v>
      </c>
      <c r="J12" s="5">
        <f>SUMIFS(Imports_new!J$10:J$33,Imports_new!$A$10:$A$33,$A12)</f>
        <v>382337.34945678758</v>
      </c>
      <c r="K12" s="5">
        <f>SUMIFS(Imports_new!K$10:K$33,Imports_new!$A$10:$A$33,$A12)</f>
        <v>389019.68768563814</v>
      </c>
      <c r="L12" s="5">
        <f>SUMIFS(Imports_new!L$10:L$33,Imports_new!$A$10:$A$33,$A12)</f>
        <v>336557.6769685722</v>
      </c>
      <c r="M12" s="5">
        <f>SUMIFS(Imports_new!M$10:M$33,Imports_new!$A$10:$A$33,$A12)</f>
        <v>336557.6769685722</v>
      </c>
      <c r="N12" s="5">
        <f>SUMIFS(Imports_new!N$10:N$33,Imports_new!$A$10:$A$33,$A12)</f>
        <v>336557.6769685722</v>
      </c>
      <c r="O12" s="5">
        <f>SUMIFS(Imports_new!O$10:O$33,Imports_new!$A$10:$A$33,$A12)</f>
        <v>336557.6769685722</v>
      </c>
      <c r="P12" s="5">
        <f>SUMIFS(Imports_new!P$10:P$33,Imports_new!$A$10:$A$33,$A12)</f>
        <v>336557.6769685722</v>
      </c>
      <c r="Q12" s="5">
        <f>SUMIFS(Imports_new!Q$10:Q$33,Imports_new!$A$10:$A$33,$A12)</f>
        <v>336557.6769685722</v>
      </c>
      <c r="R12" s="5">
        <f>SUMIFS(Imports_new!R$10:R$33,Imports_new!$A$10:$A$33,$A12)</f>
        <v>336557.6769685722</v>
      </c>
      <c r="S12" s="5">
        <f>SUMIFS(Imports_new!S$10:S$33,Imports_new!$A$10:$A$33,$A12)</f>
        <v>336557.6769685722</v>
      </c>
      <c r="T12" s="5">
        <f>SUMIFS(Imports_new!T$10:T$33,Imports_new!$A$10:$A$33,$A12)</f>
        <v>336557.6769685722</v>
      </c>
      <c r="U12" s="5">
        <f>SUMIFS(Imports_new!U$10:U$33,Imports_new!$A$10:$A$33,$A12)</f>
        <v>336557.6769685722</v>
      </c>
      <c r="V12" s="5">
        <f>SUMIFS(Imports_new!V$10:V$33,Imports_new!$A$10:$A$33,$A12)</f>
        <v>336557.6769685722</v>
      </c>
      <c r="W12" s="5">
        <f>SUMIFS(Imports_new!W$10:W$33,Imports_new!$A$10:$A$33,$A12)</f>
        <v>336557.6769685722</v>
      </c>
      <c r="X12" s="5">
        <f>SUMIFS(Imports_new!X$10:X$33,Imports_new!$A$10:$A$33,$A12)</f>
        <v>336557.6769685722</v>
      </c>
      <c r="Y12" s="5">
        <f>SUMIFS(Imports_new!Y$10:Y$33,Imports_new!$A$10:$A$33,$A12)</f>
        <v>336557.6769685722</v>
      </c>
      <c r="Z12" s="5">
        <f>SUMIFS(Imports_new!Z$10:Z$33,Imports_new!$A$10:$A$33,$A12)</f>
        <v>336557.6769685722</v>
      </c>
      <c r="AA12" s="5">
        <f>SUMIFS(Imports_new!AA$10:AA$33,Imports_new!$A$10:$A$33,$A12)</f>
        <v>336557.6769685722</v>
      </c>
      <c r="AB12" s="5">
        <f>SUMIFS(Imports_new!AB$10:AB$33,Imports_new!$A$10:$A$33,$A12)</f>
        <v>336557.6769685722</v>
      </c>
      <c r="AC12" s="5">
        <f>SUMIFS(Imports_new!AC$10:AC$33,Imports_new!$A$10:$A$33,$A12)</f>
        <v>336557.6769685722</v>
      </c>
      <c r="AD12" s="5">
        <f>SUMIFS(Imports_new!AD$10:AD$33,Imports_new!$A$10:$A$33,$A12)</f>
        <v>336557.6769685722</v>
      </c>
      <c r="AE12" s="5">
        <f>SUMIFS(Imports_new!AE$10:AE$33,Imports_new!$A$10:$A$33,$A12)</f>
        <v>336557.6769685722</v>
      </c>
      <c r="AF12" s="5">
        <f>SUMIFS(Imports_new!AF$10:AF$33,Imports_new!$A$10:$A$33,$A12)</f>
        <v>336557.6769685722</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5139.8812681559693</v>
      </c>
      <c r="F15" s="5">
        <f>SUMIFS(Imports_new!F$10:F$33,Imports_new!$A$10:$A$33,$A15)</f>
        <v>7269.5067210158559</v>
      </c>
      <c r="G15" s="5">
        <f>SUMIFS(Imports_new!G$10:G$33,Imports_new!$A$10:$A$33,$A15)</f>
        <v>52095.475685776939</v>
      </c>
      <c r="H15" s="5">
        <f>SUMIFS(Imports_new!H$10:H$33,Imports_new!$A$10:$A$33,$A15)</f>
        <v>116957.57720597445</v>
      </c>
      <c r="I15" s="5">
        <f>SUMIFS(Imports_new!I$10:I$33,Imports_new!$A$10:$A$33,$A15)</f>
        <v>152042.06081177396</v>
      </c>
      <c r="J15" s="5">
        <f>SUMIFS(Imports_new!J$10:J$33,Imports_new!$A$10:$A$33,$A15)</f>
        <v>212897.47821724199</v>
      </c>
      <c r="K15" s="5">
        <f>SUMIFS(Imports_new!K$10:K$33,Imports_new!$A$10:$A$33,$A15)</f>
        <v>202683.93169900484</v>
      </c>
      <c r="L15" s="5">
        <f>SUMIFS(Imports_new!L$10:L$33,Imports_new!$A$10:$A$33,$A15)</f>
        <v>194212.95345845949</v>
      </c>
      <c r="M15" s="5">
        <f>SUMIFS(Imports_new!M$10:M$33,Imports_new!$A$10:$A$33,$A15)</f>
        <v>194212.95345845949</v>
      </c>
      <c r="N15" s="5">
        <f>SUMIFS(Imports_new!N$10:N$33,Imports_new!$A$10:$A$33,$A15)</f>
        <v>194212.95345845949</v>
      </c>
      <c r="O15" s="5">
        <f>SUMIFS(Imports_new!O$10:O$33,Imports_new!$A$10:$A$33,$A15)</f>
        <v>194212.95345845949</v>
      </c>
      <c r="P15" s="5">
        <f>SUMIFS(Imports_new!P$10:P$33,Imports_new!$A$10:$A$33,$A15)</f>
        <v>194212.95345845949</v>
      </c>
      <c r="Q15" s="5">
        <f>SUMIFS(Imports_new!Q$10:Q$33,Imports_new!$A$10:$A$33,$A15)</f>
        <v>194212.95345845949</v>
      </c>
      <c r="R15" s="5">
        <f>SUMIFS(Imports_new!R$10:R$33,Imports_new!$A$10:$A$33,$A15)</f>
        <v>194212.95345845949</v>
      </c>
      <c r="S15" s="5">
        <f>SUMIFS(Imports_new!S$10:S$33,Imports_new!$A$10:$A$33,$A15)</f>
        <v>194212.95345845949</v>
      </c>
      <c r="T15" s="5">
        <f>SUMIFS(Imports_new!T$10:T$33,Imports_new!$A$10:$A$33,$A15)</f>
        <v>194212.95345845949</v>
      </c>
      <c r="U15" s="5">
        <f>SUMIFS(Imports_new!U$10:U$33,Imports_new!$A$10:$A$33,$A15)</f>
        <v>194212.95345845949</v>
      </c>
      <c r="V15" s="5">
        <f>SUMIFS(Imports_new!V$10:V$33,Imports_new!$A$10:$A$33,$A15)</f>
        <v>194212.95345845949</v>
      </c>
      <c r="W15" s="5">
        <f>SUMIFS(Imports_new!W$10:W$33,Imports_new!$A$10:$A$33,$A15)</f>
        <v>194212.95345845949</v>
      </c>
      <c r="X15" s="5">
        <f>SUMIFS(Imports_new!X$10:X$33,Imports_new!$A$10:$A$33,$A15)</f>
        <v>194212.95345845949</v>
      </c>
      <c r="Y15" s="5">
        <f>SUMIFS(Imports_new!Y$10:Y$33,Imports_new!$A$10:$A$33,$A15)</f>
        <v>194212.95345845949</v>
      </c>
      <c r="Z15" s="5">
        <f>SUMIFS(Imports_new!Z$10:Z$33,Imports_new!$A$10:$A$33,$A15)</f>
        <v>194212.95345845949</v>
      </c>
      <c r="AA15" s="5">
        <f>SUMIFS(Imports_new!AA$10:AA$33,Imports_new!$A$10:$A$33,$A15)</f>
        <v>194212.95345845949</v>
      </c>
      <c r="AB15" s="5">
        <f>SUMIFS(Imports_new!AB$10:AB$33,Imports_new!$A$10:$A$33,$A15)</f>
        <v>194212.95345845949</v>
      </c>
      <c r="AC15" s="5">
        <f>SUMIFS(Imports_new!AC$10:AC$33,Imports_new!$A$10:$A$33,$A15)</f>
        <v>194212.95345845949</v>
      </c>
      <c r="AD15" s="5">
        <f>SUMIFS(Imports_new!AD$10:AD$33,Imports_new!$A$10:$A$33,$A15)</f>
        <v>194212.95345845949</v>
      </c>
      <c r="AE15" s="5">
        <f>SUMIFS(Imports_new!AE$10:AE$33,Imports_new!$A$10:$A$33,$A15)</f>
        <v>194212.95345845949</v>
      </c>
      <c r="AF15" s="5">
        <f>SUMIFS(Imports_new!AF$10:AF$33,Imports_new!$A$10:$A$33,$A15)</f>
        <v>194212.95345845949</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18762830</v>
      </c>
      <c r="C2">
        <f>exports!E2</f>
        <v>18762830</v>
      </c>
      <c r="D2">
        <f>exports!F2</f>
        <v>18762830</v>
      </c>
      <c r="E2">
        <f>exports!G2</f>
        <v>18762830</v>
      </c>
      <c r="F2">
        <f>exports!H2</f>
        <v>18762830</v>
      </c>
      <c r="G2">
        <f>exports!I2</f>
        <v>18762830</v>
      </c>
      <c r="H2">
        <f>exports!J2</f>
        <v>18762830</v>
      </c>
      <c r="I2">
        <f>exports!K2</f>
        <v>18762830</v>
      </c>
      <c r="J2">
        <f>exports!L2</f>
        <v>18762830</v>
      </c>
      <c r="K2">
        <f>exports!M2</f>
        <v>18762830</v>
      </c>
      <c r="L2">
        <f>exports!N2</f>
        <v>18762830</v>
      </c>
      <c r="M2">
        <f>exports!O2</f>
        <v>18762830</v>
      </c>
      <c r="N2">
        <f>exports!P2</f>
        <v>18762830</v>
      </c>
      <c r="O2">
        <f>exports!Q2</f>
        <v>18762830</v>
      </c>
      <c r="P2">
        <f>exports!R2</f>
        <v>18762830</v>
      </c>
      <c r="Q2">
        <f>exports!S2</f>
        <v>18762830</v>
      </c>
      <c r="R2">
        <f>exports!T2</f>
        <v>18762830</v>
      </c>
      <c r="S2">
        <f>exports!U2</f>
        <v>18762830</v>
      </c>
      <c r="T2">
        <f>exports!V2</f>
        <v>18762830</v>
      </c>
      <c r="U2">
        <f>exports!W2</f>
        <v>18762830</v>
      </c>
      <c r="V2">
        <f>exports!X2</f>
        <v>18762830</v>
      </c>
      <c r="W2">
        <f>exports!Y2</f>
        <v>18762830</v>
      </c>
      <c r="X2">
        <f>exports!Z2</f>
        <v>18762830</v>
      </c>
      <c r="Y2">
        <f>exports!AA2</f>
        <v>18762830</v>
      </c>
      <c r="Z2">
        <f>exports!AB2</f>
        <v>18762830</v>
      </c>
      <c r="AA2">
        <f>exports!AC2</f>
        <v>18762830</v>
      </c>
      <c r="AB2">
        <f>exports!AD2</f>
        <v>18762830</v>
      </c>
      <c r="AC2">
        <f>exports!AE2</f>
        <v>18762830</v>
      </c>
      <c r="AD2">
        <f>exports!AF2</f>
        <v>18762830</v>
      </c>
      <c r="AE2">
        <f>exports!AG2</f>
        <v>18762830</v>
      </c>
      <c r="AF2">
        <f>exports!AH2</f>
        <v>18762830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68.220579409045087</v>
      </c>
      <c r="C2" s="12">
        <f>SUMIFS('State Generation Costs Calcs'!C105:C155,'State Generation Costs Calcs'!$A$105:$A$155,About!$B$2)*About!$A$67</f>
        <v>66.890220082267646</v>
      </c>
      <c r="D2" s="12">
        <f>SUMIFS('State Generation Costs Calcs'!D105:D155,'State Generation Costs Calcs'!$A$105:$A$155,About!$B$2)*About!$A$67</f>
        <v>65.647674956307782</v>
      </c>
      <c r="E2" s="12">
        <f>SUMIFS('State Generation Costs Calcs'!E105:E155,'State Generation Costs Calcs'!$A$105:$A$155,About!$B$2)*About!$A$67</f>
        <v>64.625847188058444</v>
      </c>
      <c r="F2" s="12">
        <f>SUMIFS('State Generation Costs Calcs'!F105:F155,'State Generation Costs Calcs'!$A$105:$A$155,About!$B$2)*About!$A$67</f>
        <v>64.345400494592255</v>
      </c>
      <c r="G2" s="12">
        <f>SUMIFS('State Generation Costs Calcs'!G105:G155,'State Generation Costs Calcs'!$A$105:$A$155,About!$B$2)*About!$A$67</f>
        <v>64.43386888167548</v>
      </c>
      <c r="H2" s="12">
        <f>SUMIFS('State Generation Costs Calcs'!H105:H155,'State Generation Costs Calcs'!$A$105:$A$155,About!$B$2)*About!$A$67</f>
        <v>65.045590005811476</v>
      </c>
      <c r="I2" s="12">
        <f>SUMIFS('State Generation Costs Calcs'!I105:I155,'State Generation Costs Calcs'!$A$105:$A$155,About!$B$2)*About!$A$67</f>
        <v>65.59947339721046</v>
      </c>
      <c r="J2" s="12">
        <f>SUMIFS('State Generation Costs Calcs'!J105:J155,'State Generation Costs Calcs'!$A$105:$A$155,About!$B$2)*About!$A$67</f>
        <v>65.305290980369477</v>
      </c>
      <c r="K2" s="12">
        <f>SUMIFS('State Generation Costs Calcs'!K105:K155,'State Generation Costs Calcs'!$A$105:$A$155,About!$B$2)*About!$A$67</f>
        <v>64.447126622218477</v>
      </c>
      <c r="L2" s="12">
        <f>SUMIFS('State Generation Costs Calcs'!L105:L155,'State Generation Costs Calcs'!$A$105:$A$155,About!$B$2)*About!$A$67</f>
        <v>63.462064803673826</v>
      </c>
      <c r="M2" s="12">
        <f>SUMIFS('State Generation Costs Calcs'!M105:M155,'State Generation Costs Calcs'!$A$105:$A$155,About!$B$2)*About!$A$67</f>
        <v>62.597307232007651</v>
      </c>
      <c r="N2" s="12">
        <f>SUMIFS('State Generation Costs Calcs'!N105:N155,'State Generation Costs Calcs'!$A$105:$A$155,About!$B$2)*About!$A$67</f>
        <v>61.68172756261287</v>
      </c>
      <c r="O2" s="12">
        <f>SUMIFS('State Generation Costs Calcs'!O105:O155,'State Generation Costs Calcs'!$A$105:$A$155,About!$B$2)*About!$A$67</f>
        <v>61.19913156380494</v>
      </c>
      <c r="P2" s="12">
        <f>SUMIFS('State Generation Costs Calcs'!P105:P155,'State Generation Costs Calcs'!$A$105:$A$155,About!$B$2)*About!$A$67</f>
        <v>61.079063951472094</v>
      </c>
      <c r="Q2" s="12">
        <f>SUMIFS('State Generation Costs Calcs'!Q105:Q155,'State Generation Costs Calcs'!$A$105:$A$155,About!$B$2)*About!$A$67</f>
        <v>60.527141865388074</v>
      </c>
      <c r="R2" s="12">
        <f>SUMIFS('State Generation Costs Calcs'!R105:R155,'State Generation Costs Calcs'!$A$105:$A$155,About!$B$2)*About!$A$67</f>
        <v>59.857916633322347</v>
      </c>
      <c r="S2" s="12">
        <f>SUMIFS('State Generation Costs Calcs'!S105:S155,'State Generation Costs Calcs'!$A$105:$A$155,About!$B$2)*About!$A$67</f>
        <v>59.38215342749676</v>
      </c>
      <c r="T2" s="12">
        <f>SUMIFS('State Generation Costs Calcs'!T105:T155,'State Generation Costs Calcs'!$A$105:$A$155,About!$B$2)*About!$A$67</f>
        <v>59.185320419351442</v>
      </c>
      <c r="U2" s="12">
        <f>SUMIFS('State Generation Costs Calcs'!U105:U155,'State Generation Costs Calcs'!$A$105:$A$155,About!$B$2)*About!$A$67</f>
        <v>59.022185340009798</v>
      </c>
      <c r="V2" s="12">
        <f>SUMIFS('State Generation Costs Calcs'!V105:V155,'State Generation Costs Calcs'!$A$105:$A$155,About!$B$2)*About!$A$67</f>
        <v>58.399905358567118</v>
      </c>
      <c r="W2" s="12">
        <f>SUMIFS('State Generation Costs Calcs'!W105:W155,'State Generation Costs Calcs'!$A$105:$A$155,About!$B$2)*About!$A$67</f>
        <v>57.829459967366212</v>
      </c>
      <c r="X2" s="12">
        <f>SUMIFS('State Generation Costs Calcs'!X105:X155,'State Generation Costs Calcs'!$A$105:$A$155,About!$B$2)*About!$A$67</f>
        <v>57.506144282513603</v>
      </c>
      <c r="Y2" s="12">
        <f>SUMIFS('State Generation Costs Calcs'!Y105:Y155,'State Generation Costs Calcs'!$A$105:$A$155,About!$B$2)*About!$A$67</f>
        <v>57.143125230822839</v>
      </c>
      <c r="Z2" s="12">
        <f>SUMIFS('State Generation Costs Calcs'!Z105:Z155,'State Generation Costs Calcs'!$A$105:$A$155,About!$B$2)*About!$A$67</f>
        <v>56.931242346533168</v>
      </c>
      <c r="AA2" s="12">
        <f>SUMIFS('State Generation Costs Calcs'!AA105:AA155,'State Generation Costs Calcs'!$A$105:$A$155,About!$B$2)*About!$A$67</f>
        <v>56.779108079024766</v>
      </c>
      <c r="AB2" s="12">
        <f>SUMIFS('State Generation Costs Calcs'!AB105:AB155,'State Generation Costs Calcs'!$A$105:$A$155,About!$B$2)*About!$A$67</f>
        <v>56.549626988076362</v>
      </c>
      <c r="AC2" s="12">
        <f>SUMIFS('State Generation Costs Calcs'!AC105:AC155,'State Generation Costs Calcs'!$A$105:$A$155,About!$B$2)*About!$A$67</f>
        <v>56.555456193105933</v>
      </c>
      <c r="AD2" s="12">
        <f>SUMIFS('State Generation Costs Calcs'!AD105:AD155,'State Generation Costs Calcs'!$A$105:$A$155,About!$B$2)*About!$A$67</f>
        <v>56.611746609573522</v>
      </c>
      <c r="AE2" s="12">
        <f>SUMIFS('State Generation Costs Calcs'!AE105:AE155,'State Generation Costs Calcs'!$A$105:$A$155,About!$B$2)*About!$A$67</f>
        <v>56.544819042534812</v>
      </c>
      <c r="AF2" s="12">
        <f>SUMIFS('State Generation Costs Calcs'!AF105:AF155,'State Generation Costs Calcs'!$A$105:$A$155,About!$B$2)*About!$A$67</f>
        <v>56.513277663376563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68.220579409045087</v>
      </c>
      <c r="C2" s="12">
        <f>SUMIFS('State Generation Costs Calcs'!C105:C155,'State Generation Costs Calcs'!$A$105:$A$155,About!$B$2)*About!$A$67</f>
        <v>66.890220082267646</v>
      </c>
      <c r="D2" s="12">
        <f>SUMIFS('State Generation Costs Calcs'!D105:D155,'State Generation Costs Calcs'!$A$105:$A$155,About!$B$2)*About!$A$67</f>
        <v>65.647674956307782</v>
      </c>
      <c r="E2" s="12">
        <f>SUMIFS('State Generation Costs Calcs'!E105:E155,'State Generation Costs Calcs'!$A$105:$A$155,About!$B$2)*About!$A$67</f>
        <v>64.625847188058444</v>
      </c>
      <c r="F2" s="12">
        <f>SUMIFS('State Generation Costs Calcs'!F105:F155,'State Generation Costs Calcs'!$A$105:$A$155,About!$B$2)*About!$A$67</f>
        <v>64.345400494592255</v>
      </c>
      <c r="G2" s="12">
        <f>SUMIFS('State Generation Costs Calcs'!G105:G155,'State Generation Costs Calcs'!$A$105:$A$155,About!$B$2)*About!$A$67</f>
        <v>64.43386888167548</v>
      </c>
      <c r="H2" s="12">
        <f>SUMIFS('State Generation Costs Calcs'!H105:H155,'State Generation Costs Calcs'!$A$105:$A$155,About!$B$2)*About!$A$67</f>
        <v>65.045590005811476</v>
      </c>
      <c r="I2" s="12">
        <f>SUMIFS('State Generation Costs Calcs'!I105:I155,'State Generation Costs Calcs'!$A$105:$A$155,About!$B$2)*About!$A$67</f>
        <v>65.59947339721046</v>
      </c>
      <c r="J2" s="12">
        <f>SUMIFS('State Generation Costs Calcs'!J105:J155,'State Generation Costs Calcs'!$A$105:$A$155,About!$B$2)*About!$A$67</f>
        <v>65.305290980369477</v>
      </c>
      <c r="K2" s="12">
        <f>SUMIFS('State Generation Costs Calcs'!K105:K155,'State Generation Costs Calcs'!$A$105:$A$155,About!$B$2)*About!$A$67</f>
        <v>64.447126622218477</v>
      </c>
      <c r="L2" s="12">
        <f>SUMIFS('State Generation Costs Calcs'!L105:L155,'State Generation Costs Calcs'!$A$105:$A$155,About!$B$2)*About!$A$67</f>
        <v>63.462064803673826</v>
      </c>
      <c r="M2" s="12">
        <f>SUMIFS('State Generation Costs Calcs'!M105:M155,'State Generation Costs Calcs'!$A$105:$A$155,About!$B$2)*About!$A$67</f>
        <v>62.597307232007651</v>
      </c>
      <c r="N2" s="12">
        <f>SUMIFS('State Generation Costs Calcs'!N105:N155,'State Generation Costs Calcs'!$A$105:$A$155,About!$B$2)*About!$A$67</f>
        <v>61.68172756261287</v>
      </c>
      <c r="O2" s="12">
        <f>SUMIFS('State Generation Costs Calcs'!O105:O155,'State Generation Costs Calcs'!$A$105:$A$155,About!$B$2)*About!$A$67</f>
        <v>61.19913156380494</v>
      </c>
      <c r="P2" s="12">
        <f>SUMIFS('State Generation Costs Calcs'!P105:P155,'State Generation Costs Calcs'!$A$105:$A$155,About!$B$2)*About!$A$67</f>
        <v>61.079063951472094</v>
      </c>
      <c r="Q2" s="12">
        <f>SUMIFS('State Generation Costs Calcs'!Q105:Q155,'State Generation Costs Calcs'!$A$105:$A$155,About!$B$2)*About!$A$67</f>
        <v>60.527141865388074</v>
      </c>
      <c r="R2" s="12">
        <f>SUMIFS('State Generation Costs Calcs'!R105:R155,'State Generation Costs Calcs'!$A$105:$A$155,About!$B$2)*About!$A$67</f>
        <v>59.857916633322347</v>
      </c>
      <c r="S2" s="12">
        <f>SUMIFS('State Generation Costs Calcs'!S105:S155,'State Generation Costs Calcs'!$A$105:$A$155,About!$B$2)*About!$A$67</f>
        <v>59.38215342749676</v>
      </c>
      <c r="T2" s="12">
        <f>SUMIFS('State Generation Costs Calcs'!T105:T155,'State Generation Costs Calcs'!$A$105:$A$155,About!$B$2)*About!$A$67</f>
        <v>59.185320419351442</v>
      </c>
      <c r="U2" s="12">
        <f>SUMIFS('State Generation Costs Calcs'!U105:U155,'State Generation Costs Calcs'!$A$105:$A$155,About!$B$2)*About!$A$67</f>
        <v>59.022185340009798</v>
      </c>
      <c r="V2" s="12">
        <f>SUMIFS('State Generation Costs Calcs'!V105:V155,'State Generation Costs Calcs'!$A$105:$A$155,About!$B$2)*About!$A$67</f>
        <v>58.399905358567118</v>
      </c>
      <c r="W2" s="12">
        <f>SUMIFS('State Generation Costs Calcs'!W105:W155,'State Generation Costs Calcs'!$A$105:$A$155,About!$B$2)*About!$A$67</f>
        <v>57.829459967366212</v>
      </c>
      <c r="X2" s="12">
        <f>SUMIFS('State Generation Costs Calcs'!X105:X155,'State Generation Costs Calcs'!$A$105:$A$155,About!$B$2)*About!$A$67</f>
        <v>57.506144282513603</v>
      </c>
      <c r="Y2" s="12">
        <f>SUMIFS('State Generation Costs Calcs'!Y105:Y155,'State Generation Costs Calcs'!$A$105:$A$155,About!$B$2)*About!$A$67</f>
        <v>57.143125230822839</v>
      </c>
      <c r="Z2" s="12">
        <f>SUMIFS('State Generation Costs Calcs'!Z105:Z155,'State Generation Costs Calcs'!$A$105:$A$155,About!$B$2)*About!$A$67</f>
        <v>56.931242346533168</v>
      </c>
      <c r="AA2" s="12">
        <f>SUMIFS('State Generation Costs Calcs'!AA105:AA155,'State Generation Costs Calcs'!$A$105:$A$155,About!$B$2)*About!$A$67</f>
        <v>56.779108079024766</v>
      </c>
      <c r="AB2" s="12">
        <f>SUMIFS('State Generation Costs Calcs'!AB105:AB155,'State Generation Costs Calcs'!$A$105:$A$155,About!$B$2)*About!$A$67</f>
        <v>56.549626988076362</v>
      </c>
      <c r="AC2" s="12">
        <f>SUMIFS('State Generation Costs Calcs'!AC105:AC155,'State Generation Costs Calcs'!$A$105:$A$155,About!$B$2)*About!$A$67</f>
        <v>56.555456193105933</v>
      </c>
      <c r="AD2" s="12">
        <f>SUMIFS('State Generation Costs Calcs'!AD105:AD155,'State Generation Costs Calcs'!$A$105:$A$155,About!$B$2)*About!$A$67</f>
        <v>56.611746609573522</v>
      </c>
      <c r="AE2" s="12">
        <f>SUMIFS('State Generation Costs Calcs'!AE105:AE155,'State Generation Costs Calcs'!$A$105:$A$155,About!$B$2)*About!$A$67</f>
        <v>56.544819042534812</v>
      </c>
      <c r="AF2" s="12">
        <f>SUMIFS('State Generation Costs Calcs'!AF105:AF155,'State Generation Costs Calcs'!$A$105:$A$155,About!$B$2)*About!$A$67</f>
        <v>56.513277663376563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2024-01-10T18:41:37Z</dcterms:modified>
</cp:coreProperties>
</file>