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bldgs/sodscbric/"/>
    </mc:Choice>
  </mc:AlternateContent>
  <xr:revisionPtr revIDLastSave="0" documentId="13_ncr:1_{DBFF6F35-7AB8-1E47-AA87-5CDF92BFDADE}" xr6:coauthVersionLast="46" xr6:coauthVersionMax="46" xr10:uidLastSave="{00000000-0000-0000-0000-000000000000}"/>
  <bookViews>
    <workbookView xWindow="3100" yWindow="460" windowWidth="25660" windowHeight="15800" activeTab="2" xr2:uid="{00000000-000D-0000-FFFF-FFFF00000000}"/>
  </bookViews>
  <sheets>
    <sheet name="About" sheetId="3" r:id="rId1"/>
    <sheet name="Data" sheetId="1" r:id="rId2"/>
    <sheet name="SoDSC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2" l="1"/>
  <c r="AB2" i="2"/>
  <c r="AB3" i="2" s="1"/>
  <c r="AA4" i="2"/>
  <c r="AA2" i="2"/>
  <c r="AA3" i="2" s="1"/>
  <c r="R4" i="2"/>
  <c r="R2" i="2"/>
  <c r="R3" i="2" s="1"/>
  <c r="P4" i="2"/>
  <c r="P2" i="2"/>
  <c r="P3" i="2" s="1"/>
  <c r="D2" i="2"/>
  <c r="D3" i="2" s="1"/>
  <c r="D4" i="2"/>
  <c r="M2" i="2" l="1"/>
  <c r="M3" i="2" s="1"/>
  <c r="M4" i="2"/>
  <c r="C25" i="1" l="1"/>
  <c r="C26" i="1"/>
  <c r="C27" i="1"/>
  <c r="C24" i="1"/>
  <c r="C21" i="1"/>
  <c r="C22" i="1"/>
  <c r="C23" i="1"/>
  <c r="C18" i="1"/>
  <c r="C19" i="1"/>
  <c r="C17" i="1"/>
  <c r="C10" i="1"/>
  <c r="C11" i="1"/>
  <c r="C12" i="1"/>
  <c r="C13" i="1"/>
  <c r="C9" i="1"/>
  <c r="C4" i="1"/>
  <c r="C5" i="1"/>
  <c r="C6" i="1"/>
  <c r="C7" i="1"/>
  <c r="C3" i="1"/>
  <c r="D18" i="1" l="1"/>
  <c r="D8" i="1"/>
  <c r="D4" i="1"/>
  <c r="D11" i="1"/>
  <c r="D24" i="1"/>
  <c r="D7" i="1"/>
  <c r="D9" i="1"/>
  <c r="D23" i="1"/>
  <c r="D27" i="1"/>
  <c r="T4" i="2" s="1"/>
  <c r="D6" i="1"/>
  <c r="D13" i="1"/>
  <c r="D20" i="1"/>
  <c r="D22" i="1"/>
  <c r="D26" i="1"/>
  <c r="D5" i="1"/>
  <c r="D19" i="1"/>
  <c r="D21" i="1"/>
  <c r="AL4" i="2" s="1"/>
  <c r="D25" i="1"/>
  <c r="D3" i="1"/>
  <c r="D10" i="1"/>
  <c r="D17" i="1"/>
  <c r="D12" i="1"/>
  <c r="C2" i="2"/>
  <c r="C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K2" i="2"/>
  <c r="K3" i="2" s="1"/>
  <c r="L2" i="2"/>
  <c r="L3" i="2" s="1"/>
  <c r="N2" i="2"/>
  <c r="N3" i="2" s="1"/>
  <c r="O2" i="2"/>
  <c r="O3" i="2" s="1"/>
  <c r="Q2" i="2"/>
  <c r="Q3" i="2" s="1"/>
  <c r="V2" i="2"/>
  <c r="V3" i="2" s="1"/>
  <c r="W2" i="2"/>
  <c r="W3" i="2" s="1"/>
  <c r="X2" i="2"/>
  <c r="X3" i="2" s="1"/>
  <c r="Y2" i="2"/>
  <c r="Y3" i="2" s="1"/>
  <c r="Z2" i="2"/>
  <c r="Z3" i="2" s="1"/>
  <c r="AD2" i="2"/>
  <c r="AD3" i="2" s="1"/>
  <c r="AF2" i="2"/>
  <c r="AF3" i="2" s="1"/>
  <c r="AG2" i="2"/>
  <c r="AG3" i="2" s="1"/>
  <c r="AH2" i="2"/>
  <c r="AH3" i="2" s="1"/>
  <c r="AI2" i="2"/>
  <c r="AI3" i="2" s="1"/>
  <c r="AJ2" i="2"/>
  <c r="AJ3" i="2" s="1"/>
  <c r="AK2" i="2"/>
  <c r="AK3" i="2" s="1"/>
  <c r="AM2" i="2"/>
  <c r="AM3" i="2" s="1"/>
  <c r="AN2" i="2"/>
  <c r="AN3" i="2" s="1"/>
  <c r="AO2" i="2"/>
  <c r="AO3" i="2" s="1"/>
  <c r="AP2" i="2"/>
  <c r="AP3" i="2" s="1"/>
  <c r="AQ2" i="2"/>
  <c r="AQ3" i="2" s="1"/>
  <c r="C4" i="2"/>
  <c r="E4" i="2"/>
  <c r="F4" i="2"/>
  <c r="G4" i="2"/>
  <c r="H4" i="2"/>
  <c r="I4" i="2"/>
  <c r="J4" i="2"/>
  <c r="K4" i="2"/>
  <c r="L4" i="2"/>
  <c r="N4" i="2"/>
  <c r="O4" i="2"/>
  <c r="Q4" i="2"/>
  <c r="V4" i="2"/>
  <c r="W4" i="2"/>
  <c r="X4" i="2"/>
  <c r="Y4" i="2"/>
  <c r="Z4" i="2"/>
  <c r="AD4" i="2"/>
  <c r="AE4" i="2"/>
  <c r="AF4" i="2"/>
  <c r="AG4" i="2"/>
  <c r="AH4" i="2"/>
  <c r="AI4" i="2"/>
  <c r="AJ4" i="2"/>
  <c r="AK4" i="2"/>
  <c r="AM4" i="2"/>
  <c r="AN4" i="2"/>
  <c r="AO4" i="2"/>
  <c r="AP4" i="2"/>
  <c r="AQ4" i="2"/>
  <c r="B4" i="2"/>
  <c r="B2" i="2"/>
  <c r="B3" i="2" s="1"/>
  <c r="S4" i="2"/>
  <c r="AC2" i="2"/>
  <c r="AC3" i="2" s="1"/>
  <c r="AE2" i="2"/>
  <c r="AE3" i="2" s="1"/>
  <c r="S2" i="2"/>
  <c r="S3" i="2" s="1"/>
  <c r="T2" i="2"/>
  <c r="T3" i="2" s="1"/>
  <c r="AL2" i="2" l="1"/>
  <c r="AL3" i="2" s="1"/>
  <c r="AC4" i="2"/>
  <c r="U2" i="2"/>
  <c r="U3" i="2" s="1"/>
  <c r="U4" i="2"/>
</calcChain>
</file>

<file path=xl/sharedStrings.xml><?xml version="1.0" encoding="utf-8"?>
<sst xmlns="http://schemas.openxmlformats.org/spreadsheetml/2006/main" count="195" uniqueCount="124">
  <si>
    <t>https://www.nrel.gov/docs/fy19osti/72399.pdf</t>
  </si>
  <si>
    <t>Residential</t>
  </si>
  <si>
    <t>Net Profit</t>
  </si>
  <si>
    <t>Overhead</t>
  </si>
  <si>
    <t>Sales and Marketing</t>
  </si>
  <si>
    <t>Permitting, Inspection, Interconnection</t>
  </si>
  <si>
    <t>Install Labor</t>
  </si>
  <si>
    <t>Sales Tax</t>
  </si>
  <si>
    <t>Supply Chain Costs</t>
  </si>
  <si>
    <t>Electrical BOS</t>
  </si>
  <si>
    <t>Structrual BOS</t>
  </si>
  <si>
    <t>Inverter</t>
  </si>
  <si>
    <t>Module</t>
  </si>
  <si>
    <t>Commercial</t>
  </si>
  <si>
    <t>EPC/Developer Net Profit</t>
  </si>
  <si>
    <t>Contingency</t>
  </si>
  <si>
    <t>Developer Overhead</t>
  </si>
  <si>
    <t>PII</t>
  </si>
  <si>
    <t>EPC Overhead</t>
  </si>
  <si>
    <t>Install Labor and Equipment</t>
  </si>
  <si>
    <t>Structural BOS</t>
  </si>
  <si>
    <t>Inverter Only</t>
  </si>
  <si>
    <t>2018 USD/W-DC, 200 kW</t>
  </si>
  <si>
    <t>2018 USD/W-DC, mixed weighted average, 6.2 kW</t>
  </si>
  <si>
    <t>ISIC Code</t>
  </si>
  <si>
    <t>Agriculture, forestry and fishing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</si>
  <si>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</si>
  <si>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</si>
  <si>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</si>
  <si>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</si>
  <si>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</si>
  <si>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</si>
  <si>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</si>
  <si>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Rubber and plastics products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</si>
  <si>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</si>
  <si>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</si>
  <si>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</si>
  <si>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</si>
  <si>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</si>
  <si>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</si>
  <si>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</si>
  <si>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</si>
  <si>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</si>
  <si>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</si>
  <si>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</si>
  <si>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</si>
  <si>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</si>
  <si>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</si>
  <si>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</si>
  <si>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</si>
  <si>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</si>
  <si>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</si>
  <si>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</si>
  <si>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</si>
  <si>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</si>
  <si>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ISIC 97T98</t>
  </si>
  <si>
    <t>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</si>
  <si>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</si>
  <si>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</si>
  <si>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</si>
  <si>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</si>
  <si>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</si>
  <si>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</si>
  <si>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</si>
  <si>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</si>
  <si>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</si>
  <si>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</si>
  <si>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</si>
  <si>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</si>
  <si>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</si>
  <si>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</si>
  <si>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</si>
  <si>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</si>
  <si>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</si>
  <si>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</si>
  <si>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</si>
  <si>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</si>
  <si>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</si>
  <si>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</si>
  <si>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</si>
  <si>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</si>
  <si>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</si>
  <si>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</si>
  <si>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</si>
  <si>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</si>
  <si>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</si>
  <si>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</si>
  <si>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urban residential</t>
  </si>
  <si>
    <t>rural residential</t>
  </si>
  <si>
    <t>commercial</t>
  </si>
  <si>
    <t>Source:</t>
  </si>
  <si>
    <t>NREL</t>
  </si>
  <si>
    <t>U.S. Solar Photovoltaic System Cost Benchmark: Q1 2018</t>
  </si>
  <si>
    <t>Figures 14 and 20</t>
  </si>
  <si>
    <t>Notes</t>
  </si>
  <si>
    <t>As taxes (except fuel taxes) are handled separately (on the "Cross-Sector Totals" sheet), not within</t>
  </si>
  <si>
    <t>each sector, we reallocate the "sales tax" share in this variable to the equipment portions</t>
  </si>
  <si>
    <t>of the costs.</t>
  </si>
  <si>
    <t>Share</t>
  </si>
  <si>
    <t>Pre-Tax Reallocation</t>
  </si>
  <si>
    <t>Meaning</t>
  </si>
  <si>
    <t>SoDSCbRIC Share of Distriuted Solar Costs by Recipient ISIC Code</t>
  </si>
  <si>
    <t>ISIC 20</t>
  </si>
  <si>
    <t>ISIC 21</t>
  </si>
  <si>
    <t>Pharmaceuticals</t>
  </si>
  <si>
    <t>Chemicals</t>
  </si>
  <si>
    <t>ISIC 05</t>
  </si>
  <si>
    <t>ISIC 06</t>
  </si>
  <si>
    <t>Coal mining</t>
  </si>
  <si>
    <t>Oil and gas extraction</t>
  </si>
  <si>
    <t>ISIC 231</t>
  </si>
  <si>
    <t>ISIC 239</t>
  </si>
  <si>
    <t>Glass</t>
  </si>
  <si>
    <t>Cement and other nonmetallic minerals</t>
  </si>
  <si>
    <t>ISIC 241</t>
  </si>
  <si>
    <t>ISIC 242</t>
  </si>
  <si>
    <t>Iron and steel</t>
  </si>
  <si>
    <t>Other metals</t>
  </si>
  <si>
    <t>ISIC 351</t>
  </si>
  <si>
    <t>ISIC 352T353</t>
  </si>
  <si>
    <t>ISIC 36T39</t>
  </si>
  <si>
    <t>Electricity generation and distribution</t>
  </si>
  <si>
    <t>Energy pipelines and gas processing</t>
  </si>
  <si>
    <t>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</si>
</sst>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left"/>
    </xf>
    <xf numFmtId="0" fontId="3" fillId="0" borderId="0" xfId="2"/>
    <xf numFmtId="0" fontId="0" fillId="2" borderId="0" xfId="0" applyFill="1"/>
    <xf numFmtId="2" fontId="0" fillId="3" borderId="0" xfId="0" applyNumberFormat="1" applyFill="1"/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9osti/7239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/>
  </sheetViews>
  <sheetFormatPr baseColWidth="10" defaultColWidth="8.83203125" defaultRowHeight="15" x14ac:dyDescent="0.2"/>
  <cols>
    <col min="2" max="2" width="51.5" customWidth="1"/>
  </cols>
  <sheetData>
    <row r="1" spans="1:3" x14ac:dyDescent="0.2">
      <c r="A1" s="1" t="s">
        <v>101</v>
      </c>
      <c r="C1" s="11">
        <v>44307</v>
      </c>
    </row>
    <row r="3" spans="1:3" x14ac:dyDescent="0.2">
      <c r="A3" s="1" t="s">
        <v>90</v>
      </c>
      <c r="B3" t="s">
        <v>91</v>
      </c>
    </row>
    <row r="4" spans="1:3" x14ac:dyDescent="0.2">
      <c r="B4" s="3">
        <v>2018</v>
      </c>
    </row>
    <row r="5" spans="1:3" x14ac:dyDescent="0.2">
      <c r="B5" t="s">
        <v>92</v>
      </c>
    </row>
    <row r="6" spans="1:3" x14ac:dyDescent="0.2">
      <c r="B6" s="4" t="s">
        <v>0</v>
      </c>
    </row>
    <row r="7" spans="1:3" x14ac:dyDescent="0.2">
      <c r="B7" t="s">
        <v>93</v>
      </c>
    </row>
    <row r="9" spans="1:3" x14ac:dyDescent="0.2">
      <c r="A9" s="1" t="s">
        <v>94</v>
      </c>
    </row>
    <row r="10" spans="1:3" x14ac:dyDescent="0.2">
      <c r="A10" t="s">
        <v>95</v>
      </c>
    </row>
    <row r="11" spans="1:3" x14ac:dyDescent="0.2">
      <c r="A11" t="s">
        <v>96</v>
      </c>
    </row>
    <row r="12" spans="1:3" x14ac:dyDescent="0.2">
      <c r="A12" t="s">
        <v>97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workbookViewId="0"/>
  </sheetViews>
  <sheetFormatPr baseColWidth="10" defaultColWidth="8.83203125" defaultRowHeight="15" x14ac:dyDescent="0.2"/>
  <cols>
    <col min="1" max="1" width="39.6640625" customWidth="1"/>
    <col min="2" max="2" width="14.5" customWidth="1"/>
    <col min="3" max="3" width="12.6640625" customWidth="1"/>
    <col min="5" max="5" width="11.33203125" customWidth="1"/>
    <col min="7" max="7" width="11.83203125" customWidth="1"/>
    <col min="8" max="8" width="66.83203125" customWidth="1"/>
  </cols>
  <sheetData>
    <row r="1" spans="1:8" x14ac:dyDescent="0.2">
      <c r="A1" s="7" t="s">
        <v>1</v>
      </c>
      <c r="B1" s="8"/>
      <c r="C1" s="8"/>
      <c r="D1" s="8"/>
      <c r="E1" s="8"/>
      <c r="G1" s="7" t="s">
        <v>24</v>
      </c>
      <c r="H1" s="7" t="s">
        <v>100</v>
      </c>
    </row>
    <row r="2" spans="1:8" ht="32" x14ac:dyDescent="0.2">
      <c r="A2" s="9" t="s">
        <v>23</v>
      </c>
      <c r="B2" s="9" t="s">
        <v>99</v>
      </c>
      <c r="C2" s="9" t="s">
        <v>99</v>
      </c>
      <c r="D2" s="1" t="s">
        <v>98</v>
      </c>
      <c r="E2" s="1" t="s">
        <v>24</v>
      </c>
      <c r="G2" t="s">
        <v>57</v>
      </c>
      <c r="H2" t="s">
        <v>25</v>
      </c>
    </row>
    <row r="3" spans="1:8" x14ac:dyDescent="0.2">
      <c r="A3" t="s">
        <v>2</v>
      </c>
      <c r="B3">
        <v>0.33</v>
      </c>
      <c r="C3">
        <f>B3</f>
        <v>0.33</v>
      </c>
      <c r="D3" s="2">
        <f>C3/SUM($C$3:$C$13)</f>
        <v>0.11115462948456839</v>
      </c>
      <c r="E3" t="s">
        <v>73</v>
      </c>
      <c r="G3" t="s">
        <v>106</v>
      </c>
      <c r="H3" t="s">
        <v>108</v>
      </c>
    </row>
    <row r="4" spans="1:8" x14ac:dyDescent="0.2">
      <c r="A4" t="s">
        <v>3</v>
      </c>
      <c r="B4">
        <v>0.32</v>
      </c>
      <c r="C4">
        <f t="shared" ref="C4:C7" si="0">B4</f>
        <v>0.32</v>
      </c>
      <c r="D4" s="2">
        <f t="shared" ref="D4:D13" si="1">C4/SUM($C$3:$C$13)</f>
        <v>0.10778630737897542</v>
      </c>
      <c r="E4" t="s">
        <v>73</v>
      </c>
      <c r="G4" t="s">
        <v>107</v>
      </c>
      <c r="H4" t="s">
        <v>109</v>
      </c>
    </row>
    <row r="5" spans="1:8" x14ac:dyDescent="0.2">
      <c r="A5" t="s">
        <v>4</v>
      </c>
      <c r="B5">
        <v>0.35</v>
      </c>
      <c r="C5">
        <f t="shared" si="0"/>
        <v>0.35</v>
      </c>
      <c r="D5" s="2">
        <f t="shared" si="1"/>
        <v>0.11789127369575435</v>
      </c>
      <c r="E5" t="s">
        <v>82</v>
      </c>
      <c r="G5" t="s">
        <v>58</v>
      </c>
      <c r="H5" t="s">
        <v>26</v>
      </c>
    </row>
    <row r="6" spans="1:8" x14ac:dyDescent="0.2">
      <c r="A6" t="s">
        <v>5</v>
      </c>
      <c r="B6">
        <v>0.06</v>
      </c>
      <c r="C6">
        <f t="shared" si="0"/>
        <v>0.06</v>
      </c>
      <c r="D6" s="2">
        <f t="shared" si="1"/>
        <v>2.020993263355789E-2</v>
      </c>
      <c r="E6" t="s">
        <v>82</v>
      </c>
      <c r="G6" t="s">
        <v>59</v>
      </c>
      <c r="H6" t="s">
        <v>27</v>
      </c>
    </row>
    <row r="7" spans="1:8" x14ac:dyDescent="0.2">
      <c r="A7" t="s">
        <v>6</v>
      </c>
      <c r="B7">
        <v>0.27</v>
      </c>
      <c r="C7">
        <f t="shared" si="0"/>
        <v>0.27</v>
      </c>
      <c r="D7" s="2">
        <f t="shared" si="1"/>
        <v>9.0944696851010504E-2</v>
      </c>
      <c r="E7" t="s">
        <v>73</v>
      </c>
      <c r="G7" t="s">
        <v>60</v>
      </c>
      <c r="H7" t="s">
        <v>28</v>
      </c>
    </row>
    <row r="8" spans="1:8" x14ac:dyDescent="0.2">
      <c r="A8" t="s">
        <v>7</v>
      </c>
      <c r="B8">
        <v>0.09</v>
      </c>
      <c r="C8" s="5">
        <v>0</v>
      </c>
      <c r="D8" s="2">
        <f t="shared" si="1"/>
        <v>0</v>
      </c>
      <c r="G8" t="s">
        <v>61</v>
      </c>
      <c r="H8" t="s">
        <v>29</v>
      </c>
    </row>
    <row r="9" spans="1:8" x14ac:dyDescent="0.2">
      <c r="A9" t="s">
        <v>8</v>
      </c>
      <c r="B9">
        <v>0.3</v>
      </c>
      <c r="C9" s="6">
        <f>B9+(B$8/SUM(B$9:B$13))</f>
        <v>0.36976744186046512</v>
      </c>
      <c r="D9" s="2">
        <f t="shared" si="1"/>
        <v>0.12454958483471723</v>
      </c>
      <c r="E9" t="s">
        <v>75</v>
      </c>
      <c r="G9" t="s">
        <v>62</v>
      </c>
      <c r="H9" t="s">
        <v>30</v>
      </c>
    </row>
    <row r="10" spans="1:8" x14ac:dyDescent="0.2">
      <c r="A10" t="s">
        <v>9</v>
      </c>
      <c r="B10">
        <v>0.21</v>
      </c>
      <c r="C10" s="6">
        <f t="shared" ref="C10:C13" si="2">B10+(B$8/SUM(B$9:B$13))</f>
        <v>0.27976744186046509</v>
      </c>
      <c r="D10" s="2">
        <f t="shared" si="1"/>
        <v>9.4234685884380387E-2</v>
      </c>
      <c r="E10" t="s">
        <v>68</v>
      </c>
      <c r="G10" t="s">
        <v>63</v>
      </c>
      <c r="H10" t="s">
        <v>31</v>
      </c>
    </row>
    <row r="11" spans="1:8" x14ac:dyDescent="0.2">
      <c r="A11" t="s">
        <v>10</v>
      </c>
      <c r="B11">
        <v>0.1</v>
      </c>
      <c r="C11" s="6">
        <f t="shared" si="2"/>
        <v>0.16976744186046511</v>
      </c>
      <c r="D11" s="2">
        <f t="shared" si="1"/>
        <v>5.7183142722857593E-2</v>
      </c>
      <c r="E11" t="s">
        <v>66</v>
      </c>
      <c r="G11" t="s">
        <v>64</v>
      </c>
      <c r="H11" t="s">
        <v>32</v>
      </c>
    </row>
    <row r="12" spans="1:8" x14ac:dyDescent="0.2">
      <c r="A12" t="s">
        <v>11</v>
      </c>
      <c r="B12">
        <v>0.21</v>
      </c>
      <c r="C12" s="6">
        <f t="shared" si="2"/>
        <v>0.27976744186046509</v>
      </c>
      <c r="D12" s="2">
        <f t="shared" si="1"/>
        <v>9.4234685884380387E-2</v>
      </c>
      <c r="E12" t="s">
        <v>68</v>
      </c>
      <c r="G12" t="s">
        <v>102</v>
      </c>
      <c r="H12" t="s">
        <v>105</v>
      </c>
    </row>
    <row r="13" spans="1:8" x14ac:dyDescent="0.2">
      <c r="A13" t="s">
        <v>12</v>
      </c>
      <c r="B13">
        <v>0.47</v>
      </c>
      <c r="C13" s="6">
        <f t="shared" si="2"/>
        <v>0.5397674418604651</v>
      </c>
      <c r="D13" s="2">
        <f t="shared" si="1"/>
        <v>0.1818110606297979</v>
      </c>
      <c r="E13" t="s">
        <v>67</v>
      </c>
      <c r="G13" t="s">
        <v>103</v>
      </c>
      <c r="H13" t="s">
        <v>104</v>
      </c>
    </row>
    <row r="14" spans="1:8" x14ac:dyDescent="0.2">
      <c r="G14" t="s">
        <v>65</v>
      </c>
      <c r="H14" t="s">
        <v>33</v>
      </c>
    </row>
    <row r="15" spans="1:8" x14ac:dyDescent="0.2">
      <c r="A15" s="7" t="s">
        <v>13</v>
      </c>
      <c r="B15" s="8"/>
      <c r="C15" s="8"/>
      <c r="D15" s="8"/>
      <c r="E15" s="8"/>
      <c r="G15" t="s">
        <v>110</v>
      </c>
      <c r="H15" t="s">
        <v>112</v>
      </c>
    </row>
    <row r="16" spans="1:8" ht="32" x14ac:dyDescent="0.2">
      <c r="A16" s="1" t="s">
        <v>22</v>
      </c>
      <c r="B16" s="9" t="s">
        <v>99</v>
      </c>
      <c r="C16" s="9" t="s">
        <v>99</v>
      </c>
      <c r="D16" s="1" t="s">
        <v>98</v>
      </c>
      <c r="E16" s="1" t="s">
        <v>24</v>
      </c>
      <c r="G16" t="s">
        <v>111</v>
      </c>
      <c r="H16" t="s">
        <v>113</v>
      </c>
    </row>
    <row r="17" spans="1:8" x14ac:dyDescent="0.2">
      <c r="A17" t="s">
        <v>14</v>
      </c>
      <c r="B17">
        <v>0.12</v>
      </c>
      <c r="C17">
        <f>B17</f>
        <v>0.12</v>
      </c>
      <c r="D17" s="2">
        <f>C17/SUM($C$17:$C$27)</f>
        <v>5.9203313436472164E-2</v>
      </c>
      <c r="E17" t="s">
        <v>73</v>
      </c>
      <c r="G17" t="s">
        <v>114</v>
      </c>
      <c r="H17" t="s">
        <v>116</v>
      </c>
    </row>
    <row r="18" spans="1:8" x14ac:dyDescent="0.2">
      <c r="A18" t="s">
        <v>15</v>
      </c>
      <c r="B18">
        <v>0.05</v>
      </c>
      <c r="C18">
        <f t="shared" ref="C18:C21" si="3">B18</f>
        <v>0.05</v>
      </c>
      <c r="D18" s="2">
        <f t="shared" ref="D18:D27" si="4">C18/SUM($C$17:$C$27)</f>
        <v>2.4668047265196738E-2</v>
      </c>
      <c r="E18" t="s">
        <v>73</v>
      </c>
      <c r="G18" t="s">
        <v>115</v>
      </c>
      <c r="H18" t="s">
        <v>117</v>
      </c>
    </row>
    <row r="19" spans="1:8" x14ac:dyDescent="0.2">
      <c r="A19" t="s">
        <v>16</v>
      </c>
      <c r="B19">
        <v>0.36</v>
      </c>
      <c r="C19">
        <f t="shared" si="3"/>
        <v>0.36</v>
      </c>
      <c r="D19" s="2">
        <f t="shared" si="4"/>
        <v>0.17760994030941649</v>
      </c>
      <c r="E19" t="s">
        <v>73</v>
      </c>
      <c r="G19" t="s">
        <v>66</v>
      </c>
      <c r="H19" t="s">
        <v>34</v>
      </c>
    </row>
    <row r="20" spans="1:8" x14ac:dyDescent="0.2">
      <c r="A20" t="s">
        <v>7</v>
      </c>
      <c r="B20">
        <v>0.05</v>
      </c>
      <c r="C20" s="5">
        <v>0</v>
      </c>
      <c r="D20" s="2">
        <f t="shared" si="4"/>
        <v>0</v>
      </c>
      <c r="G20" t="s">
        <v>67</v>
      </c>
      <c r="H20" t="s">
        <v>35</v>
      </c>
    </row>
    <row r="21" spans="1:8" x14ac:dyDescent="0.2">
      <c r="A21" t="s">
        <v>17</v>
      </c>
      <c r="B21">
        <v>0.1</v>
      </c>
      <c r="C21">
        <f t="shared" si="3"/>
        <v>0.1</v>
      </c>
      <c r="D21" s="2">
        <f t="shared" si="4"/>
        <v>4.9336094530393476E-2</v>
      </c>
      <c r="E21" t="s">
        <v>82</v>
      </c>
      <c r="G21" t="s">
        <v>68</v>
      </c>
      <c r="H21" t="s">
        <v>36</v>
      </c>
    </row>
    <row r="22" spans="1:8" x14ac:dyDescent="0.2">
      <c r="A22" t="s">
        <v>18</v>
      </c>
      <c r="B22">
        <v>0.18</v>
      </c>
      <c r="C22">
        <f t="shared" ref="C22" si="5">B22</f>
        <v>0.18</v>
      </c>
      <c r="D22" s="2">
        <f t="shared" si="4"/>
        <v>8.8804970154708243E-2</v>
      </c>
      <c r="E22" t="s">
        <v>73</v>
      </c>
      <c r="G22" t="s">
        <v>69</v>
      </c>
      <c r="H22" t="s">
        <v>37</v>
      </c>
    </row>
    <row r="23" spans="1:8" x14ac:dyDescent="0.2">
      <c r="A23" t="s">
        <v>19</v>
      </c>
      <c r="B23">
        <v>0.16</v>
      </c>
      <c r="C23">
        <f t="shared" ref="C23" si="6">B23</f>
        <v>0.16</v>
      </c>
      <c r="D23" s="2">
        <f t="shared" si="4"/>
        <v>7.8937751248629548E-2</v>
      </c>
      <c r="E23" t="s">
        <v>73</v>
      </c>
      <c r="G23" t="s">
        <v>70</v>
      </c>
      <c r="H23" t="s">
        <v>38</v>
      </c>
    </row>
    <row r="24" spans="1:8" x14ac:dyDescent="0.2">
      <c r="A24" t="s">
        <v>9</v>
      </c>
      <c r="B24">
        <v>0.14000000000000001</v>
      </c>
      <c r="C24" s="6">
        <f>B24+(B$20/SUM(B$24:B$27))</f>
        <v>0.2017283950617284</v>
      </c>
      <c r="D24" s="2">
        <f t="shared" si="4"/>
        <v>9.9524911682299919E-2</v>
      </c>
      <c r="E24" t="s">
        <v>68</v>
      </c>
      <c r="G24" t="s">
        <v>71</v>
      </c>
      <c r="H24" t="s">
        <v>39</v>
      </c>
    </row>
    <row r="25" spans="1:8" x14ac:dyDescent="0.2">
      <c r="A25" t="s">
        <v>20</v>
      </c>
      <c r="B25">
        <v>0.12</v>
      </c>
      <c r="C25" s="6">
        <f t="shared" ref="C25:C27" si="7">B25+(B$20/SUM(B$24:B$27))</f>
        <v>0.18172839506172839</v>
      </c>
      <c r="D25" s="2">
        <f t="shared" si="4"/>
        <v>8.9657692776221209E-2</v>
      </c>
      <c r="E25" t="s">
        <v>66</v>
      </c>
      <c r="G25" t="s">
        <v>72</v>
      </c>
      <c r="H25" t="s">
        <v>40</v>
      </c>
    </row>
    <row r="26" spans="1:8" x14ac:dyDescent="0.2">
      <c r="A26" t="s">
        <v>21</v>
      </c>
      <c r="B26">
        <v>0.08</v>
      </c>
      <c r="C26" s="6">
        <f t="shared" si="7"/>
        <v>0.14172839506172841</v>
      </c>
      <c r="D26" s="2">
        <f t="shared" si="4"/>
        <v>6.9923254964063833E-2</v>
      </c>
      <c r="E26" t="s">
        <v>68</v>
      </c>
      <c r="G26" t="s">
        <v>118</v>
      </c>
      <c r="H26" t="s">
        <v>121</v>
      </c>
    </row>
    <row r="27" spans="1:8" x14ac:dyDescent="0.2">
      <c r="A27" t="s">
        <v>12</v>
      </c>
      <c r="B27">
        <v>0.47</v>
      </c>
      <c r="C27" s="6">
        <f t="shared" si="7"/>
        <v>0.53172839506172842</v>
      </c>
      <c r="D27" s="2">
        <f t="shared" si="4"/>
        <v>0.26233402363259839</v>
      </c>
      <c r="E27" t="s">
        <v>67</v>
      </c>
      <c r="G27" t="s">
        <v>119</v>
      </c>
      <c r="H27" t="s">
        <v>122</v>
      </c>
    </row>
    <row r="28" spans="1:8" x14ac:dyDescent="0.2">
      <c r="G28" t="s">
        <v>120</v>
      </c>
      <c r="H28" t="s">
        <v>123</v>
      </c>
    </row>
    <row r="29" spans="1:8" x14ac:dyDescent="0.2">
      <c r="G29" t="s">
        <v>73</v>
      </c>
      <c r="H29" t="s">
        <v>41</v>
      </c>
    </row>
    <row r="30" spans="1:8" x14ac:dyDescent="0.2">
      <c r="G30" t="s">
        <v>74</v>
      </c>
      <c r="H30" t="s">
        <v>42</v>
      </c>
    </row>
    <row r="31" spans="1:8" x14ac:dyDescent="0.2">
      <c r="G31" t="s">
        <v>75</v>
      </c>
      <c r="H31" t="s">
        <v>43</v>
      </c>
    </row>
    <row r="32" spans="1:8" x14ac:dyDescent="0.2">
      <c r="G32" t="s">
        <v>76</v>
      </c>
      <c r="H32" t="s">
        <v>44</v>
      </c>
    </row>
    <row r="33" spans="7:8" x14ac:dyDescent="0.2">
      <c r="G33" t="s">
        <v>77</v>
      </c>
      <c r="H33" t="s">
        <v>45</v>
      </c>
    </row>
    <row r="34" spans="7:8" x14ac:dyDescent="0.2">
      <c r="G34" t="s">
        <v>78</v>
      </c>
      <c r="H34" t="s">
        <v>46</v>
      </c>
    </row>
    <row r="35" spans="7:8" x14ac:dyDescent="0.2">
      <c r="G35" t="s">
        <v>79</v>
      </c>
      <c r="H35" t="s">
        <v>47</v>
      </c>
    </row>
    <row r="36" spans="7:8" x14ac:dyDescent="0.2">
      <c r="G36" t="s">
        <v>80</v>
      </c>
      <c r="H36" t="s">
        <v>48</v>
      </c>
    </row>
    <row r="37" spans="7:8" x14ac:dyDescent="0.2">
      <c r="G37" t="s">
        <v>81</v>
      </c>
      <c r="H37" t="s">
        <v>49</v>
      </c>
    </row>
    <row r="38" spans="7:8" x14ac:dyDescent="0.2">
      <c r="G38" t="s">
        <v>82</v>
      </c>
      <c r="H38" t="s">
        <v>50</v>
      </c>
    </row>
    <row r="39" spans="7:8" x14ac:dyDescent="0.2">
      <c r="G39" t="s">
        <v>83</v>
      </c>
      <c r="H39" t="s">
        <v>51</v>
      </c>
    </row>
    <row r="40" spans="7:8" x14ac:dyDescent="0.2">
      <c r="G40" t="s">
        <v>84</v>
      </c>
      <c r="H40" t="s">
        <v>52</v>
      </c>
    </row>
    <row r="41" spans="7:8" x14ac:dyDescent="0.2">
      <c r="G41" t="s">
        <v>85</v>
      </c>
      <c r="H41" t="s">
        <v>53</v>
      </c>
    </row>
    <row r="42" spans="7:8" x14ac:dyDescent="0.2">
      <c r="G42" t="s">
        <v>86</v>
      </c>
      <c r="H42" t="s">
        <v>54</v>
      </c>
    </row>
    <row r="43" spans="7:8" x14ac:dyDescent="0.2">
      <c r="G43" t="s">
        <v>55</v>
      </c>
      <c r="H43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4"/>
  <sheetViews>
    <sheetView tabSelected="1" workbookViewId="0"/>
  </sheetViews>
  <sheetFormatPr baseColWidth="10" defaultColWidth="8.83203125" defaultRowHeight="15" x14ac:dyDescent="0.2"/>
  <cols>
    <col min="1" max="1" width="16.33203125" bestFit="1" customWidth="1"/>
  </cols>
  <sheetData>
    <row r="1" spans="1:43" x14ac:dyDescent="0.2">
      <c r="B1" s="10" t="s">
        <v>57</v>
      </c>
      <c r="C1" s="10" t="s">
        <v>106</v>
      </c>
      <c r="D1" s="10" t="s">
        <v>107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102</v>
      </c>
      <c r="M1" s="10" t="s">
        <v>103</v>
      </c>
      <c r="N1" s="10" t="s">
        <v>65</v>
      </c>
      <c r="O1" s="10" t="s">
        <v>110</v>
      </c>
      <c r="P1" s="10" t="s">
        <v>111</v>
      </c>
      <c r="Q1" s="10" t="s">
        <v>114</v>
      </c>
      <c r="R1" s="10" t="s">
        <v>115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118</v>
      </c>
      <c r="AA1" s="10" t="s">
        <v>119</v>
      </c>
      <c r="AB1" s="10" t="s">
        <v>120</v>
      </c>
      <c r="AC1" s="10" t="s">
        <v>73</v>
      </c>
      <c r="AD1" s="10" t="s">
        <v>74</v>
      </c>
      <c r="AE1" s="10" t="s">
        <v>75</v>
      </c>
      <c r="AF1" s="10" t="s">
        <v>76</v>
      </c>
      <c r="AG1" s="10" t="s">
        <v>77</v>
      </c>
      <c r="AH1" s="10" t="s">
        <v>78</v>
      </c>
      <c r="AI1" s="10" t="s">
        <v>79</v>
      </c>
      <c r="AJ1" s="10" t="s">
        <v>80</v>
      </c>
      <c r="AK1" s="10" t="s">
        <v>81</v>
      </c>
      <c r="AL1" s="10" t="s">
        <v>82</v>
      </c>
      <c r="AM1" s="10" t="s">
        <v>83</v>
      </c>
      <c r="AN1" s="10" t="s">
        <v>84</v>
      </c>
      <c r="AO1" s="10" t="s">
        <v>85</v>
      </c>
      <c r="AP1" s="10" t="s">
        <v>86</v>
      </c>
      <c r="AQ1" s="10" t="s">
        <v>55</v>
      </c>
    </row>
    <row r="2" spans="1:43" x14ac:dyDescent="0.2">
      <c r="A2" t="s">
        <v>87</v>
      </c>
      <c r="B2">
        <f>SUMIF(Data!$E$3:$E$13,SoDSCbRIC!B1,Data!$D$3:$D$13)</f>
        <v>0</v>
      </c>
      <c r="C2">
        <f>SUMIF(Data!$E$3:$E$13,SoDSCbRIC!C1,Data!$D$3:$D$13)</f>
        <v>0</v>
      </c>
      <c r="D2">
        <f>SUMIF(Data!$E$3:$E$13,SoDSCbRIC!D1,Data!$D$3:$D$13)</f>
        <v>0</v>
      </c>
      <c r="E2">
        <f>SUMIF(Data!$E$3:$E$13,SoDSCbRIC!E1,Data!$D$3:$D$13)</f>
        <v>0</v>
      </c>
      <c r="F2">
        <f>SUMIF(Data!$E$3:$E$13,SoDSCbRIC!F1,Data!$D$3:$D$13)</f>
        <v>0</v>
      </c>
      <c r="G2">
        <f>SUMIF(Data!$E$3:$E$13,SoDSCbRIC!G1,Data!$D$3:$D$13)</f>
        <v>0</v>
      </c>
      <c r="H2">
        <f>SUMIF(Data!$E$3:$E$13,SoDSCbRIC!H1,Data!$D$3:$D$13)</f>
        <v>0</v>
      </c>
      <c r="I2">
        <f>SUMIF(Data!$E$3:$E$13,SoDSCbRIC!I1,Data!$D$3:$D$13)</f>
        <v>0</v>
      </c>
      <c r="J2">
        <f>SUMIF(Data!$E$3:$E$13,SoDSCbRIC!J1,Data!$D$3:$D$13)</f>
        <v>0</v>
      </c>
      <c r="K2">
        <f>SUMIF(Data!$E$3:$E$13,SoDSCbRIC!K1,Data!$D$3:$D$13)</f>
        <v>0</v>
      </c>
      <c r="L2">
        <f>SUMIF(Data!$E$3:$E$13,SoDSCbRIC!L1,Data!$D$3:$D$13)</f>
        <v>0</v>
      </c>
      <c r="M2">
        <f>SUMIF(Data!$E$3:$E$13,SoDSCbRIC!M1,Data!$D$3:$D$13)</f>
        <v>0</v>
      </c>
      <c r="N2">
        <f>SUMIF(Data!$E$3:$E$13,SoDSCbRIC!N1,Data!$D$3:$D$13)</f>
        <v>0</v>
      </c>
      <c r="O2">
        <f>SUMIF(Data!$E$3:$E$13,SoDSCbRIC!O1,Data!$D$3:$D$13)</f>
        <v>0</v>
      </c>
      <c r="P2">
        <f>SUMIF(Data!$E$3:$E$13,SoDSCbRIC!P1,Data!$D$3:$D$13)</f>
        <v>0</v>
      </c>
      <c r="Q2">
        <f>SUMIF(Data!$E$3:$E$13,SoDSCbRIC!Q1,Data!$D$3:$D$13)</f>
        <v>0</v>
      </c>
      <c r="R2">
        <f>SUMIF(Data!$E$3:$E$13,SoDSCbRIC!R1,Data!$D$3:$D$13)</f>
        <v>0</v>
      </c>
      <c r="S2">
        <f>SUMIF(Data!$E$3:$E$13,SoDSCbRIC!S1,Data!$D$3:$D$13)</f>
        <v>5.7183142722857593E-2</v>
      </c>
      <c r="T2">
        <f>SUMIF(Data!$E$3:$E$13,SoDSCbRIC!T1,Data!$D$3:$D$13)</f>
        <v>0.1818110606297979</v>
      </c>
      <c r="U2">
        <f>SUMIF(Data!$E$3:$E$13,SoDSCbRIC!U1,Data!$D$3:$D$13)</f>
        <v>0.18846937176876077</v>
      </c>
      <c r="V2">
        <f>SUMIF(Data!$E$3:$E$13,SoDSCbRIC!V1,Data!$D$3:$D$13)</f>
        <v>0</v>
      </c>
      <c r="W2">
        <f>SUMIF(Data!$E$3:$E$13,SoDSCbRIC!W1,Data!$D$3:$D$13)</f>
        <v>0</v>
      </c>
      <c r="X2">
        <f>SUMIF(Data!$E$3:$E$13,SoDSCbRIC!X1,Data!$D$3:$D$13)</f>
        <v>0</v>
      </c>
      <c r="Y2">
        <f>SUMIF(Data!$E$3:$E$13,SoDSCbRIC!Y1,Data!$D$3:$D$13)</f>
        <v>0</v>
      </c>
      <c r="Z2">
        <f>SUMIF(Data!$E$3:$E$13,SoDSCbRIC!Z1,Data!$D$3:$D$13)</f>
        <v>0</v>
      </c>
      <c r="AA2">
        <f>SUMIF(Data!$E$3:$E$13,SoDSCbRIC!AA1,Data!$D$3:$D$13)</f>
        <v>0</v>
      </c>
      <c r="AB2">
        <f>SUMIF(Data!$E$3:$E$13,SoDSCbRIC!AB1,Data!$D$3:$D$13)</f>
        <v>0</v>
      </c>
      <c r="AC2">
        <f>SUMIF(Data!$E$3:$E$13,SoDSCbRIC!AC1,Data!$D$3:$D$13)</f>
        <v>0.30988563371455435</v>
      </c>
      <c r="AD2">
        <f>SUMIF(Data!$E$3:$E$13,SoDSCbRIC!AD1,Data!$D$3:$D$13)</f>
        <v>0</v>
      </c>
      <c r="AE2">
        <f>SUMIF(Data!$E$3:$E$13,SoDSCbRIC!AE1,Data!$D$3:$D$13)</f>
        <v>0.12454958483471723</v>
      </c>
      <c r="AF2">
        <f>SUMIF(Data!$E$3:$E$13,SoDSCbRIC!AF1,Data!$D$3:$D$13)</f>
        <v>0</v>
      </c>
      <c r="AG2">
        <f>SUMIF(Data!$E$3:$E$13,SoDSCbRIC!AG1,Data!$D$3:$D$13)</f>
        <v>0</v>
      </c>
      <c r="AH2">
        <f>SUMIF(Data!$E$3:$E$13,SoDSCbRIC!AH1,Data!$D$3:$D$13)</f>
        <v>0</v>
      </c>
      <c r="AI2">
        <f>SUMIF(Data!$E$3:$E$13,SoDSCbRIC!AI1,Data!$D$3:$D$13)</f>
        <v>0</v>
      </c>
      <c r="AJ2">
        <f>SUMIF(Data!$E$3:$E$13,SoDSCbRIC!AJ1,Data!$D$3:$D$13)</f>
        <v>0</v>
      </c>
      <c r="AK2">
        <f>SUMIF(Data!$E$3:$E$13,SoDSCbRIC!AK1,Data!$D$3:$D$13)</f>
        <v>0</v>
      </c>
      <c r="AL2">
        <f>SUMIF(Data!$E$3:$E$13,SoDSCbRIC!AL1,Data!$D$3:$D$13)</f>
        <v>0.13810120632931225</v>
      </c>
      <c r="AM2">
        <f>SUMIF(Data!$E$3:$E$13,SoDSCbRIC!AM1,Data!$D$3:$D$13)</f>
        <v>0</v>
      </c>
      <c r="AN2">
        <f>SUMIF(Data!$E$3:$E$13,SoDSCbRIC!AN1,Data!$D$3:$D$13)</f>
        <v>0</v>
      </c>
      <c r="AO2">
        <f>SUMIF(Data!$E$3:$E$13,SoDSCbRIC!AO1,Data!$D$3:$D$13)</f>
        <v>0</v>
      </c>
      <c r="AP2">
        <f>SUMIF(Data!$E$3:$E$13,SoDSCbRIC!AP1,Data!$D$3:$D$13)</f>
        <v>0</v>
      </c>
      <c r="AQ2">
        <f>SUMIF(Data!$E$3:$E$13,SoDSCbRIC!AQ1,Data!$D$3:$D$13)</f>
        <v>0</v>
      </c>
    </row>
    <row r="3" spans="1:43" x14ac:dyDescent="0.2">
      <c r="A3" t="s">
        <v>88</v>
      </c>
      <c r="B3">
        <f>B2</f>
        <v>0</v>
      </c>
      <c r="C3">
        <f t="shared" ref="C3:AQ3" si="0">C2</f>
        <v>0</v>
      </c>
      <c r="D3">
        <f t="shared" ref="D3" si="1">D2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ref="M3" si="2">M2</f>
        <v>0</v>
      </c>
      <c r="N3">
        <f t="shared" si="0"/>
        <v>0</v>
      </c>
      <c r="O3">
        <f t="shared" si="0"/>
        <v>0</v>
      </c>
      <c r="P3">
        <f t="shared" ref="P3" si="3">P2</f>
        <v>0</v>
      </c>
      <c r="Q3">
        <f t="shared" si="0"/>
        <v>0</v>
      </c>
      <c r="R3">
        <f t="shared" ref="R3" si="4">R2</f>
        <v>0</v>
      </c>
      <c r="S3">
        <f t="shared" si="0"/>
        <v>5.7183142722857593E-2</v>
      </c>
      <c r="T3">
        <f t="shared" si="0"/>
        <v>0.1818110606297979</v>
      </c>
      <c r="U3">
        <f t="shared" si="0"/>
        <v>0.18846937176876077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ref="AA3:AB3" si="5">AA2</f>
        <v>0</v>
      </c>
      <c r="AB3">
        <f t="shared" si="5"/>
        <v>0</v>
      </c>
      <c r="AC3">
        <f t="shared" si="0"/>
        <v>0.30988563371455435</v>
      </c>
      <c r="AD3">
        <f t="shared" si="0"/>
        <v>0</v>
      </c>
      <c r="AE3">
        <f t="shared" si="0"/>
        <v>0.12454958483471723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0.13810120632931225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</row>
    <row r="4" spans="1:43" x14ac:dyDescent="0.2">
      <c r="A4" t="s">
        <v>89</v>
      </c>
      <c r="B4">
        <f>SUMIF(Data!$E$17:$E$27,SoDSCbRIC!B1,Data!$D$17:$D$27)</f>
        <v>0</v>
      </c>
      <c r="C4">
        <f>SUMIF(Data!$E$17:$E$27,SoDSCbRIC!C1,Data!$D$17:$D$27)</f>
        <v>0</v>
      </c>
      <c r="D4">
        <f>SUMIF(Data!$E$17:$E$27,SoDSCbRIC!D1,Data!$D$17:$D$27)</f>
        <v>0</v>
      </c>
      <c r="E4">
        <f>SUMIF(Data!$E$17:$E$27,SoDSCbRIC!E1,Data!$D$17:$D$27)</f>
        <v>0</v>
      </c>
      <c r="F4">
        <f>SUMIF(Data!$E$17:$E$27,SoDSCbRIC!F1,Data!$D$17:$D$27)</f>
        <v>0</v>
      </c>
      <c r="G4">
        <f>SUMIF(Data!$E$17:$E$27,SoDSCbRIC!G1,Data!$D$17:$D$27)</f>
        <v>0</v>
      </c>
      <c r="H4">
        <f>SUMIF(Data!$E$17:$E$27,SoDSCbRIC!H1,Data!$D$17:$D$27)</f>
        <v>0</v>
      </c>
      <c r="I4">
        <f>SUMIF(Data!$E$17:$E$27,SoDSCbRIC!I1,Data!$D$17:$D$27)</f>
        <v>0</v>
      </c>
      <c r="J4">
        <f>SUMIF(Data!$E$17:$E$27,SoDSCbRIC!J1,Data!$D$17:$D$27)</f>
        <v>0</v>
      </c>
      <c r="K4">
        <f>SUMIF(Data!$E$17:$E$27,SoDSCbRIC!K1,Data!$D$17:$D$27)</f>
        <v>0</v>
      </c>
      <c r="L4">
        <f>SUMIF(Data!$E$17:$E$27,SoDSCbRIC!L1,Data!$D$17:$D$27)</f>
        <v>0</v>
      </c>
      <c r="M4">
        <f>SUMIF(Data!$E$17:$E$27,SoDSCbRIC!M1,Data!$D$17:$D$27)</f>
        <v>0</v>
      </c>
      <c r="N4">
        <f>SUMIF(Data!$E$17:$E$27,SoDSCbRIC!N1,Data!$D$17:$D$27)</f>
        <v>0</v>
      </c>
      <c r="O4">
        <f>SUMIF(Data!$E$17:$E$27,SoDSCbRIC!O1,Data!$D$17:$D$27)</f>
        <v>0</v>
      </c>
      <c r="P4">
        <f>SUMIF(Data!$E$17:$E$27,SoDSCbRIC!P1,Data!$D$17:$D$27)</f>
        <v>0</v>
      </c>
      <c r="Q4">
        <f>SUMIF(Data!$E$17:$E$27,SoDSCbRIC!Q1,Data!$D$17:$D$27)</f>
        <v>0</v>
      </c>
      <c r="R4">
        <f>SUMIF(Data!$E$17:$E$27,SoDSCbRIC!R1,Data!$D$17:$D$27)</f>
        <v>0</v>
      </c>
      <c r="S4">
        <f>SUMIF(Data!$E$17:$E$27,SoDSCbRIC!S1,Data!$D$17:$D$27)</f>
        <v>8.9657692776221209E-2</v>
      </c>
      <c r="T4">
        <f>SUMIF(Data!$E$17:$E$27,SoDSCbRIC!T1,Data!$D$17:$D$27)</f>
        <v>0.26233402363259839</v>
      </c>
      <c r="U4">
        <f>SUMIF(Data!$E$17:$E$27,SoDSCbRIC!U1,Data!$D$17:$D$27)</f>
        <v>0.16944816664636375</v>
      </c>
      <c r="V4">
        <f>SUMIF(Data!$E$17:$E$27,SoDSCbRIC!V1,Data!$D$17:$D$27)</f>
        <v>0</v>
      </c>
      <c r="W4">
        <f>SUMIF(Data!$E$17:$E$27,SoDSCbRIC!W1,Data!$D$17:$D$27)</f>
        <v>0</v>
      </c>
      <c r="X4">
        <f>SUMIF(Data!$E$17:$E$27,SoDSCbRIC!X1,Data!$D$17:$D$27)</f>
        <v>0</v>
      </c>
      <c r="Y4">
        <f>SUMIF(Data!$E$17:$E$27,SoDSCbRIC!Y1,Data!$D$17:$D$27)</f>
        <v>0</v>
      </c>
      <c r="Z4">
        <f>SUMIF(Data!$E$17:$E$27,SoDSCbRIC!Z1,Data!$D$17:$D$27)</f>
        <v>0</v>
      </c>
      <c r="AA4">
        <f>SUMIF(Data!$E$17:$E$27,SoDSCbRIC!AA1,Data!$D$17:$D$27)</f>
        <v>0</v>
      </c>
      <c r="AB4">
        <f>SUMIF(Data!$E$17:$E$27,SoDSCbRIC!AB1,Data!$D$17:$D$27)</f>
        <v>0</v>
      </c>
      <c r="AC4">
        <f>SUMIF(Data!$E$17:$E$27,SoDSCbRIC!AC1,Data!$D$17:$D$27)</f>
        <v>0.42922402241442315</v>
      </c>
      <c r="AD4">
        <f>SUMIF(Data!$E$17:$E$27,SoDSCbRIC!AD1,Data!$D$17:$D$27)</f>
        <v>0</v>
      </c>
      <c r="AE4">
        <f>SUMIF(Data!$E$17:$E$27,SoDSCbRIC!AE1,Data!$D$17:$D$27)</f>
        <v>0</v>
      </c>
      <c r="AF4">
        <f>SUMIF(Data!$E$17:$E$27,SoDSCbRIC!AF1,Data!$D$17:$D$27)</f>
        <v>0</v>
      </c>
      <c r="AG4">
        <f>SUMIF(Data!$E$17:$E$27,SoDSCbRIC!AG1,Data!$D$17:$D$27)</f>
        <v>0</v>
      </c>
      <c r="AH4">
        <f>SUMIF(Data!$E$17:$E$27,SoDSCbRIC!AH1,Data!$D$17:$D$27)</f>
        <v>0</v>
      </c>
      <c r="AI4">
        <f>SUMIF(Data!$E$17:$E$27,SoDSCbRIC!AI1,Data!$D$17:$D$27)</f>
        <v>0</v>
      </c>
      <c r="AJ4">
        <f>SUMIF(Data!$E$17:$E$27,SoDSCbRIC!AJ1,Data!$D$17:$D$27)</f>
        <v>0</v>
      </c>
      <c r="AK4">
        <f>SUMIF(Data!$E$17:$E$27,SoDSCbRIC!AK1,Data!$D$17:$D$27)</f>
        <v>0</v>
      </c>
      <c r="AL4">
        <f>SUMIF(Data!$E$17:$E$27,SoDSCbRIC!AL1,Data!$D$17:$D$27)</f>
        <v>4.9336094530393476E-2</v>
      </c>
      <c r="AM4">
        <f>SUMIF(Data!$E$17:$E$27,SoDSCbRIC!AM1,Data!$D$17:$D$27)</f>
        <v>0</v>
      </c>
      <c r="AN4">
        <f>SUMIF(Data!$E$17:$E$27,SoDSCbRIC!AN1,Data!$D$17:$D$27)</f>
        <v>0</v>
      </c>
      <c r="AO4">
        <f>SUMIF(Data!$E$17:$E$27,SoDSCbRIC!AO1,Data!$D$17:$D$27)</f>
        <v>0</v>
      </c>
      <c r="AP4">
        <f>SUMIF(Data!$E$17:$E$27,SoDSCbRIC!AP1,Data!$D$17:$D$27)</f>
        <v>0</v>
      </c>
      <c r="AQ4">
        <f>SUMIF(Data!$E$17:$E$27,SoDSCbRIC!AQ1,Data!$D$17:$D$27)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SoDSCbRIC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2020-09-09T17:42:43Z</dcterms:created>
  <dcterms:modified xsi:type="dcterms:W3CDTF">2021-04-22T03:32:40Z</dcterms:modified>
</cp:coreProperties>
</file>