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drco/"/>
    </mc:Choice>
  </mc:AlternateContent>
  <xr:revisionPtr revIDLastSave="0" documentId="13_ncr:1_{47816415-6AD4-CA40-9C86-C1AF6F6AC7B4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2" i="2" l="1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4" i="4" s="1"/>
  <c r="B2" i="1"/>
  <c r="C7" i="3" s="1"/>
  <c r="C16" i="3" s="1"/>
  <c r="B4" i="5" s="1"/>
  <c r="C8" i="3" l="1"/>
  <c r="B19" i="3"/>
  <c r="A20" i="3"/>
  <c r="A21" i="3"/>
  <c r="C9" i="3"/>
  <c r="B17" i="3" s="1"/>
  <c r="B3" i="4" l="1"/>
  <c r="B2" i="4"/>
  <c r="A22" i="3"/>
  <c r="C17" i="3"/>
  <c r="B3" i="5" s="1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<sst xmlns="http://schemas.openxmlformats.org/spreadsheetml/2006/main" count="7477" uniqueCount="615">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</sst>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3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1</v>
      </c>
      <c r="C1" s="52">
        <v>44307</v>
      </c>
    </row>
    <row r="2" spans="1:9" x14ac:dyDescent="0.2">
      <c r="A2" s="1" t="s">
        <v>2</v>
      </c>
      <c r="B2" s="2" t="str">
        <f>LOOKUP(B1,H3:I52,I3:I52)</f>
        <v>MN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1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H36" s="4" t="s">
        <v>93</v>
      </c>
      <c r="I36" s="4" t="s">
        <v>94</v>
      </c>
    </row>
    <row r="37" spans="1:9" ht="15.75" customHeight="1" x14ac:dyDescent="0.2">
      <c r="H37" s="4" t="s">
        <v>95</v>
      </c>
      <c r="I37" s="4" t="s">
        <v>96</v>
      </c>
    </row>
    <row r="38" spans="1:9" ht="15.75" customHeight="1" x14ac:dyDescent="0.2"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47" t="s">
        <v>127</v>
      </c>
      <c r="B1" s="42"/>
      <c r="C1" s="42"/>
      <c r="D1" s="43"/>
      <c r="E1" s="8"/>
      <c r="F1" s="48" t="s">
        <v>128</v>
      </c>
      <c r="G1" s="49"/>
      <c r="H1" s="49"/>
      <c r="I1" s="49"/>
      <c r="J1" s="41" t="s">
        <v>129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  <c r="AD1" s="45" t="s">
        <v>130</v>
      </c>
      <c r="AE1" s="42"/>
      <c r="AF1" s="42"/>
      <c r="AG1" s="42"/>
      <c r="AH1" s="42"/>
      <c r="AI1" s="42"/>
      <c r="AJ1" s="42"/>
      <c r="AK1" s="42"/>
      <c r="AL1" s="42"/>
      <c r="AM1" s="43"/>
      <c r="AN1" s="9" t="s">
        <v>131</v>
      </c>
    </row>
    <row r="2" spans="1:40" ht="14.25" customHeight="1" x14ac:dyDescent="0.15">
      <c r="A2" s="47"/>
      <c r="B2" s="42"/>
      <c r="C2" s="42"/>
      <c r="D2" s="43"/>
      <c r="E2" s="8"/>
      <c r="F2" s="50"/>
      <c r="G2" s="51"/>
      <c r="H2" s="51"/>
      <c r="I2" s="51"/>
      <c r="J2" s="41" t="s">
        <v>132</v>
      </c>
      <c r="K2" s="42"/>
      <c r="L2" s="42"/>
      <c r="M2" s="42"/>
      <c r="N2" s="43"/>
      <c r="O2" s="44" t="s">
        <v>133</v>
      </c>
      <c r="P2" s="42"/>
      <c r="Q2" s="42"/>
      <c r="R2" s="42"/>
      <c r="S2" s="43"/>
      <c r="T2" s="41" t="s">
        <v>134</v>
      </c>
      <c r="U2" s="42"/>
      <c r="V2" s="42"/>
      <c r="W2" s="42"/>
      <c r="X2" s="43"/>
      <c r="Y2" s="44" t="s">
        <v>135</v>
      </c>
      <c r="Z2" s="42"/>
      <c r="AA2" s="42"/>
      <c r="AB2" s="42"/>
      <c r="AC2" s="43"/>
      <c r="AD2" s="45" t="s">
        <v>136</v>
      </c>
      <c r="AE2" s="42"/>
      <c r="AF2" s="42"/>
      <c r="AG2" s="42"/>
      <c r="AH2" s="43"/>
      <c r="AI2" s="46" t="s">
        <v>137</v>
      </c>
      <c r="AJ2" s="42"/>
      <c r="AK2" s="42"/>
      <c r="AL2" s="42"/>
      <c r="AM2" s="43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ht="16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ht="16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ht="16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ht="16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0.47795292363403991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0.325593779955267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0.19629353498775165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0.47795292363403991</v>
      </c>
    </row>
    <row r="17" spans="1:3" x14ac:dyDescent="0.2">
      <c r="A17" s="2" t="s">
        <v>601</v>
      </c>
      <c r="B17" s="35">
        <f>(B8*C8+B9*C9)/SUM(C8:C9)</f>
        <v>26726.699353367723</v>
      </c>
      <c r="C17" s="36">
        <f>SUM(C8:C9)</f>
        <v>0.52188731494301865</v>
      </c>
    </row>
    <row r="19" spans="1:3" x14ac:dyDescent="0.2">
      <c r="A19" s="1" t="s">
        <v>602</v>
      </c>
      <c r="B19" s="2" t="str">
        <f>About!B2</f>
        <v>MN</v>
      </c>
    </row>
    <row r="20" spans="1:3" x14ac:dyDescent="0.2">
      <c r="A20" s="2">
        <f>SUMIFS('Demand Response_States'!F4:F432,'Demand Response_States'!D4:D432,About!B2)</f>
        <v>2783125.1486238935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5</v>
      </c>
    </row>
    <row r="22" spans="1:3" ht="15.75" customHeight="1" x14ac:dyDescent="0.2">
      <c r="A22" s="2">
        <f>A20/A21</f>
        <v>556625.02972477872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Calculations!B17*About!$A$34</f>
        <v>24436.221218784111</v>
      </c>
    </row>
    <row r="3" spans="1:2" x14ac:dyDescent="0.2">
      <c r="A3" s="2" t="s">
        <v>605</v>
      </c>
      <c r="B3" s="35">
        <f>Calculations!B17*About!$A$34</f>
        <v>24436.221218784111</v>
      </c>
    </row>
    <row r="4" spans="1:2" x14ac:dyDescent="0.2">
      <c r="A4" s="2" t="s">
        <v>606</v>
      </c>
      <c r="B4" s="35">
        <f>Calculations!B16*About!$A$34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35">
        <f>B$3</f>
        <v>24436.221218784111</v>
      </c>
    </row>
    <row r="7" spans="1:2" x14ac:dyDescent="0.2">
      <c r="A7" s="2" t="s">
        <v>609</v>
      </c>
      <c r="B7" s="35">
        <f>B$3</f>
        <v>24436.221218784111</v>
      </c>
    </row>
    <row r="8" spans="1:2" x14ac:dyDescent="0.2">
      <c r="A8" s="2" t="s">
        <v>610</v>
      </c>
      <c r="B8" s="35">
        <f>B$3</f>
        <v>24436.221218784111</v>
      </c>
    </row>
    <row r="9" spans="1:2" x14ac:dyDescent="0.2">
      <c r="A9" s="2" t="s">
        <v>611</v>
      </c>
      <c r="B9" s="35">
        <f>B$3</f>
        <v>24436.221218784111</v>
      </c>
    </row>
    <row r="10" spans="1:2" x14ac:dyDescent="0.2">
      <c r="A10" s="2" t="s">
        <v>612</v>
      </c>
      <c r="B10" s="35">
        <f>B$3</f>
        <v>24436.221218784111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613</v>
      </c>
      <c r="B1" s="38" t="s">
        <v>614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Calculations!C17</f>
        <v>0.52188731494301865</v>
      </c>
    </row>
    <row r="4" spans="1:2" x14ac:dyDescent="0.2">
      <c r="A4" s="2" t="s">
        <v>606</v>
      </c>
      <c r="B4" s="39">
        <f>Calculations!C16</f>
        <v>0.47795292363403991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2">
        <v>0</v>
      </c>
    </row>
    <row r="7" spans="1:2" x14ac:dyDescent="0.2">
      <c r="A7" s="2" t="s">
        <v>609</v>
      </c>
      <c r="B7" s="2">
        <v>0</v>
      </c>
    </row>
    <row r="8" spans="1:2" x14ac:dyDescent="0.2">
      <c r="A8" s="2" t="s">
        <v>610</v>
      </c>
      <c r="B8" s="2">
        <v>0</v>
      </c>
    </row>
    <row r="9" spans="1:2" x14ac:dyDescent="0.2">
      <c r="A9" s="2" t="s">
        <v>611</v>
      </c>
      <c r="B9" s="2">
        <v>0</v>
      </c>
    </row>
    <row r="10" spans="1:2" x14ac:dyDescent="0.2">
      <c r="A10" s="2" t="s">
        <v>612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2021-04-22T03:35:19Z</dcterms:modified>
</cp:coreProperties>
</file>