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trans\BCDTRtSY\"/>
    </mc:Choice>
  </mc:AlternateContent>
  <xr:revisionPtr revIDLastSave="0" documentId="8_{E8430712-1D71-4A56-A709-FE5205962777}"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F10" i="61"/>
  <c r="F6" i="61"/>
  <c r="E10" i="61"/>
  <c r="E6" i="61"/>
  <c r="E3" i="61"/>
  <c r="F5" i="61"/>
  <c r="E9" i="61"/>
  <c r="F12" i="61"/>
  <c r="F8" i="61"/>
  <c r="F4" i="61"/>
  <c r="G4" i="61" s="1"/>
  <c r="F9" i="61"/>
  <c r="F3" i="6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G3" i="61"/>
  <c r="G7" i="6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4" i="62" l="1"/>
  <c r="D4" i="63"/>
  <c r="D3" i="24"/>
  <c r="J3" i="63"/>
  <c r="J3" i="24" s="1"/>
  <c r="R3" i="63"/>
  <c r="R3" i="24" s="1"/>
  <c r="Z3" i="63"/>
  <c r="Z3" i="24" s="1"/>
  <c r="E3" i="63"/>
  <c r="E3" i="24" s="1"/>
  <c r="M3" i="63"/>
  <c r="M3" i="24" s="1"/>
  <c r="U3" i="63"/>
  <c r="U3" i="24" s="1"/>
  <c r="AC3" i="63"/>
  <c r="AC3" i="24" s="1"/>
  <c r="G3" i="63"/>
  <c r="G3" i="24" s="1"/>
  <c r="O3" i="63"/>
  <c r="O3" i="24" s="1"/>
  <c r="AE3" i="63"/>
  <c r="AE3" i="24" s="1"/>
  <c r="K3" i="63"/>
  <c r="K3" i="24" s="1"/>
  <c r="S3" i="63"/>
  <c r="S3" i="24" s="1"/>
  <c r="AA3" i="63"/>
  <c r="AA3" i="24" s="1"/>
  <c r="F3" i="63"/>
  <c r="F3" i="24" s="1"/>
  <c r="V3" i="63"/>
  <c r="V3" i="24" s="1"/>
  <c r="AD3" i="63"/>
  <c r="AD3" i="24" s="1"/>
  <c r="L3" i="63"/>
  <c r="L3" i="24" s="1"/>
  <c r="T3" i="63"/>
  <c r="T3" i="24" s="1"/>
  <c r="AB3" i="63"/>
  <c r="AB3" i="24" s="1"/>
  <c r="N3" i="63"/>
  <c r="N3" i="24" s="1"/>
  <c r="P3" i="63"/>
  <c r="P3" i="24" s="1"/>
  <c r="Q3" i="63"/>
  <c r="Q3" i="24" s="1"/>
  <c r="W3" i="63"/>
  <c r="W3" i="24" s="1"/>
  <c r="X3" i="63"/>
  <c r="X3" i="24" s="1"/>
  <c r="Y3" i="63"/>
  <c r="Y3" i="24" s="1"/>
  <c r="I3" i="63"/>
  <c r="I3" i="24" s="1"/>
  <c r="AF3" i="63"/>
  <c r="AF3" i="24" s="1"/>
  <c r="H3" i="63"/>
  <c r="H3" i="24" s="1"/>
  <c r="J3" i="62"/>
  <c r="J3" i="23" s="1"/>
  <c r="R3" i="62"/>
  <c r="R3" i="23" s="1"/>
  <c r="Z3" i="62"/>
  <c r="Z3" i="23" s="1"/>
  <c r="AC3" i="62"/>
  <c r="AC3" i="23" s="1"/>
  <c r="V3" i="62"/>
  <c r="V3" i="23" s="1"/>
  <c r="W3" i="62"/>
  <c r="W3" i="23" s="1"/>
  <c r="D3" i="23"/>
  <c r="K3" i="62"/>
  <c r="K3" i="23" s="1"/>
  <c r="S3" i="62"/>
  <c r="S3" i="23" s="1"/>
  <c r="AA3" i="62"/>
  <c r="AA3" i="23" s="1"/>
  <c r="M3" i="62"/>
  <c r="M3" i="23" s="1"/>
  <c r="F3" i="62"/>
  <c r="F3" i="23" s="1"/>
  <c r="AD3" i="62"/>
  <c r="AD3" i="23" s="1"/>
  <c r="G3" i="62"/>
  <c r="G3" i="23" s="1"/>
  <c r="L3" i="62"/>
  <c r="L3" i="23" s="1"/>
  <c r="T3" i="62"/>
  <c r="T3" i="23" s="1"/>
  <c r="AB3" i="62"/>
  <c r="AB3" i="23" s="1"/>
  <c r="U3" i="62"/>
  <c r="U3" i="23" s="1"/>
  <c r="N3" i="62"/>
  <c r="N3" i="23" s="1"/>
  <c r="O3" i="62"/>
  <c r="O3" i="23" s="1"/>
  <c r="AE3" i="62"/>
  <c r="AE3" i="23" s="1"/>
  <c r="H3" i="62"/>
  <c r="H3" i="23" s="1"/>
  <c r="P3" i="62"/>
  <c r="P3" i="23" s="1"/>
  <c r="Q3" i="62"/>
  <c r="Q3" i="23" s="1"/>
  <c r="X3" i="62"/>
  <c r="X3" i="23" s="1"/>
  <c r="E3" i="62"/>
  <c r="E3" i="23" s="1"/>
  <c r="I3" i="62"/>
  <c r="I3" i="23" s="1"/>
  <c r="Y3" i="62"/>
  <c r="Y3" i="23" s="1"/>
  <c r="AF3" i="62"/>
  <c r="AF3" i="23" s="1"/>
  <c r="D2" i="63"/>
  <c r="D2" i="62"/>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2" i="62" l="1"/>
  <c r="F2" i="23" s="1"/>
  <c r="N2" i="62"/>
  <c r="N2" i="23" s="1"/>
  <c r="V2" i="62"/>
  <c r="V2" i="23" s="1"/>
  <c r="AD2" i="62"/>
  <c r="AD2" i="23" s="1"/>
  <c r="D2" i="23"/>
  <c r="S2" i="62"/>
  <c r="S2" i="23" s="1"/>
  <c r="G2" i="62"/>
  <c r="G2" i="23" s="1"/>
  <c r="O2" i="62"/>
  <c r="O2" i="23" s="1"/>
  <c r="W2" i="62"/>
  <c r="W2" i="23" s="1"/>
  <c r="AE2" i="62"/>
  <c r="AE2" i="23" s="1"/>
  <c r="I2" i="62"/>
  <c r="I2" i="23" s="1"/>
  <c r="Q2" i="62"/>
  <c r="Q2" i="23" s="1"/>
  <c r="Y2" i="62"/>
  <c r="Y2" i="23" s="1"/>
  <c r="E2" i="62"/>
  <c r="E2" i="23" s="1"/>
  <c r="J2" i="62"/>
  <c r="J2" i="23" s="1"/>
  <c r="R2" i="62"/>
  <c r="R2" i="23" s="1"/>
  <c r="Z2" i="62"/>
  <c r="Z2" i="23" s="1"/>
  <c r="AA2" i="62"/>
  <c r="AA2" i="23" s="1"/>
  <c r="H2" i="62"/>
  <c r="H2" i="23" s="1"/>
  <c r="P2" i="62"/>
  <c r="P2" i="23" s="1"/>
  <c r="X2" i="62"/>
  <c r="X2" i="23" s="1"/>
  <c r="AF2" i="62"/>
  <c r="AF2" i="23" s="1"/>
  <c r="K2" i="62"/>
  <c r="K2" i="23" s="1"/>
  <c r="L2" i="62"/>
  <c r="L2" i="23" s="1"/>
  <c r="AB2" i="62"/>
  <c r="AB2" i="23" s="1"/>
  <c r="M2" i="62"/>
  <c r="M2" i="23" s="1"/>
  <c r="T2" i="62"/>
  <c r="T2" i="23" s="1"/>
  <c r="U2" i="62"/>
  <c r="U2" i="23" s="1"/>
  <c r="AC2" i="62"/>
  <c r="AC2" i="23" s="1"/>
  <c r="G2" i="63"/>
  <c r="G2" i="24" s="1"/>
  <c r="O2" i="63"/>
  <c r="O2" i="24" s="1"/>
  <c r="W2" i="63"/>
  <c r="W2" i="24" s="1"/>
  <c r="AE2" i="63"/>
  <c r="AE2" i="24" s="1"/>
  <c r="J2" i="63"/>
  <c r="J2" i="24" s="1"/>
  <c r="S2" i="63"/>
  <c r="S2" i="24" s="1"/>
  <c r="L2" i="63"/>
  <c r="L2" i="24" s="1"/>
  <c r="H2" i="63"/>
  <c r="H2" i="24" s="1"/>
  <c r="P2" i="63"/>
  <c r="P2" i="24" s="1"/>
  <c r="X2" i="63"/>
  <c r="X2" i="24" s="1"/>
  <c r="AF2" i="63"/>
  <c r="AF2" i="24" s="1"/>
  <c r="Z2" i="63"/>
  <c r="Z2" i="24" s="1"/>
  <c r="K2" i="63"/>
  <c r="K2" i="24" s="1"/>
  <c r="AA2" i="63"/>
  <c r="AA2" i="24" s="1"/>
  <c r="T2" i="63"/>
  <c r="T2" i="24" s="1"/>
  <c r="D2" i="24"/>
  <c r="I2" i="63"/>
  <c r="I2" i="24" s="1"/>
  <c r="Q2" i="63"/>
  <c r="Q2" i="24" s="1"/>
  <c r="Y2" i="63"/>
  <c r="Y2" i="24" s="1"/>
  <c r="E2" i="63"/>
  <c r="E2" i="24" s="1"/>
  <c r="R2" i="63"/>
  <c r="R2" i="24" s="1"/>
  <c r="AB2" i="63"/>
  <c r="AB2" i="24" s="1"/>
  <c r="M2" i="63"/>
  <c r="M2" i="24" s="1"/>
  <c r="U2" i="63"/>
  <c r="U2" i="24" s="1"/>
  <c r="V2" i="63"/>
  <c r="V2" i="24" s="1"/>
  <c r="AC2" i="63"/>
  <c r="AC2" i="24" s="1"/>
  <c r="AD2" i="63"/>
  <c r="AD2" i="24" s="1"/>
  <c r="N2" i="63"/>
  <c r="N2" i="24" s="1"/>
  <c r="F2" i="63"/>
  <c r="F2" i="24" s="1"/>
  <c r="AF4" i="63"/>
  <c r="AF4" i="24" s="1"/>
  <c r="AA4" i="63"/>
  <c r="AA4" i="24" s="1"/>
  <c r="K4" i="63"/>
  <c r="K4" i="24" s="1"/>
  <c r="D4" i="24"/>
  <c r="Y4" i="63"/>
  <c r="Y4" i="24" s="1"/>
  <c r="S4" i="63"/>
  <c r="S4" i="24" s="1"/>
  <c r="Q4" i="63"/>
  <c r="Q4" i="24" s="1"/>
  <c r="I4" i="63"/>
  <c r="I4" i="24" s="1"/>
  <c r="E4" i="63"/>
  <c r="E4" i="24" s="1"/>
  <c r="J4" i="63"/>
  <c r="J4" i="24" s="1"/>
  <c r="AC4" i="63"/>
  <c r="AC4" i="24" s="1"/>
  <c r="AE4" i="63"/>
  <c r="AE4" i="24" s="1"/>
  <c r="R4" i="63"/>
  <c r="R4" i="24" s="1"/>
  <c r="F4" i="63"/>
  <c r="F4" i="24" s="1"/>
  <c r="H4" i="63"/>
  <c r="H4" i="24" s="1"/>
  <c r="Z4" i="63"/>
  <c r="Z4" i="24" s="1"/>
  <c r="P4" i="63"/>
  <c r="P4" i="24" s="1"/>
  <c r="L4" i="63"/>
  <c r="L4" i="24" s="1"/>
  <c r="V4" i="63"/>
  <c r="V4" i="24" s="1"/>
  <c r="X4" i="63"/>
  <c r="X4" i="24" s="1"/>
  <c r="T4" i="63"/>
  <c r="T4" i="24" s="1"/>
  <c r="AD4" i="63"/>
  <c r="AD4" i="24" s="1"/>
  <c r="M4" i="63"/>
  <c r="M4" i="24" s="1"/>
  <c r="U4" i="63"/>
  <c r="U4" i="24" s="1"/>
  <c r="W4" i="63"/>
  <c r="W4" i="24" s="1"/>
  <c r="N4" i="63"/>
  <c r="N4" i="24" s="1"/>
  <c r="AB4" i="63"/>
  <c r="AB4" i="24" s="1"/>
  <c r="G4" i="63"/>
  <c r="G4" i="24" s="1"/>
  <c r="O4" i="63"/>
  <c r="O4" i="24" s="1"/>
  <c r="F4" i="62"/>
  <c r="F4" i="23" s="1"/>
  <c r="N4" i="62"/>
  <c r="N4" i="23" s="1"/>
  <c r="V4" i="62"/>
  <c r="V4" i="23" s="1"/>
  <c r="AD4" i="62"/>
  <c r="AD4" i="23" s="1"/>
  <c r="Y4" i="62"/>
  <c r="Y4" i="23" s="1"/>
  <c r="J4" i="62"/>
  <c r="J4" i="23" s="1"/>
  <c r="AA4" i="62"/>
  <c r="AA4" i="23" s="1"/>
  <c r="G4" i="62"/>
  <c r="G4" i="23" s="1"/>
  <c r="O4" i="62"/>
  <c r="O4" i="23" s="1"/>
  <c r="W4" i="62"/>
  <c r="W4" i="23" s="1"/>
  <c r="AE4" i="62"/>
  <c r="AE4" i="23" s="1"/>
  <c r="Q4" i="62"/>
  <c r="Q4" i="23" s="1"/>
  <c r="E4" i="62"/>
  <c r="E4" i="23" s="1"/>
  <c r="Z4" i="62"/>
  <c r="Z4" i="23" s="1"/>
  <c r="K4" i="62"/>
  <c r="K4" i="23" s="1"/>
  <c r="H4" i="62"/>
  <c r="H4" i="23" s="1"/>
  <c r="P4" i="62"/>
  <c r="P4" i="23" s="1"/>
  <c r="X4" i="62"/>
  <c r="X4" i="23" s="1"/>
  <c r="AF4" i="62"/>
  <c r="AF4" i="23" s="1"/>
  <c r="D4" i="23"/>
  <c r="I4" i="62"/>
  <c r="I4" i="23" s="1"/>
  <c r="R4" i="62"/>
  <c r="R4" i="23" s="1"/>
  <c r="S4" i="62"/>
  <c r="S4" i="23" s="1"/>
  <c r="L4" i="62"/>
  <c r="L4" i="23" s="1"/>
  <c r="AB4" i="62"/>
  <c r="AB4" i="23" s="1"/>
  <c r="AC4" i="62"/>
  <c r="AC4" i="23" s="1"/>
  <c r="M4" i="62"/>
  <c r="M4" i="23" s="1"/>
  <c r="T4" i="62"/>
  <c r="T4" i="23" s="1"/>
  <c r="U4" i="62"/>
  <c r="U4" i="23"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<sst xmlns="http://schemas.openxmlformats.org/spreadsheetml/2006/main" count="53128" uniqueCount="4272">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</sst>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4244</v>
      </c>
      <c r="C1" s="104">
        <v>45660</v>
      </c>
      <c r="E1" s="106" t="s">
        <v>3851</v>
      </c>
      <c r="F1" s="106" t="s">
        <v>3851</v>
      </c>
    </row>
    <row r="2" spans="1:6">
      <c r="B2" t="str">
        <f>LOOKUP(B1,E2:F51,F2:F51)</f>
        <v>NJ</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NJ</v>
      </c>
    </row>
    <row r="2" spans="1:8">
      <c r="E2">
        <v>2021</v>
      </c>
      <c r="F2">
        <v>2022</v>
      </c>
      <c r="G2" t="s">
        <v>4265</v>
      </c>
      <c r="H2" t="s">
        <v>4266</v>
      </c>
    </row>
    <row r="3" spans="1:8">
      <c r="A3" t="s">
        <v>4105</v>
      </c>
      <c r="C3" t="s">
        <v>4195</v>
      </c>
      <c r="D3" t="s">
        <v>4196</v>
      </c>
      <c r="E3" s="107">
        <f>SUMIFS('SEDS 2022'!F:F,'SEDS 2022'!$C:$C,$A3,'SEDS 2022'!$B:$B,$A$1)</f>
        <v>626371</v>
      </c>
      <c r="F3" s="107">
        <f>SUMIFS('SEDS 2022'!G:G,'SEDS 2022'!$C:$C,$A3,'SEDS 2022'!$B:$B,$A$1)</f>
        <v>643751</v>
      </c>
      <c r="G3" s="82">
        <f>F3/E3</f>
        <v>1.0277471338871051</v>
      </c>
    </row>
    <row r="4" spans="1:8">
      <c r="A4" t="s">
        <v>3864</v>
      </c>
      <c r="C4" t="s">
        <v>4197</v>
      </c>
      <c r="D4" t="s">
        <v>4198</v>
      </c>
      <c r="E4" s="107">
        <f>SUMIFS('SEDS 2022'!F:F,'SEDS 2022'!$C:$C,$A4,'SEDS 2022'!$B:$B,$A$1)</f>
        <v>1425</v>
      </c>
      <c r="F4" s="107">
        <f>SUMIFS('SEDS 2022'!G:G,'SEDS 2022'!$C:$C,$A4,'SEDS 2022'!$B:$B,$A$1)</f>
        <v>1160</v>
      </c>
      <c r="G4" s="82">
        <f t="shared" ref="G4:G12" si="0">F4/E4</f>
        <v>0.81403508771929822</v>
      </c>
    </row>
    <row r="5" spans="1:8">
      <c r="A5" t="s">
        <v>3909</v>
      </c>
      <c r="C5" t="s">
        <v>4199</v>
      </c>
      <c r="D5" t="s">
        <v>4200</v>
      </c>
      <c r="E5" s="107">
        <f>SUMIFS('SEDS 2022'!F:F,'SEDS 2022'!$C:$C,$A5,'SEDS 2022'!$B:$B,$A$1)</f>
        <v>29135</v>
      </c>
      <c r="F5" s="107">
        <f>SUMIFS('SEDS 2022'!G:G,'SEDS 2022'!$C:$C,$A5,'SEDS 2022'!$B:$B,$A$1)</f>
        <v>29154</v>
      </c>
      <c r="G5" s="82">
        <f t="shared" si="0"/>
        <v>1.0006521366054573</v>
      </c>
    </row>
    <row r="6" spans="1:8">
      <c r="A6" t="s">
        <v>3916</v>
      </c>
      <c r="C6" t="s">
        <v>4201</v>
      </c>
      <c r="D6" t="s">
        <v>4202</v>
      </c>
      <c r="E6" s="107">
        <f>SUMIFS('SEDS 2022'!F:F,'SEDS 2022'!$C:$C,$A6,'SEDS 2022'!$B:$B,$A$1)</f>
        <v>851</v>
      </c>
      <c r="F6" s="107">
        <f>SUMIFS('SEDS 2022'!G:G,'SEDS 2022'!$C:$C,$A6,'SEDS 2022'!$B:$B,$A$1)</f>
        <v>862</v>
      </c>
      <c r="G6" s="82">
        <f t="shared" si="0"/>
        <v>1.0129259694477086</v>
      </c>
    </row>
    <row r="7" spans="1:8">
      <c r="A7" t="s">
        <v>4070</v>
      </c>
      <c r="C7" t="s">
        <v>4203</v>
      </c>
      <c r="D7" t="s">
        <v>4204</v>
      </c>
      <c r="E7" s="107">
        <f>SUMIFS('SEDS 2022'!F:F,'SEDS 2022'!$C:$C,$A7,'SEDS 2022'!$B:$B,$A$1)</f>
        <v>25859</v>
      </c>
      <c r="F7" s="107">
        <f>SUMIFS('SEDS 2022'!G:G,'SEDS 2022'!$C:$C,$A7,'SEDS 2022'!$B:$B,$A$1)</f>
        <v>26499</v>
      </c>
      <c r="G7" s="82">
        <f t="shared" si="0"/>
        <v>1.0247496036196295</v>
      </c>
    </row>
    <row r="8" spans="1:8">
      <c r="A8" t="s">
        <v>3973</v>
      </c>
      <c r="B8" t="s">
        <v>3859</v>
      </c>
      <c r="C8" t="s">
        <v>4205</v>
      </c>
      <c r="D8" t="s">
        <v>4206</v>
      </c>
      <c r="E8" s="107">
        <f>SUMIFS('SEDS 2022'!F:F,'SEDS 2022'!$C:$C,$A8,'SEDS 2022'!$B:$B,$A$1)</f>
        <v>80112</v>
      </c>
      <c r="F8" s="107">
        <f>SUMIFS('SEDS 2022'!G:G,'SEDS 2022'!$C:$C,$A8,'SEDS 2022'!$B:$B,$A$1)</f>
        <v>98858</v>
      </c>
      <c r="G8" s="82">
        <f t="shared" si="0"/>
        <v>1.2339974036349111</v>
      </c>
      <c r="H8" t="s">
        <v>122</v>
      </c>
    </row>
    <row r="9" spans="1:8">
      <c r="A9" t="s">
        <v>4055</v>
      </c>
      <c r="C9" t="s">
        <v>4207</v>
      </c>
      <c r="D9" t="s">
        <v>4208</v>
      </c>
      <c r="E9" s="107">
        <f>SUMIFS('SEDS 2022'!F:F,'SEDS 2022'!$C:$C,$A9,'SEDS 2022'!$B:$B,$A$1)</f>
        <v>165</v>
      </c>
      <c r="F9" s="107">
        <f>SUMIFS('SEDS 2022'!G:G,'SEDS 2022'!$C:$C,$A9,'SEDS 2022'!$B:$B,$A$1)</f>
        <v>231</v>
      </c>
      <c r="G9" s="82">
        <f t="shared" si="0"/>
        <v>1.4</v>
      </c>
    </row>
    <row r="10" spans="1:8">
      <c r="A10" t="s">
        <v>4004</v>
      </c>
      <c r="C10" t="s">
        <v>4209</v>
      </c>
      <c r="D10" t="s">
        <v>4210</v>
      </c>
      <c r="E10" s="107">
        <f>SUMIFS('SEDS 2022'!F:F,'SEDS 2022'!$C:$C,$A10,'SEDS 2022'!$B:$B,$A$1)</f>
        <v>8167</v>
      </c>
      <c r="F10" s="107">
        <f>SUMIFS('SEDS 2022'!G:G,'SEDS 2022'!$C:$C,$A10,'SEDS 2022'!$B:$B,$A$1)</f>
        <v>8283</v>
      </c>
      <c r="G10" s="82">
        <f t="shared" si="0"/>
        <v>1.0142035018978817</v>
      </c>
    </row>
    <row r="11" spans="1:8">
      <c r="A11" t="s">
        <v>3892</v>
      </c>
      <c r="C11" t="s">
        <v>4211</v>
      </c>
      <c r="D11" t="s">
        <v>4212</v>
      </c>
      <c r="E11" s="107">
        <f>SUMIFS('SEDS 2022'!F:F,'SEDS 2022'!$C:$C,$A11,'SEDS 2022'!$B:$B,$A$1)</f>
        <v>111179</v>
      </c>
      <c r="F11" s="107">
        <f>SUMIFS('SEDS 2022'!G:G,'SEDS 2022'!$C:$C,$A11,'SEDS 2022'!$B:$B,$A$1)</f>
        <v>110000</v>
      </c>
      <c r="G11" s="82">
        <f t="shared" si="0"/>
        <v>0.9893954793621097</v>
      </c>
      <c r="H11" t="s">
        <v>124</v>
      </c>
    </row>
    <row r="12" spans="1:8">
      <c r="A12" t="s">
        <v>3993</v>
      </c>
      <c r="C12" t="s">
        <v>4213</v>
      </c>
      <c r="D12" t="s">
        <v>4214</v>
      </c>
      <c r="E12" s="107">
        <f>SUMIFS('SEDS 2022'!F:F,'SEDS 2022'!$C:$C,$A12,'SEDS 2022'!$B:$B,$A$1)</f>
        <v>396159</v>
      </c>
      <c r="F12" s="107">
        <f>SUMIFS('SEDS 2022'!G:G,'SEDS 2022'!$C:$C,$A12,'SEDS 2022'!$B:$B,$A$1)</f>
        <v>395168</v>
      </c>
      <c r="G12" s="82">
        <f t="shared" si="0"/>
        <v>0.99749847914599943</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0.99749847914599943</v>
      </c>
      <c r="E2">
        <f>$D$2*INDEX('AEO 2023 Table 7'!18:18,MATCH(E$1,'AEO 2023 Table 7'!1:1,0))/INDEX('AEO 2023 Table 7'!18:18,MATCH($D$1,'AEO 2023 Table 7'!1:1,0))</f>
        <v>1.0178676239788926</v>
      </c>
      <c r="F2">
        <f>$D$2*INDEX('AEO 2023 Table 7'!18:18,MATCH(F$1,'AEO 2023 Table 7'!1:1,0))/INDEX('AEO 2023 Table 7'!18:18,MATCH($D$1,'AEO 2023 Table 7'!1:1,0))</f>
        <v>1.025286755868231</v>
      </c>
      <c r="G2">
        <f>$D$2*INDEX('AEO 2023 Table 7'!18:18,MATCH(G$1,'AEO 2023 Table 7'!1:1,0))/INDEX('AEO 2023 Table 7'!18:18,MATCH($D$1,'AEO 2023 Table 7'!1:1,0))</f>
        <v>1.0290944342545103</v>
      </c>
      <c r="H2">
        <f>$D$2*INDEX('AEO 2023 Table 7'!18:18,MATCH(H$1,'AEO 2023 Table 7'!1:1,0))/INDEX('AEO 2023 Table 7'!18:18,MATCH($D$1,'AEO 2023 Table 7'!1:1,0))</f>
        <v>1.0364189224789475</v>
      </c>
      <c r="I2">
        <f>$D$2*INDEX('AEO 2023 Table 7'!18:18,MATCH(I$1,'AEO 2023 Table 7'!1:1,0))/INDEX('AEO 2023 Table 7'!18:18,MATCH($D$1,'AEO 2023 Table 7'!1:1,0))</f>
        <v>1.0461354577217186</v>
      </c>
      <c r="J2">
        <f>$D$2*INDEX('AEO 2023 Table 7'!18:18,MATCH(J$1,'AEO 2023 Table 7'!1:1,0))/INDEX('AEO 2023 Table 7'!18:18,MATCH($D$1,'AEO 2023 Table 7'!1:1,0))</f>
        <v>1.0551249057920531</v>
      </c>
      <c r="K2">
        <f>$D$2*INDEX('AEO 2023 Table 7'!18:18,MATCH(K$1,'AEO 2023 Table 7'!1:1,0))/INDEX('AEO 2023 Table 7'!18:18,MATCH($D$1,'AEO 2023 Table 7'!1:1,0))</f>
        <v>1.0621466195391474</v>
      </c>
      <c r="L2">
        <f>$D$2*INDEX('AEO 2023 Table 7'!18:18,MATCH(L$1,'AEO 2023 Table 7'!1:1,0))/INDEX('AEO 2023 Table 7'!18:18,MATCH($D$1,'AEO 2023 Table 7'!1:1,0))</f>
        <v>1.0675038014461682</v>
      </c>
      <c r="M2">
        <f>$D$2*INDEX('AEO 2023 Table 7'!18:18,MATCH(M$1,'AEO 2023 Table 7'!1:1,0))/INDEX('AEO 2023 Table 7'!18:18,MATCH($D$1,'AEO 2023 Table 7'!1:1,0))</f>
        <v>1.0720404512829831</v>
      </c>
      <c r="N2">
        <f>$D$2*INDEX('AEO 2023 Table 7'!18:18,MATCH(N$1,'AEO 2023 Table 7'!1:1,0))/INDEX('AEO 2023 Table 7'!18:18,MATCH($D$1,'AEO 2023 Table 7'!1:1,0))</f>
        <v>1.0758563522926261</v>
      </c>
      <c r="O2">
        <f>$D$2*INDEX('AEO 2023 Table 7'!18:18,MATCH(O$1,'AEO 2023 Table 7'!1:1,0))/INDEX('AEO 2023 Table 7'!18:18,MATCH($D$1,'AEO 2023 Table 7'!1:1,0))</f>
        <v>1.0813670198947418</v>
      </c>
      <c r="P2">
        <f>$D$2*INDEX('AEO 2023 Table 7'!18:18,MATCH(P$1,'AEO 2023 Table 7'!1:1,0))/INDEX('AEO 2023 Table 7'!18:18,MATCH($D$1,'AEO 2023 Table 7'!1:1,0))</f>
        <v>1.0884041506221125</v>
      </c>
      <c r="Q2">
        <f>$D$2*INDEX('AEO 2023 Table 7'!18:18,MATCH(Q$1,'AEO 2023 Table 7'!1:1,0))/INDEX('AEO 2023 Table 7'!18:18,MATCH($D$1,'AEO 2023 Table 7'!1:1,0))</f>
        <v>1.094831021524137</v>
      </c>
      <c r="R2">
        <f>$D$2*INDEX('AEO 2023 Table 7'!18:18,MATCH(R$1,'AEO 2023 Table 7'!1:1,0))/INDEX('AEO 2023 Table 7'!18:18,MATCH($D$1,'AEO 2023 Table 7'!1:1,0))</f>
        <v>1.1000524473510871</v>
      </c>
      <c r="S2">
        <f>$D$2*INDEX('AEO 2023 Table 7'!18:18,MATCH(S$1,'AEO 2023 Table 7'!1:1,0))/INDEX('AEO 2023 Table 7'!18:18,MATCH($D$1,'AEO 2023 Table 7'!1:1,0))</f>
        <v>1.1061206139393005</v>
      </c>
      <c r="T2">
        <f>$D$2*INDEX('AEO 2023 Table 7'!18:18,MATCH(T$1,'AEO 2023 Table 7'!1:1,0))/INDEX('AEO 2023 Table 7'!18:18,MATCH($D$1,'AEO 2023 Table 7'!1:1,0))</f>
        <v>1.1129679430282315</v>
      </c>
      <c r="U2">
        <f>$D$2*INDEX('AEO 2023 Table 7'!18:18,MATCH(U$1,'AEO 2023 Table 7'!1:1,0))/INDEX('AEO 2023 Table 7'!18:18,MATCH($D$1,'AEO 2023 Table 7'!1:1,0))</f>
        <v>1.1198669194396189</v>
      </c>
      <c r="V2">
        <f>$D$2*INDEX('AEO 2023 Table 7'!18:18,MATCH(V$1,'AEO 2023 Table 7'!1:1,0))/INDEX('AEO 2023 Table 7'!18:18,MATCH($D$1,'AEO 2023 Table 7'!1:1,0))</f>
        <v>1.1277472791755494</v>
      </c>
      <c r="W2">
        <f>$D$2*INDEX('AEO 2023 Table 7'!18:18,MATCH(W$1,'AEO 2023 Table 7'!1:1,0))/INDEX('AEO 2023 Table 7'!18:18,MATCH($D$1,'AEO 2023 Table 7'!1:1,0))</f>
        <v>1.1358224082240738</v>
      </c>
      <c r="X2">
        <f>$D$2*INDEX('AEO 2023 Table 7'!18:18,MATCH(X$1,'AEO 2023 Table 7'!1:1,0))/INDEX('AEO 2023 Table 7'!18:18,MATCH($D$1,'AEO 2023 Table 7'!1:1,0))</f>
        <v>1.144243651198694</v>
      </c>
      <c r="Y2">
        <f>$D$2*INDEX('AEO 2023 Table 7'!18:18,MATCH(Y$1,'AEO 2023 Table 7'!1:1,0))/INDEX('AEO 2023 Table 7'!18:18,MATCH($D$1,'AEO 2023 Table 7'!1:1,0))</f>
        <v>1.1524223316956264</v>
      </c>
      <c r="Z2">
        <f>$D$2*INDEX('AEO 2023 Table 7'!18:18,MATCH(Z$1,'AEO 2023 Table 7'!1:1,0))/INDEX('AEO 2023 Table 7'!18:18,MATCH($D$1,'AEO 2023 Table 7'!1:1,0))</f>
        <v>1.1608917954903397</v>
      </c>
      <c r="AA2">
        <f>$D$2*INDEX('AEO 2023 Table 7'!18:18,MATCH(AA$1,'AEO 2023 Table 7'!1:1,0))/INDEX('AEO 2023 Table 7'!18:18,MATCH($D$1,'AEO 2023 Table 7'!1:1,0))</f>
        <v>1.1698954617738191</v>
      </c>
      <c r="AB2">
        <f>$D$2*INDEX('AEO 2023 Table 7'!18:18,MATCH(AB$1,'AEO 2023 Table 7'!1:1,0))/INDEX('AEO 2023 Table 7'!18:18,MATCH($D$1,'AEO 2023 Table 7'!1:1,0))</f>
        <v>1.180356728202886</v>
      </c>
      <c r="AC2">
        <f>$D$2*INDEX('AEO 2023 Table 7'!18:18,MATCH(AC$1,'AEO 2023 Table 7'!1:1,0))/INDEX('AEO 2023 Table 7'!18:18,MATCH($D$1,'AEO 2023 Table 7'!1:1,0))</f>
        <v>1.1915875641890206</v>
      </c>
      <c r="AD2">
        <f>$D$2*INDEX('AEO 2023 Table 7'!18:18,MATCH(AD$1,'AEO 2023 Table 7'!1:1,0))/INDEX('AEO 2023 Table 7'!18:18,MATCH($D$1,'AEO 2023 Table 7'!1:1,0))</f>
        <v>1.2031744494495593</v>
      </c>
      <c r="AE2">
        <f>$D$2*INDEX('AEO 2023 Table 7'!18:18,MATCH(AE$1,'AEO 2023 Table 7'!1:1,0))/INDEX('AEO 2023 Table 7'!18:18,MATCH($D$1,'AEO 2023 Table 7'!1:1,0))</f>
        <v>1.2149137924895665</v>
      </c>
      <c r="AF2">
        <f>$D$2*INDEX('AEO 2023 Table 7'!18:18,MATCH(AF$1,'AEO 2023 Table 7'!1:1,0))/INDEX('AEO 2023 Table 7'!18:18,MATCH($D$1,'AEO 2023 Table 7'!1:1,0))</f>
        <v>1.2277252231113145</v>
      </c>
    </row>
    <row r="3" spans="1:32">
      <c r="A3" t="s">
        <v>124</v>
      </c>
      <c r="B3">
        <f>INDEX('AEO 2021 Table 7'!22:22,MATCH(B$1,'AEO 2021 Table 7'!1:1,0))/INDEX('AEO 2021 Table 7'!22:22,MATCH(B$1,'AEO 2021 Table 7'!1:1,0))</f>
        <v>1</v>
      </c>
      <c r="C3">
        <v>1</v>
      </c>
      <c r="D3" s="108">
        <f>'seds growth'!G11</f>
        <v>0.9893954793621097</v>
      </c>
      <c r="E3">
        <f>$D$3*INDEX('AEO 2023 Table 7'!22:22,MATCH(E$1,'AEO 2023 Table 7'!1:1,0))/INDEX('AEO 2023 Table 7'!22:22,MATCH($D$1,'AEO 2023 Table 7'!1:1,0))</f>
        <v>1.0537278984291489</v>
      </c>
      <c r="F3">
        <f>$D$3*INDEX('AEO 2023 Table 7'!22:22,MATCH(F$1,'AEO 2023 Table 7'!1:1,0))/INDEX('AEO 2023 Table 7'!22:22,MATCH($D$1,'AEO 2023 Table 7'!1:1,0))</f>
        <v>1.0902982669321299</v>
      </c>
      <c r="G3">
        <f>$D$3*INDEX('AEO 2023 Table 7'!22:22,MATCH(G$1,'AEO 2023 Table 7'!1:1,0))/INDEX('AEO 2023 Table 7'!22:22,MATCH($D$1,'AEO 2023 Table 7'!1:1,0))</f>
        <v>1.1129821465166303</v>
      </c>
      <c r="H3">
        <f>$D$3*INDEX('AEO 2023 Table 7'!22:22,MATCH(H$1,'AEO 2023 Table 7'!1:1,0))/INDEX('AEO 2023 Table 7'!22:22,MATCH($D$1,'AEO 2023 Table 7'!1:1,0))</f>
        <v>1.1295322117703122</v>
      </c>
      <c r="I3">
        <f>$D$3*INDEX('AEO 2023 Table 7'!22:22,MATCH(I$1,'AEO 2023 Table 7'!1:1,0))/INDEX('AEO 2023 Table 7'!22:22,MATCH($D$1,'AEO 2023 Table 7'!1:1,0))</f>
        <v>1.1419489486527556</v>
      </c>
      <c r="J3">
        <f>$D$3*INDEX('AEO 2023 Table 7'!22:22,MATCH(J$1,'AEO 2023 Table 7'!1:1,0))/INDEX('AEO 2023 Table 7'!22:22,MATCH($D$1,'AEO 2023 Table 7'!1:1,0))</f>
        <v>1.1514312786017751</v>
      </c>
      <c r="K3">
        <f>$D$3*INDEX('AEO 2023 Table 7'!22:22,MATCH(K$1,'AEO 2023 Table 7'!1:1,0))/INDEX('AEO 2023 Table 7'!22:22,MATCH($D$1,'AEO 2023 Table 7'!1:1,0))</f>
        <v>1.1585186299964427</v>
      </c>
      <c r="L3">
        <f>$D$3*INDEX('AEO 2023 Table 7'!22:22,MATCH(L$1,'AEO 2023 Table 7'!1:1,0))/INDEX('AEO 2023 Table 7'!22:22,MATCH($D$1,'AEO 2023 Table 7'!1:1,0))</f>
        <v>1.1637352243762957</v>
      </c>
      <c r="M3">
        <f>$D$3*INDEX('AEO 2023 Table 7'!22:22,MATCH(M$1,'AEO 2023 Table 7'!1:1,0))/INDEX('AEO 2023 Table 7'!22:22,MATCH($D$1,'AEO 2023 Table 7'!1:1,0))</f>
        <v>1.1673203284212332</v>
      </c>
      <c r="N3">
        <f>$D$3*INDEX('AEO 2023 Table 7'!22:22,MATCH(N$1,'AEO 2023 Table 7'!1:1,0))/INDEX('AEO 2023 Table 7'!22:22,MATCH($D$1,'AEO 2023 Table 7'!1:1,0))</f>
        <v>1.17020406844325</v>
      </c>
      <c r="O3">
        <f>$D$3*INDEX('AEO 2023 Table 7'!22:22,MATCH(O$1,'AEO 2023 Table 7'!1:1,0))/INDEX('AEO 2023 Table 7'!22:22,MATCH($D$1,'AEO 2023 Table 7'!1:1,0))</f>
        <v>1.1727684422813109</v>
      </c>
      <c r="P3">
        <f>$D$3*INDEX('AEO 2023 Table 7'!22:22,MATCH(P$1,'AEO 2023 Table 7'!1:1,0))/INDEX('AEO 2023 Table 7'!22:22,MATCH($D$1,'AEO 2023 Table 7'!1:1,0))</f>
        <v>1.1752725074965795</v>
      </c>
      <c r="Q3">
        <f>$D$3*INDEX('AEO 2023 Table 7'!22:22,MATCH(Q$1,'AEO 2023 Table 7'!1:1,0))/INDEX('AEO 2023 Table 7'!22:22,MATCH($D$1,'AEO 2023 Table 7'!1:1,0))</f>
        <v>1.1772859110940443</v>
      </c>
      <c r="R3">
        <f>$D$3*INDEX('AEO 2023 Table 7'!22:22,MATCH(R$1,'AEO 2023 Table 7'!1:1,0))/INDEX('AEO 2023 Table 7'!22:22,MATCH($D$1,'AEO 2023 Table 7'!1:1,0))</f>
        <v>1.1790143711087269</v>
      </c>
      <c r="S3">
        <f>$D$3*INDEX('AEO 2023 Table 7'!22:22,MATCH(S$1,'AEO 2023 Table 7'!1:1,0))/INDEX('AEO 2023 Table 7'!22:22,MATCH($D$1,'AEO 2023 Table 7'!1:1,0))</f>
        <v>1.1805183540393951</v>
      </c>
      <c r="T3">
        <f>$D$3*INDEX('AEO 2023 Table 7'!22:22,MATCH(T$1,'AEO 2023 Table 7'!1:1,0))/INDEX('AEO 2023 Table 7'!22:22,MATCH($D$1,'AEO 2023 Table 7'!1:1,0))</f>
        <v>1.1812155907332316</v>
      </c>
      <c r="U3">
        <f>$D$3*INDEX('AEO 2023 Table 7'!22:22,MATCH(U$1,'AEO 2023 Table 7'!1:1,0))/INDEX('AEO 2023 Table 7'!22:22,MATCH($D$1,'AEO 2023 Table 7'!1:1,0))</f>
        <v>1.1814995926985865</v>
      </c>
      <c r="V3">
        <f>$D$3*INDEX('AEO 2023 Table 7'!22:22,MATCH(V$1,'AEO 2023 Table 7'!1:1,0))/INDEX('AEO 2023 Table 7'!22:22,MATCH($D$1,'AEO 2023 Table 7'!1:1,0))</f>
        <v>1.1814963224105144</v>
      </c>
      <c r="W3">
        <f>$D$3*INDEX('AEO 2023 Table 7'!22:22,MATCH(W$1,'AEO 2023 Table 7'!1:1,0))/INDEX('AEO 2023 Table 7'!22:22,MATCH($D$1,'AEO 2023 Table 7'!1:1,0))</f>
        <v>1.1812008744369071</v>
      </c>
      <c r="X3">
        <f>$D$3*INDEX('AEO 2023 Table 7'!22:22,MATCH(X$1,'AEO 2023 Table 7'!1:1,0))/INDEX('AEO 2023 Table 7'!22:22,MATCH($D$1,'AEO 2023 Table 7'!1:1,0))</f>
        <v>1.1807535779666256</v>
      </c>
      <c r="Y3">
        <f>$D$3*INDEX('AEO 2023 Table 7'!22:22,MATCH(Y$1,'AEO 2023 Table 7'!1:1,0))/INDEX('AEO 2023 Table 7'!22:22,MATCH($D$1,'AEO 2023 Table 7'!1:1,0))</f>
        <v>1.1798885754946882</v>
      </c>
      <c r="Z3">
        <f>$D$3*INDEX('AEO 2023 Table 7'!22:22,MATCH(Z$1,'AEO 2023 Table 7'!1:1,0))/INDEX('AEO 2023 Table 7'!22:22,MATCH($D$1,'AEO 2023 Table 7'!1:1,0))</f>
        <v>1.1790467187685023</v>
      </c>
      <c r="AA3">
        <f>$D$3*INDEX('AEO 2023 Table 7'!22:22,MATCH(AA$1,'AEO 2023 Table 7'!1:1,0))/INDEX('AEO 2023 Table 7'!22:22,MATCH($D$1,'AEO 2023 Table 7'!1:1,0))</f>
        <v>1.1780424245784025</v>
      </c>
      <c r="AB3">
        <f>$D$3*INDEX('AEO 2023 Table 7'!22:22,MATCH(AB$1,'AEO 2023 Table 7'!1:1,0))/INDEX('AEO 2023 Table 7'!22:22,MATCH($D$1,'AEO 2023 Table 7'!1:1,0))</f>
        <v>1.177370746877378</v>
      </c>
      <c r="AC3">
        <f>$D$3*INDEX('AEO 2023 Table 7'!22:22,MATCH(AC$1,'AEO 2023 Table 7'!1:1,0))/INDEX('AEO 2023 Table 7'!22:22,MATCH($D$1,'AEO 2023 Table 7'!1:1,0))</f>
        <v>1.1762105557995077</v>
      </c>
      <c r="AD3">
        <f>$D$3*INDEX('AEO 2023 Table 7'!22:22,MATCH(AD$1,'AEO 2023 Table 7'!1:1,0))/INDEX('AEO 2023 Table 7'!22:22,MATCH($D$1,'AEO 2023 Table 7'!1:1,0))</f>
        <v>1.1751481012275728</v>
      </c>
      <c r="AE3">
        <f>$D$3*INDEX('AEO 2023 Table 7'!22:22,MATCH(AE$1,'AEO 2023 Table 7'!1:1,0))/INDEX('AEO 2023 Table 7'!22:22,MATCH($D$1,'AEO 2023 Table 7'!1:1,0))</f>
        <v>1.1738775266504122</v>
      </c>
      <c r="AF3">
        <f>$D$3*INDEX('AEO 2023 Table 7'!22:22,MATCH(AF$1,'AEO 2023 Table 7'!1:1,0))/INDEX('AEO 2023 Table 7'!22:22,MATCH($D$1,'AEO 2023 Table 7'!1:1,0))</f>
        <v>1.1727699928489312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1.2339974036349111</v>
      </c>
      <c r="E4">
        <f>$D$4*'AEO 2023 Table 7'!G65/'AEO 2023 Table 7'!$F$65*'calibration multiplier'!$E$3</f>
        <v>1.3244116263752717</v>
      </c>
      <c r="F4">
        <f>$D$4*'AEO 2023 Table 7'!H65/'AEO 2023 Table 7'!$F$65*'calibration multiplier'!$E$3</f>
        <v>1.343358724523068</v>
      </c>
      <c r="G4">
        <f>$D$4*'AEO 2023 Table 7'!I65/'AEO 2023 Table 7'!$F$65*'calibration multiplier'!$E$3</f>
        <v>1.3459598504869852</v>
      </c>
      <c r="H4">
        <f>$D$4*'AEO 2023 Table 7'!J65/'AEO 2023 Table 7'!$F$65*'calibration multiplier'!$E$3</f>
        <v>1.3630366739064945</v>
      </c>
      <c r="I4">
        <f>$D$4*'AEO 2023 Table 7'!K65/'AEO 2023 Table 7'!$F$65*'calibration multiplier'!$E$3</f>
        <v>1.3799118528284622</v>
      </c>
      <c r="J4">
        <f>$D$4*'AEO 2023 Table 7'!L65/'AEO 2023 Table 7'!$F$65*'calibration multiplier'!$E$3</f>
        <v>1.3932630960335723</v>
      </c>
      <c r="K4">
        <f>$D$4*'AEO 2023 Table 7'!M65/'AEO 2023 Table 7'!$F$65*'calibration multiplier'!$E$3</f>
        <v>1.4031938674015678</v>
      </c>
      <c r="L4">
        <f>$D$4*'AEO 2023 Table 7'!N65/'AEO 2023 Table 7'!$F$65*'calibration multiplier'!$E$3</f>
        <v>1.4101633704497756</v>
      </c>
      <c r="M4">
        <f>$D$4*'AEO 2023 Table 7'!O65/'AEO 2023 Table 7'!$F$65*'calibration multiplier'!$E$3</f>
        <v>1.4171394775754136</v>
      </c>
      <c r="N4">
        <f>$D$4*'AEO 2023 Table 7'!P65/'AEO 2023 Table 7'!$F$65*'calibration multiplier'!$E$3</f>
        <v>1.4282140751543528</v>
      </c>
      <c r="O4">
        <f>$D$4*'AEO 2023 Table 7'!Q65/'AEO 2023 Table 7'!$F$65*'calibration multiplier'!$E$3</f>
        <v>1.4398861216048289</v>
      </c>
      <c r="P4">
        <f>$D$4*'AEO 2023 Table 7'!R65/'AEO 2023 Table 7'!$F$65*'calibration multiplier'!$E$3</f>
        <v>1.4504328332611658</v>
      </c>
      <c r="Q4">
        <f>$D$4*'AEO 2023 Table 7'!S65/'AEO 2023 Table 7'!$F$65*'calibration multiplier'!$E$3</f>
        <v>1.4629898260873144</v>
      </c>
      <c r="R4">
        <f>$D$4*'AEO 2023 Table 7'!T65/'AEO 2023 Table 7'!$F$65*'calibration multiplier'!$E$3</f>
        <v>1.4792362968379085</v>
      </c>
      <c r="S4">
        <f>$D$4*'AEO 2023 Table 7'!U65/'AEO 2023 Table 7'!$F$65*'calibration multiplier'!$E$3</f>
        <v>1.4986390763284019</v>
      </c>
      <c r="T4">
        <f>$D$4*'AEO 2023 Table 7'!V65/'AEO 2023 Table 7'!$F$65*'calibration multiplier'!$E$3</f>
        <v>1.51901353574482</v>
      </c>
      <c r="U4">
        <f>$D$4*'AEO 2023 Table 7'!W65/'AEO 2023 Table 7'!$F$65*'calibration multiplier'!$E$3</f>
        <v>1.5402857094199431</v>
      </c>
      <c r="V4">
        <f>$D$4*'AEO 2023 Table 7'!X65/'AEO 2023 Table 7'!$F$65*'calibration multiplier'!$E$3</f>
        <v>1.5650096142320185</v>
      </c>
      <c r="W4">
        <f>$D$4*'AEO 2023 Table 7'!Y65/'AEO 2023 Table 7'!$F$65*'calibration multiplier'!$E$3</f>
        <v>1.5886781874707163</v>
      </c>
      <c r="X4">
        <f>$D$4*'AEO 2023 Table 7'!Z65/'AEO 2023 Table 7'!$F$65*'calibration multiplier'!$E$3</f>
        <v>1.6127588551410712</v>
      </c>
      <c r="Y4">
        <f>$D$4*'AEO 2023 Table 7'!AA65/'AEO 2023 Table 7'!$F$65*'calibration multiplier'!$E$3</f>
        <v>1.6372058289728981</v>
      </c>
      <c r="Z4">
        <f>$D$4*'AEO 2023 Table 7'!AB65/'AEO 2023 Table 7'!$F$65*'calibration multiplier'!$E$3</f>
        <v>1.6615902842050512</v>
      </c>
      <c r="AA4">
        <f>$D$4*'AEO 2023 Table 7'!AC65/'AEO 2023 Table 7'!$F$65*'calibration multiplier'!$E$3</f>
        <v>1.6853248982180531</v>
      </c>
      <c r="AB4">
        <f>$D$4*'AEO 2023 Table 7'!AD65/'AEO 2023 Table 7'!$F$65*'calibration multiplier'!$E$3</f>
        <v>1.7084457733018574</v>
      </c>
      <c r="AC4">
        <f>$D$4*'AEO 2023 Table 7'!AE65/'AEO 2023 Table 7'!$F$65*'calibration multiplier'!$E$3</f>
        <v>1.7332348383445786</v>
      </c>
      <c r="AD4">
        <f>$D$4*'AEO 2023 Table 7'!AF65/'AEO 2023 Table 7'!$F$65*'calibration multiplier'!$E$3</f>
        <v>1.7582713361550255</v>
      </c>
      <c r="AE4">
        <f>$D$4*'AEO 2023 Table 7'!AG65/'AEO 2023 Table 7'!$F$65*'calibration multiplier'!$E$3</f>
        <v>1.7829472513377729</v>
      </c>
      <c r="AF4">
        <f>$D$4*'AEO 2023 Table 7'!AH65/'AEO 2023 Table 7'!$F$65*'calibration multiplier'!$E$3</f>
        <v>1.8104673225338759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0.99749847914599943</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0.99536745071014365</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0.99369228880464855</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0.99982699283808518</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1.0101665833068725</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1.0188762528766966</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1.0266166447093061</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1.0337816738758892</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1.0414473774699988</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1.0504205289126083</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1.0630831582346947</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1.0751406118285451</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1.0863891558892074</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1.098684272991673</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1.1098480916093931</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1.1232207007164867</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1.1366177405558</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1.1492126534387017</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1.1634306836190633</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1.1782515810126886</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1.1933896994800919</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1.2081660076337073</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1.2222564850031996</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1.2361631305738663</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1.2515165128062471</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1.2674341398292688</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1.2826941638659972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1.2989785420135398</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1.3177906935963164</v>
      </c>
    </row>
    <row r="3" spans="1:32">
      <c r="A3" t="s">
        <v>124</v>
      </c>
      <c r="B3">
        <v>1</v>
      </c>
      <c r="C3">
        <v>1</v>
      </c>
      <c r="D3" s="108">
        <f>'seds growth'!G11</f>
        <v>0.9893954793621097</v>
      </c>
      <c r="E3">
        <f>$D$3*INDEX('AEO 2023 Table 49'!50:50,MATCH(E1,'AEO 2023 Table 49'!13:13,0))/INDEX('AEO 2023 Table 49'!50:50,MATCH($D$1,'AEO 2023 Table 49'!13:13,0))</f>
        <v>0.97391154485680709</v>
      </c>
      <c r="F3">
        <f>$D$3*INDEX('AEO 2023 Table 49'!50:50,MATCH(F1,'AEO 2023 Table 49'!13:13,0))/INDEX('AEO 2023 Table 49'!50:50,MATCH($D$1,'AEO 2023 Table 49'!13:13,0))</f>
        <v>0.96174459493381859</v>
      </c>
      <c r="G3">
        <f>$D$3*INDEX('AEO 2023 Table 49'!50:50,MATCH(G1,'AEO 2023 Table 49'!13:13,0))/INDEX('AEO 2023 Table 49'!50:50,MATCH($D$1,'AEO 2023 Table 49'!13:13,0))</f>
        <v>0.96078273111343315</v>
      </c>
      <c r="H3">
        <f>$D$3*INDEX('AEO 2023 Table 49'!50:50,MATCH(H1,'AEO 2023 Table 49'!13:13,0))/INDEX('AEO 2023 Table 49'!50:50,MATCH($D$1,'AEO 2023 Table 49'!13:13,0))</f>
        <v>0.96680071093217868</v>
      </c>
      <c r="I3">
        <f>$D$3*INDEX('AEO 2023 Table 49'!50:50,MATCH(I1,'AEO 2023 Table 49'!13:13,0))/INDEX('AEO 2023 Table 49'!50:50,MATCH($D$1,'AEO 2023 Table 49'!13:13,0))</f>
        <v>0.97108215257312669</v>
      </c>
      <c r="J3">
        <f>$D$3*INDEX('AEO 2023 Table 49'!50:50,MATCH(J1,'AEO 2023 Table 49'!13:13,0))/INDEX('AEO 2023 Table 49'!50:50,MATCH($D$1,'AEO 2023 Table 49'!13:13,0))</f>
        <v>0.97418990516735327</v>
      </c>
      <c r="K3">
        <f>$D$3*INDEX('AEO 2023 Table 49'!50:50,MATCH(K1,'AEO 2023 Table 49'!13:13,0))/INDEX('AEO 2023 Table 49'!50:50,MATCH($D$1,'AEO 2023 Table 49'!13:13,0))</f>
        <v>0.97481268456358894</v>
      </c>
      <c r="L3">
        <f>$D$3*INDEX('AEO 2023 Table 49'!50:50,MATCH(L1,'AEO 2023 Table 49'!13:13,0))/INDEX('AEO 2023 Table 49'!50:50,MATCH($D$1,'AEO 2023 Table 49'!13:13,0))</f>
        <v>0.97503742305793917</v>
      </c>
      <c r="M3">
        <f>$D$3*INDEX('AEO 2023 Table 49'!50:50,MATCH(M1,'AEO 2023 Table 49'!13:13,0))/INDEX('AEO 2023 Table 49'!50:50,MATCH($D$1,'AEO 2023 Table 49'!13:13,0))</f>
        <v>0.97529381493589262</v>
      </c>
      <c r="N3">
        <f>$D$3*INDEX('AEO 2023 Table 49'!50:50,MATCH(N1,'AEO 2023 Table 49'!13:13,0))/INDEX('AEO 2023 Table 49'!50:50,MATCH($D$1,'AEO 2023 Table 49'!13:13,0))</f>
        <v>0.97749461685273087</v>
      </c>
      <c r="O3">
        <f>$D$3*INDEX('AEO 2023 Table 49'!50:50,MATCH(O1,'AEO 2023 Table 49'!13:13,0))/INDEX('AEO 2023 Table 49'!50:50,MATCH($D$1,'AEO 2023 Table 49'!13:13,0))</f>
        <v>0.97747790369683418</v>
      </c>
      <c r="P3">
        <f>$D$3*INDEX('AEO 2023 Table 49'!50:50,MATCH(P1,'AEO 2023 Table 49'!13:13,0))/INDEX('AEO 2023 Table 49'!50:50,MATCH($D$1,'AEO 2023 Table 49'!13:13,0))</f>
        <v>0.9748177704859502</v>
      </c>
      <c r="Q3">
        <f>$D$3*INDEX('AEO 2023 Table 49'!50:50,MATCH(Q1,'AEO 2023 Table 49'!13:13,0))/INDEX('AEO 2023 Table 49'!50:50,MATCH($D$1,'AEO 2023 Table 49'!13:13,0))</f>
        <v>0.97259677835703262</v>
      </c>
      <c r="R3">
        <f>$D$3*INDEX('AEO 2023 Table 49'!50:50,MATCH(R1,'AEO 2023 Table 49'!13:13,0))/INDEX('AEO 2023 Table 49'!50:50,MATCH($D$1,'AEO 2023 Table 49'!13:13,0))</f>
        <v>0.96869698729377374</v>
      </c>
      <c r="S3">
        <f>$D$3*INDEX('AEO 2023 Table 49'!50:50,MATCH(S1,'AEO 2023 Table 49'!13:13,0))/INDEX('AEO 2023 Table 49'!50:50,MATCH($D$1,'AEO 2023 Table 49'!13:13,0))</f>
        <v>0.96793635876148842</v>
      </c>
      <c r="T3">
        <f>$D$3*INDEX('AEO 2023 Table 49'!50:50,MATCH(T1,'AEO 2023 Table 49'!13:13,0))/INDEX('AEO 2023 Table 49'!50:50,MATCH($D$1,'AEO 2023 Table 49'!13:13,0))</f>
        <v>0.96787458147561656</v>
      </c>
      <c r="U3">
        <f>$D$3*INDEX('AEO 2023 Table 49'!50:50,MATCH(U1,'AEO 2023 Table 49'!13:13,0))/INDEX('AEO 2023 Table 49'!50:50,MATCH($D$1,'AEO 2023 Table 49'!13:13,0))</f>
        <v>0.96673949992486308</v>
      </c>
      <c r="V3">
        <f>$D$3*INDEX('AEO 2023 Table 49'!50:50,MATCH(V1,'AEO 2023 Table 49'!13:13,0))/INDEX('AEO 2023 Table 49'!50:50,MATCH($D$1,'AEO 2023 Table 49'!13:13,0))</f>
        <v>0.96664364537147396</v>
      </c>
      <c r="W3">
        <f>$D$3*INDEX('AEO 2023 Table 49'!50:50,MATCH(W1,'AEO 2023 Table 49'!13:13,0))/INDEX('AEO 2023 Table 49'!50:50,MATCH($D$1,'AEO 2023 Table 49'!13:13,0))</f>
        <v>0.96585200911898617</v>
      </c>
      <c r="X3">
        <f>$D$3*INDEX('AEO 2023 Table 49'!50:50,MATCH(X1,'AEO 2023 Table 49'!13:13,0))/INDEX('AEO 2023 Table 49'!50:50,MATCH($D$1,'AEO 2023 Table 49'!13:13,0))</f>
        <v>0.96568541208463665</v>
      </c>
      <c r="Y3">
        <f>$D$3*INDEX('AEO 2023 Table 49'!50:50,MATCH(Y1,'AEO 2023 Table 49'!13:13,0))/INDEX('AEO 2023 Table 49'!50:50,MATCH($D$1,'AEO 2023 Table 49'!13:13,0))</f>
        <v>0.96493108670899275</v>
      </c>
      <c r="Z3">
        <f>$D$3*INDEX('AEO 2023 Table 49'!50:50,MATCH(Z1,'AEO 2023 Table 49'!13:13,0))/INDEX('AEO 2023 Table 49'!50:50,MATCH($D$1,'AEO 2023 Table 49'!13:13,0))</f>
        <v>0.96354784284248329</v>
      </c>
      <c r="AA3">
        <f>$D$3*INDEX('AEO 2023 Table 49'!50:50,MATCH(AA1,'AEO 2023 Table 49'!13:13,0))/INDEX('AEO 2023 Table 49'!50:50,MATCH($D$1,'AEO 2023 Table 49'!13:13,0))</f>
        <v>0.96146486391162667</v>
      </c>
      <c r="AB3">
        <f>$D$3*INDEX('AEO 2023 Table 49'!50:50,MATCH(AB1,'AEO 2023 Table 49'!13:13,0))/INDEX('AEO 2023 Table 49'!50:50,MATCH($D$1,'AEO 2023 Table 49'!13:13,0))</f>
        <v>0.95932301318020152</v>
      </c>
      <c r="AC3">
        <f>$D$3*INDEX('AEO 2023 Table 49'!50:50,MATCH(AC1,'AEO 2023 Table 49'!13:13,0))/INDEX('AEO 2023 Table 49'!50:50,MATCH($D$1,'AEO 2023 Table 49'!13:13,0))</f>
        <v>0.9565578167739841</v>
      </c>
      <c r="AD3">
        <f>$D$3*INDEX('AEO 2023 Table 49'!50:50,MATCH(AD1,'AEO 2023 Table 49'!13:13,0))/INDEX('AEO 2023 Table 49'!50:50,MATCH($D$1,'AEO 2023 Table 49'!13:13,0))</f>
        <v>0.9534184107961543</v>
      </c>
      <c r="AE3">
        <f>$D$3*INDEX('AEO 2023 Table 49'!50:50,MATCH(AE1,'AEO 2023 Table 49'!13:13,0))/INDEX('AEO 2023 Table 49'!50:50,MATCH($D$1,'AEO 2023 Table 49'!13:13,0))</f>
        <v>0.95208636486192666</v>
      </c>
      <c r="AF3">
        <f>$D$3*INDEX('AEO 2023 Table 49'!50:50,MATCH(AF1,'AEO 2023 Table 49'!13:13,0))/INDEX('AEO 2023 Table 49'!50:50,MATCH($D$1,'AEO 2023 Table 49'!13:13,0))</f>
        <v>0.95192921462405466</v>
      </c>
    </row>
    <row r="4" spans="1:32">
      <c r="A4" t="s">
        <v>122</v>
      </c>
      <c r="B4">
        <v>1</v>
      </c>
      <c r="C4">
        <v>1</v>
      </c>
      <c r="D4" s="108">
        <f>'seds growth'!G8</f>
        <v>1.2339974036349111</v>
      </c>
      <c r="E4">
        <f>$D$4*'AEO 2023 Table 7'!G65/'AEO 2023 Table 7'!$F$65</f>
        <v>1.3244116263752717</v>
      </c>
      <c r="F4">
        <f>$D$4*'AEO 2023 Table 7'!H65/'AEO 2023 Table 7'!$F$65</f>
        <v>1.343358724523068</v>
      </c>
      <c r="G4">
        <f>$D$4*'AEO 2023 Table 7'!I65/'AEO 2023 Table 7'!$F$65</f>
        <v>1.3459598504869852</v>
      </c>
      <c r="H4">
        <f>$D$4*'AEO 2023 Table 7'!J65/'AEO 2023 Table 7'!$F$65</f>
        <v>1.3630366739064945</v>
      </c>
      <c r="I4">
        <f>$D$4*'AEO 2023 Table 7'!K65/'AEO 2023 Table 7'!$F$65</f>
        <v>1.3799118528284622</v>
      </c>
      <c r="J4">
        <f>$D$4*'AEO 2023 Table 7'!L65/'AEO 2023 Table 7'!$F$65</f>
        <v>1.3932630960335723</v>
      </c>
      <c r="K4">
        <f>$D$4*'AEO 2023 Table 7'!M65/'AEO 2023 Table 7'!$F$65</f>
        <v>1.4031938674015678</v>
      </c>
      <c r="L4">
        <f>$D$4*'AEO 2023 Table 7'!N65/'AEO 2023 Table 7'!$F$65</f>
        <v>1.4101633704497756</v>
      </c>
      <c r="M4">
        <f>$D$4*'AEO 2023 Table 7'!O65/'AEO 2023 Table 7'!$F$65</f>
        <v>1.4171394775754136</v>
      </c>
      <c r="N4">
        <f>$D$4*'AEO 2023 Table 7'!P65/'AEO 2023 Table 7'!$F$65</f>
        <v>1.4282140751543528</v>
      </c>
      <c r="O4">
        <f>$D$4*'AEO 2023 Table 7'!Q65/'AEO 2023 Table 7'!$F$65</f>
        <v>1.4398861216048289</v>
      </c>
      <c r="P4">
        <f>$D$4*'AEO 2023 Table 7'!R65/'AEO 2023 Table 7'!$F$65</f>
        <v>1.4504328332611658</v>
      </c>
      <c r="Q4">
        <f>$D$4*'AEO 2023 Table 7'!S65/'AEO 2023 Table 7'!$F$65</f>
        <v>1.4629898260873144</v>
      </c>
      <c r="R4">
        <f>$D$4*'AEO 2023 Table 7'!T65/'AEO 2023 Table 7'!$F$65</f>
        <v>1.4792362968379085</v>
      </c>
      <c r="S4">
        <f>$D$4*'AEO 2023 Table 7'!U65/'AEO 2023 Table 7'!$F$65</f>
        <v>1.4986390763284019</v>
      </c>
      <c r="T4">
        <f>$D$4*'AEO 2023 Table 7'!V65/'AEO 2023 Table 7'!$F$65</f>
        <v>1.51901353574482</v>
      </c>
      <c r="U4">
        <f>$D$4*'AEO 2023 Table 7'!W65/'AEO 2023 Table 7'!$F$65</f>
        <v>1.5402857094199431</v>
      </c>
      <c r="V4">
        <f>$D$4*'AEO 2023 Table 7'!X65/'AEO 2023 Table 7'!$F$65</f>
        <v>1.5650096142320185</v>
      </c>
      <c r="W4">
        <f>$D$4*'AEO 2023 Table 7'!Y65/'AEO 2023 Table 7'!$F$65</f>
        <v>1.5886781874707163</v>
      </c>
      <c r="X4">
        <f>$D$4*'AEO 2023 Table 7'!Z65/'AEO 2023 Table 7'!$F$65</f>
        <v>1.6127588551410712</v>
      </c>
      <c r="Y4">
        <f>$D$4*'AEO 2023 Table 7'!AA65/'AEO 2023 Table 7'!$F$65</f>
        <v>1.6372058289728981</v>
      </c>
      <c r="Z4">
        <f>$D$4*'AEO 2023 Table 7'!AB65/'AEO 2023 Table 7'!$F$65</f>
        <v>1.6615902842050512</v>
      </c>
      <c r="AA4">
        <f>$D$4*'AEO 2023 Table 7'!AC65/'AEO 2023 Table 7'!$F$65</f>
        <v>1.6853248982180531</v>
      </c>
      <c r="AB4">
        <f>$D$4*'AEO 2023 Table 7'!AD65/'AEO 2023 Table 7'!$F$65</f>
        <v>1.7084457733018574</v>
      </c>
      <c r="AC4">
        <f>$D$4*'AEO 2023 Table 7'!AE65/'AEO 2023 Table 7'!$F$65</f>
        <v>1.7332348383445786</v>
      </c>
      <c r="AD4">
        <f>$D$4*'AEO 2023 Table 7'!AF65/'AEO 2023 Table 7'!$F$65</f>
        <v>1.7582713361550255</v>
      </c>
      <c r="AE4">
        <f>$D$4*'AEO 2023 Table 7'!AG65/'AEO 2023 Table 7'!$F$65</f>
        <v>1.7829472513377729</v>
      </c>
      <c r="AF4">
        <f>$D$4*'AEO 2023 Table 7'!AH65/'AEO 2023 Table 7'!$F$65</f>
        <v>1.8104673225338759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0.99749847914599943</v>
      </c>
      <c r="E2" s="108">
        <f>'growth rates from 2022 psgr'!E2</f>
        <v>1.0178676239788926</v>
      </c>
      <c r="F2" s="108">
        <f>'growth rates from 2022 psgr'!F2</f>
        <v>1.025286755868231</v>
      </c>
      <c r="G2" s="108">
        <f>'growth rates from 2022 psgr'!G2</f>
        <v>1.0290944342545103</v>
      </c>
      <c r="H2" s="108">
        <f>'growth rates from 2022 psgr'!H2</f>
        <v>1.0364189224789475</v>
      </c>
      <c r="I2" s="108">
        <f>'growth rates from 2022 psgr'!I2</f>
        <v>1.0461354577217186</v>
      </c>
      <c r="J2" s="108">
        <f>'growth rates from 2022 psgr'!J2</f>
        <v>1.0551249057920531</v>
      </c>
      <c r="K2" s="108">
        <f>'growth rates from 2022 psgr'!K2</f>
        <v>1.0621466195391474</v>
      </c>
      <c r="L2" s="108">
        <f>'growth rates from 2022 psgr'!L2</f>
        <v>1.0675038014461682</v>
      </c>
      <c r="M2" s="108">
        <f>'growth rates from 2022 psgr'!M2</f>
        <v>1.0720404512829831</v>
      </c>
      <c r="N2" s="108">
        <f>'growth rates from 2022 psgr'!N2</f>
        <v>1.0758563522926261</v>
      </c>
      <c r="O2" s="108">
        <f>'growth rates from 2022 psgr'!O2</f>
        <v>1.0813670198947418</v>
      </c>
      <c r="P2" s="108">
        <f>'growth rates from 2022 psgr'!P2</f>
        <v>1.0884041506221125</v>
      </c>
      <c r="Q2" s="108">
        <f>'growth rates from 2022 psgr'!Q2</f>
        <v>1.094831021524137</v>
      </c>
      <c r="R2" s="108">
        <f>'growth rates from 2022 psgr'!R2</f>
        <v>1.1000524473510871</v>
      </c>
      <c r="S2" s="108">
        <f>'growth rates from 2022 psgr'!S2</f>
        <v>1.1061206139393005</v>
      </c>
      <c r="T2" s="108">
        <f>'growth rates from 2022 psgr'!T2</f>
        <v>1.1129679430282315</v>
      </c>
      <c r="U2" s="108">
        <f>'growth rates from 2022 psgr'!U2</f>
        <v>1.1198669194396189</v>
      </c>
      <c r="V2" s="108">
        <f>'growth rates from 2022 psgr'!V2</f>
        <v>1.1277472791755494</v>
      </c>
      <c r="W2" s="108">
        <f>'growth rates from 2022 psgr'!W2</f>
        <v>1.1358224082240738</v>
      </c>
      <c r="X2" s="108">
        <f>'growth rates from 2022 psgr'!X2</f>
        <v>1.144243651198694</v>
      </c>
      <c r="Y2" s="108">
        <f>'growth rates from 2022 psgr'!Y2</f>
        <v>1.1524223316956264</v>
      </c>
      <c r="Z2" s="108">
        <f>'growth rates from 2022 psgr'!Z2</f>
        <v>1.1608917954903397</v>
      </c>
      <c r="AA2" s="108">
        <f>'growth rates from 2022 psgr'!AA2</f>
        <v>1.1698954617738191</v>
      </c>
      <c r="AB2" s="108">
        <f>'growth rates from 2022 psgr'!AB2</f>
        <v>1.180356728202886</v>
      </c>
      <c r="AC2" s="108">
        <f>'growth rates from 2022 psgr'!AC2</f>
        <v>1.1915875641890206</v>
      </c>
      <c r="AD2" s="108">
        <f>'growth rates from 2022 psgr'!AD2</f>
        <v>1.2031744494495593</v>
      </c>
      <c r="AE2" s="108">
        <f>'growth rates from 2022 psgr'!AE2</f>
        <v>1.2149137924895665</v>
      </c>
      <c r="AF2" s="108">
        <f>'growth rates from 2022 psgr'!AF2</f>
        <v>1.2277252231113145</v>
      </c>
    </row>
    <row r="3" spans="1:32">
      <c r="A3" t="s">
        <v>124</v>
      </c>
      <c r="B3">
        <f>INDEX('AEO 2021 Table 7'!22:22,MATCH(B$1,'AEO 2021 Table 7'!1:1,0))/INDEX('AEO 2021 Table 7'!22:22,MATCH(B$1,'AEO 2021 Table 7'!1:1,0))</f>
        <v>1</v>
      </c>
      <c r="C3">
        <v>1</v>
      </c>
      <c r="D3" s="108">
        <f>'growth rates from 2022 psgr'!D3</f>
        <v>0.9893954793621097</v>
      </c>
      <c r="E3" s="108">
        <f>'growth rates from 2022 psgr'!E3</f>
        <v>1.0537278984291489</v>
      </c>
      <c r="F3" s="108">
        <f>'growth rates from 2022 psgr'!F3</f>
        <v>1.0902982669321299</v>
      </c>
      <c r="G3" s="108">
        <f>'growth rates from 2022 psgr'!G3</f>
        <v>1.1129821465166303</v>
      </c>
      <c r="H3" s="108">
        <f>'growth rates from 2022 psgr'!H3</f>
        <v>1.1295322117703122</v>
      </c>
      <c r="I3" s="108">
        <f>'growth rates from 2022 psgr'!I3</f>
        <v>1.1419489486527556</v>
      </c>
      <c r="J3" s="108">
        <f>'growth rates from 2022 psgr'!J3</f>
        <v>1.1514312786017751</v>
      </c>
      <c r="K3" s="108">
        <f>'growth rates from 2022 psgr'!K3</f>
        <v>1.1585186299964427</v>
      </c>
      <c r="L3" s="108">
        <f>'growth rates from 2022 psgr'!L3</f>
        <v>1.1637352243762957</v>
      </c>
      <c r="M3" s="108">
        <f>'growth rates from 2022 psgr'!M3</f>
        <v>1.1673203284212332</v>
      </c>
      <c r="N3" s="108">
        <f>'growth rates from 2022 psgr'!N3</f>
        <v>1.17020406844325</v>
      </c>
      <c r="O3" s="108">
        <f>'growth rates from 2022 psgr'!O3</f>
        <v>1.1727684422813109</v>
      </c>
      <c r="P3" s="108">
        <f>'growth rates from 2022 psgr'!P3</f>
        <v>1.1752725074965795</v>
      </c>
      <c r="Q3" s="108">
        <f>'growth rates from 2022 psgr'!Q3</f>
        <v>1.1772859110940443</v>
      </c>
      <c r="R3" s="108">
        <f>'growth rates from 2022 psgr'!R3</f>
        <v>1.1790143711087269</v>
      </c>
      <c r="S3" s="108">
        <f>'growth rates from 2022 psgr'!S3</f>
        <v>1.1805183540393951</v>
      </c>
      <c r="T3" s="108">
        <f>'growth rates from 2022 psgr'!T3</f>
        <v>1.1812155907332316</v>
      </c>
      <c r="U3" s="108">
        <f>'growth rates from 2022 psgr'!U3</f>
        <v>1.1814995926985865</v>
      </c>
      <c r="V3" s="108">
        <f>'growth rates from 2022 psgr'!V3</f>
        <v>1.1814963224105144</v>
      </c>
      <c r="W3" s="108">
        <f>'growth rates from 2022 psgr'!W3</f>
        <v>1.1812008744369071</v>
      </c>
      <c r="X3" s="108">
        <f>'growth rates from 2022 psgr'!X3</f>
        <v>1.1807535779666256</v>
      </c>
      <c r="Y3" s="108">
        <f>'growth rates from 2022 psgr'!Y3</f>
        <v>1.1798885754946882</v>
      </c>
      <c r="Z3" s="108">
        <f>'growth rates from 2022 psgr'!Z3</f>
        <v>1.1790467187685023</v>
      </c>
      <c r="AA3" s="108">
        <f>'growth rates from 2022 psgr'!AA3</f>
        <v>1.1780424245784025</v>
      </c>
      <c r="AB3" s="108">
        <f>'growth rates from 2022 psgr'!AB3</f>
        <v>1.177370746877378</v>
      </c>
      <c r="AC3" s="108">
        <f>'growth rates from 2022 psgr'!AC3</f>
        <v>1.1762105557995077</v>
      </c>
      <c r="AD3" s="108">
        <f>'growth rates from 2022 psgr'!AD3</f>
        <v>1.1751481012275728</v>
      </c>
      <c r="AE3" s="108">
        <f>'growth rates from 2022 psgr'!AE3</f>
        <v>1.1738775266504122</v>
      </c>
      <c r="AF3" s="108">
        <f>'growth rates from 2022 psgr'!AF3</f>
        <v>1.1727699928489312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1.2339974036349111</v>
      </c>
      <c r="E4" s="108">
        <f>'growth rates from 2022 psgr'!E4</f>
        <v>1.3244116263752717</v>
      </c>
      <c r="F4" s="108">
        <f>'growth rates from 2022 psgr'!F4</f>
        <v>1.343358724523068</v>
      </c>
      <c r="G4" s="108">
        <f>'growth rates from 2022 psgr'!G4</f>
        <v>1.3459598504869852</v>
      </c>
      <c r="H4" s="108">
        <f>'growth rates from 2022 psgr'!H4</f>
        <v>1.3630366739064945</v>
      </c>
      <c r="I4" s="108">
        <f>'growth rates from 2022 psgr'!I4</f>
        <v>1.3799118528284622</v>
      </c>
      <c r="J4" s="108">
        <f>'growth rates from 2022 psgr'!J4</f>
        <v>1.3932630960335723</v>
      </c>
      <c r="K4" s="108">
        <f>'growth rates from 2022 psgr'!K4</f>
        <v>1.4031938674015678</v>
      </c>
      <c r="L4" s="108">
        <f>'growth rates from 2022 psgr'!L4</f>
        <v>1.4101633704497756</v>
      </c>
      <c r="M4" s="108">
        <f>'growth rates from 2022 psgr'!M4</f>
        <v>1.4171394775754136</v>
      </c>
      <c r="N4" s="108">
        <f>'growth rates from 2022 psgr'!N4</f>
        <v>1.4282140751543528</v>
      </c>
      <c r="O4" s="108">
        <f>'growth rates from 2022 psgr'!O4</f>
        <v>1.4398861216048289</v>
      </c>
      <c r="P4" s="108">
        <f>'growth rates from 2022 psgr'!P4</f>
        <v>1.4504328332611658</v>
      </c>
      <c r="Q4" s="108">
        <f>'growth rates from 2022 psgr'!Q4</f>
        <v>1.4629898260873144</v>
      </c>
      <c r="R4" s="108">
        <f>'growth rates from 2022 psgr'!R4</f>
        <v>1.4792362968379085</v>
      </c>
      <c r="S4" s="108">
        <f>'growth rates from 2022 psgr'!S4</f>
        <v>1.4986390763284019</v>
      </c>
      <c r="T4" s="108">
        <f>'growth rates from 2022 psgr'!T4</f>
        <v>1.51901353574482</v>
      </c>
      <c r="U4" s="108">
        <f>'growth rates from 2022 psgr'!U4</f>
        <v>1.5402857094199431</v>
      </c>
      <c r="V4" s="108">
        <f>'growth rates from 2022 psgr'!V4</f>
        <v>1.5650096142320185</v>
      </c>
      <c r="W4" s="108">
        <f>'growth rates from 2022 psgr'!W4</f>
        <v>1.5886781874707163</v>
      </c>
      <c r="X4" s="108">
        <f>'growth rates from 2022 psgr'!X4</f>
        <v>1.6127588551410712</v>
      </c>
      <c r="Y4" s="108">
        <f>'growth rates from 2022 psgr'!Y4</f>
        <v>1.6372058289728981</v>
      </c>
      <c r="Z4" s="108">
        <f>'growth rates from 2022 psgr'!Z4</f>
        <v>1.6615902842050512</v>
      </c>
      <c r="AA4" s="108">
        <f>'growth rates from 2022 psgr'!AA4</f>
        <v>1.6853248982180531</v>
      </c>
      <c r="AB4" s="108">
        <f>'growth rates from 2022 psgr'!AB4</f>
        <v>1.7084457733018574</v>
      </c>
      <c r="AC4" s="108">
        <f>'growth rates from 2022 psgr'!AC4</f>
        <v>1.7332348383445786</v>
      </c>
      <c r="AD4" s="108">
        <f>'growth rates from 2022 psgr'!AD4</f>
        <v>1.7582713361550255</v>
      </c>
      <c r="AE4" s="108">
        <f>'growth rates from 2022 psgr'!AE4</f>
        <v>1.7829472513377729</v>
      </c>
      <c r="AF4" s="108">
        <f>'growth rates from 2022 psgr'!AF4</f>
        <v>1.8104673225338759</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0.99749847914599943</v>
      </c>
      <c r="E2" s="108">
        <f>'growth rates from 2022 frgt'!E2</f>
        <v>0.99536745071014365</v>
      </c>
      <c r="F2" s="108">
        <f>'growth rates from 2022 frgt'!F2</f>
        <v>0.99369228880464855</v>
      </c>
      <c r="G2" s="108">
        <f>'growth rates from 2022 frgt'!G2</f>
        <v>0.99982699283808518</v>
      </c>
      <c r="H2" s="108">
        <f>'growth rates from 2022 frgt'!H2</f>
        <v>1.0101665833068725</v>
      </c>
      <c r="I2" s="108">
        <f>'growth rates from 2022 frgt'!I2</f>
        <v>1.0188762528766966</v>
      </c>
      <c r="J2" s="108">
        <f>'growth rates from 2022 frgt'!J2</f>
        <v>1.0266166447093061</v>
      </c>
      <c r="K2" s="108">
        <f>'growth rates from 2022 frgt'!K2</f>
        <v>1.0337816738758892</v>
      </c>
      <c r="L2" s="108">
        <f>'growth rates from 2022 frgt'!L2</f>
        <v>1.0414473774699988</v>
      </c>
      <c r="M2" s="108">
        <f>'growth rates from 2022 frgt'!M2</f>
        <v>1.0504205289126083</v>
      </c>
      <c r="N2" s="108">
        <f>'growth rates from 2022 frgt'!N2</f>
        <v>1.0630831582346947</v>
      </c>
      <c r="O2" s="108">
        <f>'growth rates from 2022 frgt'!O2</f>
        <v>1.0751406118285451</v>
      </c>
      <c r="P2" s="108">
        <f>'growth rates from 2022 frgt'!P2</f>
        <v>1.0863891558892074</v>
      </c>
      <c r="Q2" s="108">
        <f>'growth rates from 2022 frgt'!Q2</f>
        <v>1.098684272991673</v>
      </c>
      <c r="R2" s="108">
        <f>'growth rates from 2022 frgt'!R2</f>
        <v>1.1098480916093931</v>
      </c>
      <c r="S2" s="108">
        <f>'growth rates from 2022 frgt'!S2</f>
        <v>1.1232207007164867</v>
      </c>
      <c r="T2" s="108">
        <f>'growth rates from 2022 frgt'!T2</f>
        <v>1.1366177405558</v>
      </c>
      <c r="U2" s="108">
        <f>'growth rates from 2022 frgt'!U2</f>
        <v>1.1492126534387017</v>
      </c>
      <c r="V2" s="108">
        <f>'growth rates from 2022 frgt'!V2</f>
        <v>1.1634306836190633</v>
      </c>
      <c r="W2" s="108">
        <f>'growth rates from 2022 frgt'!W2</f>
        <v>1.1782515810126886</v>
      </c>
      <c r="X2" s="108">
        <f>'growth rates from 2022 frgt'!X2</f>
        <v>1.1933896994800919</v>
      </c>
      <c r="Y2" s="108">
        <f>'growth rates from 2022 frgt'!Y2</f>
        <v>1.2081660076337073</v>
      </c>
      <c r="Z2" s="108">
        <f>'growth rates from 2022 frgt'!Z2</f>
        <v>1.2222564850031996</v>
      </c>
      <c r="AA2" s="108">
        <f>'growth rates from 2022 frgt'!AA2</f>
        <v>1.2361631305738663</v>
      </c>
      <c r="AB2" s="108">
        <f>'growth rates from 2022 frgt'!AB2</f>
        <v>1.2515165128062471</v>
      </c>
      <c r="AC2" s="108">
        <f>'growth rates from 2022 frgt'!AC2</f>
        <v>1.2674341398292688</v>
      </c>
      <c r="AD2" s="108">
        <f>'growth rates from 2022 frgt'!AD2</f>
        <v>1.2826941638659972</v>
      </c>
      <c r="AE2" s="108">
        <f>'growth rates from 2022 frgt'!AE2</f>
        <v>1.2989785420135398</v>
      </c>
      <c r="AF2" s="108">
        <f>'growth rates from 2022 frgt'!AF2</f>
        <v>1.3177906935963164</v>
      </c>
    </row>
    <row r="3" spans="1:32">
      <c r="A3" t="s">
        <v>124</v>
      </c>
      <c r="B3">
        <v>1</v>
      </c>
      <c r="C3">
        <v>1</v>
      </c>
      <c r="D3" s="108">
        <f>'growth rates from 2022 frgt'!D3</f>
        <v>0.9893954793621097</v>
      </c>
      <c r="E3" s="108">
        <f>'growth rates from 2022 frgt'!E3</f>
        <v>0.97391154485680709</v>
      </c>
      <c r="F3" s="108">
        <f>'growth rates from 2022 frgt'!F3</f>
        <v>0.96174459493381859</v>
      </c>
      <c r="G3" s="108">
        <f>'growth rates from 2022 frgt'!G3</f>
        <v>0.96078273111343315</v>
      </c>
      <c r="H3" s="108">
        <f>'growth rates from 2022 frgt'!H3</f>
        <v>0.96680071093217868</v>
      </c>
      <c r="I3" s="108">
        <f>'growth rates from 2022 frgt'!I3</f>
        <v>0.97108215257312669</v>
      </c>
      <c r="J3" s="108">
        <f>'growth rates from 2022 frgt'!J3</f>
        <v>0.97418990516735327</v>
      </c>
      <c r="K3" s="108">
        <f>'growth rates from 2022 frgt'!K3</f>
        <v>0.97481268456358894</v>
      </c>
      <c r="L3" s="108">
        <f>'growth rates from 2022 frgt'!L3</f>
        <v>0.97503742305793917</v>
      </c>
      <c r="M3" s="108">
        <f>'growth rates from 2022 frgt'!M3</f>
        <v>0.97529381493589262</v>
      </c>
      <c r="N3" s="108">
        <f>'growth rates from 2022 frgt'!N3</f>
        <v>0.97749461685273087</v>
      </c>
      <c r="O3" s="108">
        <f>'growth rates from 2022 frgt'!O3</f>
        <v>0.97747790369683418</v>
      </c>
      <c r="P3" s="108">
        <f>'growth rates from 2022 frgt'!P3</f>
        <v>0.9748177704859502</v>
      </c>
      <c r="Q3" s="108">
        <f>'growth rates from 2022 frgt'!Q3</f>
        <v>0.97259677835703262</v>
      </c>
      <c r="R3" s="108">
        <f>'growth rates from 2022 frgt'!R3</f>
        <v>0.96869698729377374</v>
      </c>
      <c r="S3" s="108">
        <f>'growth rates from 2022 frgt'!S3</f>
        <v>0.96793635876148842</v>
      </c>
      <c r="T3" s="108">
        <f>'growth rates from 2022 frgt'!T3</f>
        <v>0.96787458147561656</v>
      </c>
      <c r="U3" s="108">
        <f>'growth rates from 2022 frgt'!U3</f>
        <v>0.96673949992486308</v>
      </c>
      <c r="V3" s="108">
        <f>'growth rates from 2022 frgt'!V3</f>
        <v>0.96664364537147396</v>
      </c>
      <c r="W3" s="108">
        <f>'growth rates from 2022 frgt'!W3</f>
        <v>0.96585200911898617</v>
      </c>
      <c r="X3" s="108">
        <f>'growth rates from 2022 frgt'!X3</f>
        <v>0.96568541208463665</v>
      </c>
      <c r="Y3" s="108">
        <f>'growth rates from 2022 frgt'!Y3</f>
        <v>0.96493108670899275</v>
      </c>
      <c r="Z3" s="108">
        <f>'growth rates from 2022 frgt'!Z3</f>
        <v>0.96354784284248329</v>
      </c>
      <c r="AA3" s="108">
        <f>'growth rates from 2022 frgt'!AA3</f>
        <v>0.96146486391162667</v>
      </c>
      <c r="AB3" s="108">
        <f>'growth rates from 2022 frgt'!AB3</f>
        <v>0.95932301318020152</v>
      </c>
      <c r="AC3" s="108">
        <f>'growth rates from 2022 frgt'!AC3</f>
        <v>0.9565578167739841</v>
      </c>
      <c r="AD3" s="108">
        <f>'growth rates from 2022 frgt'!AD3</f>
        <v>0.9534184107961543</v>
      </c>
      <c r="AE3" s="108">
        <f>'growth rates from 2022 frgt'!AE3</f>
        <v>0.95208636486192666</v>
      </c>
      <c r="AF3" s="108">
        <f>'growth rates from 2022 frgt'!AF3</f>
        <v>0.95192921462405466</v>
      </c>
    </row>
    <row r="4" spans="1:32">
      <c r="A4" t="s">
        <v>122</v>
      </c>
      <c r="B4">
        <v>1</v>
      </c>
      <c r="C4">
        <v>1</v>
      </c>
      <c r="D4" s="108">
        <f>'growth rates from 2022 frgt'!D4</f>
        <v>1.2339974036349111</v>
      </c>
      <c r="E4" s="108">
        <f>'growth rates from 2022 frgt'!E4</f>
        <v>1.3244116263752717</v>
      </c>
      <c r="F4" s="108">
        <f>'growth rates from 2022 frgt'!F4</f>
        <v>1.343358724523068</v>
      </c>
      <c r="G4" s="108">
        <f>'growth rates from 2022 frgt'!G4</f>
        <v>1.3459598504869852</v>
      </c>
      <c r="H4" s="108">
        <f>'growth rates from 2022 frgt'!H4</f>
        <v>1.3630366739064945</v>
      </c>
      <c r="I4" s="108">
        <f>'growth rates from 2022 frgt'!I4</f>
        <v>1.3799118528284622</v>
      </c>
      <c r="J4" s="108">
        <f>'growth rates from 2022 frgt'!J4</f>
        <v>1.3932630960335723</v>
      </c>
      <c r="K4" s="108">
        <f>'growth rates from 2022 frgt'!K4</f>
        <v>1.4031938674015678</v>
      </c>
      <c r="L4" s="108">
        <f>'growth rates from 2022 frgt'!L4</f>
        <v>1.4101633704497756</v>
      </c>
      <c r="M4" s="108">
        <f>'growth rates from 2022 frgt'!M4</f>
        <v>1.4171394775754136</v>
      </c>
      <c r="N4" s="108">
        <f>'growth rates from 2022 frgt'!N4</f>
        <v>1.4282140751543528</v>
      </c>
      <c r="O4" s="108">
        <f>'growth rates from 2022 frgt'!O4</f>
        <v>1.4398861216048289</v>
      </c>
      <c r="P4" s="108">
        <f>'growth rates from 2022 frgt'!P4</f>
        <v>1.4504328332611658</v>
      </c>
      <c r="Q4" s="108">
        <f>'growth rates from 2022 frgt'!Q4</f>
        <v>1.4629898260873144</v>
      </c>
      <c r="R4" s="108">
        <f>'growth rates from 2022 frgt'!R4</f>
        <v>1.4792362968379085</v>
      </c>
      <c r="S4" s="108">
        <f>'growth rates from 2022 frgt'!S4</f>
        <v>1.4986390763284019</v>
      </c>
      <c r="T4" s="108">
        <f>'growth rates from 2022 frgt'!T4</f>
        <v>1.51901353574482</v>
      </c>
      <c r="U4" s="108">
        <f>'growth rates from 2022 frgt'!U4</f>
        <v>1.5402857094199431</v>
      </c>
      <c r="V4" s="108">
        <f>'growth rates from 2022 frgt'!V4</f>
        <v>1.5650096142320185</v>
      </c>
      <c r="W4" s="108">
        <f>'growth rates from 2022 frgt'!W4</f>
        <v>1.5886781874707163</v>
      </c>
      <c r="X4" s="108">
        <f>'growth rates from 2022 frgt'!X4</f>
        <v>1.6127588551410712</v>
      </c>
      <c r="Y4" s="108">
        <f>'growth rates from 2022 frgt'!Y4</f>
        <v>1.6372058289728981</v>
      </c>
      <c r="Z4" s="108">
        <f>'growth rates from 2022 frgt'!Z4</f>
        <v>1.6615902842050512</v>
      </c>
      <c r="AA4" s="108">
        <f>'growth rates from 2022 frgt'!AA4</f>
        <v>1.6853248982180531</v>
      </c>
      <c r="AB4" s="108">
        <f>'growth rates from 2022 frgt'!AB4</f>
        <v>1.7084457733018574</v>
      </c>
      <c r="AC4" s="108">
        <f>'growth rates from 2022 frgt'!AC4</f>
        <v>1.7332348383445786</v>
      </c>
      <c r="AD4" s="108">
        <f>'growth rates from 2022 frgt'!AD4</f>
        <v>1.7582713361550255</v>
      </c>
      <c r="AE4" s="108">
        <f>'growth rates from 2022 frgt'!AE4</f>
        <v>1.7829472513377729</v>
      </c>
      <c r="AF4" s="108">
        <f>'growth rates from 2022 frgt'!AF4</f>
        <v>1.8104673225338759</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2025-01-03T23:22:12Z</dcterms:modified>
</cp:coreProperties>
</file>