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land\PLANAbPiaSY\"/>
    </mc:Choice>
  </mc:AlternateContent>
  <xr:revisionPtr revIDLastSave="0" documentId="13_ncr:1_{A52F16FC-700C-470D-8F93-58BAB4CE3D38}" xr6:coauthVersionLast="45" xr6:coauthVersionMax="45" xr10:uidLastSave="{00000000-0000-0000-0000-000000000000}"/>
  <bookViews>
    <workbookView xWindow="4710" yWindow="900" windowWidth="23925" windowHeight="16125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11" i="2"/>
  <c r="A12" i="2" s="1"/>
  <c r="B2" i="1"/>
  <c r="F65" i="6" s="1"/>
  <c r="A67" i="6" l="1"/>
  <c r="A88" i="6" s="1"/>
  <c r="F66" i="6"/>
  <c r="A70" i="6" s="1"/>
  <c r="A14" i="3"/>
  <c r="G13" i="3" s="1"/>
  <c r="A29" i="3" s="1"/>
  <c r="A16" i="2"/>
  <c r="A32" i="2" s="1"/>
  <c r="A34" i="2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<sst xmlns="http://schemas.openxmlformats.org/spreadsheetml/2006/main" count="3489" uniqueCount="3342">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</sst>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6" formatCode="0.0%"/>
    <numFmt numFmtId="167" formatCode="0.000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6" fontId="0" fillId="0" borderId="0" xfId="1" applyNumberFormat="1" applyFont="1"/>
    <xf numFmtId="166" fontId="0" fillId="3" borderId="0" xfId="0" applyNumberFormat="1" applyFill="1"/>
    <xf numFmtId="167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9" fontId="3" fillId="0" borderId="0" xfId="1"/>
    <xf numFmtId="169" fontId="0" fillId="0" borderId="0" xfId="3" applyNumberFormat="1" applyFont="1"/>
    <xf numFmtId="169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defaultColWidth="8.85546875" defaultRowHeight="15" x14ac:dyDescent="0.25"/>
  <cols>
    <col min="2" max="2" width="57.7109375" style="5" customWidth="1"/>
  </cols>
  <sheetData>
    <row r="1" spans="1:7" x14ac:dyDescent="0.25">
      <c r="A1" s="1" t="s">
        <v>0</v>
      </c>
      <c r="B1" t="s">
        <v>1</v>
      </c>
      <c r="F1" s="15" t="s">
        <v>2</v>
      </c>
      <c r="G1" s="15" t="s">
        <v>2</v>
      </c>
    </row>
    <row r="2" spans="1:7" x14ac:dyDescent="0.25">
      <c r="B2" t="str">
        <f>LOOKUP(B1,F2:G51,G2:G51)</f>
        <v>NV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5">
      <c r="B4" t="s">
        <v>9</v>
      </c>
      <c r="F4" s="16" t="s">
        <v>10</v>
      </c>
      <c r="G4" s="16" t="s">
        <v>11</v>
      </c>
    </row>
    <row r="5" spans="1:7" x14ac:dyDescent="0.25">
      <c r="B5" s="4">
        <v>2009</v>
      </c>
      <c r="F5" s="16" t="s">
        <v>12</v>
      </c>
      <c r="G5" s="16" t="s">
        <v>13</v>
      </c>
    </row>
    <row r="6" spans="1:7" x14ac:dyDescent="0.25">
      <c r="B6" t="s">
        <v>14</v>
      </c>
      <c r="F6" s="16" t="s">
        <v>15</v>
      </c>
      <c r="G6" s="16" t="s">
        <v>16</v>
      </c>
    </row>
    <row r="7" spans="1:7" x14ac:dyDescent="0.25">
      <c r="B7" s="8" t="s">
        <v>17</v>
      </c>
      <c r="F7" s="16" t="s">
        <v>18</v>
      </c>
      <c r="G7" s="16" t="s">
        <v>19</v>
      </c>
    </row>
    <row r="8" spans="1:7" x14ac:dyDescent="0.25">
      <c r="B8" t="s">
        <v>20</v>
      </c>
      <c r="F8" s="16" t="s">
        <v>21</v>
      </c>
      <c r="G8" s="16" t="s">
        <v>22</v>
      </c>
    </row>
    <row r="9" spans="1:7" x14ac:dyDescent="0.25">
      <c r="F9" s="16" t="s">
        <v>23</v>
      </c>
      <c r="G9" s="16" t="s">
        <v>24</v>
      </c>
    </row>
    <row r="10" spans="1:7" x14ac:dyDescent="0.25">
      <c r="B10" s="3" t="s">
        <v>25</v>
      </c>
      <c r="F10" s="16" t="s">
        <v>26</v>
      </c>
      <c r="G10" s="16" t="s">
        <v>27</v>
      </c>
    </row>
    <row r="11" spans="1:7" x14ac:dyDescent="0.25">
      <c r="B11" t="s">
        <v>28</v>
      </c>
      <c r="F11" s="16" t="s">
        <v>29</v>
      </c>
      <c r="G11" s="16" t="s">
        <v>30</v>
      </c>
    </row>
    <row r="12" spans="1:7" x14ac:dyDescent="0.25">
      <c r="B12" s="4">
        <v>2003</v>
      </c>
      <c r="F12" s="16" t="s">
        <v>31</v>
      </c>
      <c r="G12" s="16" t="s">
        <v>32</v>
      </c>
    </row>
    <row r="13" spans="1:7" x14ac:dyDescent="0.25">
      <c r="B13" t="s">
        <v>33</v>
      </c>
      <c r="F13" s="16" t="s">
        <v>34</v>
      </c>
      <c r="G13" s="16" t="s">
        <v>35</v>
      </c>
    </row>
    <row r="14" spans="1:7" x14ac:dyDescent="0.25">
      <c r="B14" s="8" t="s">
        <v>36</v>
      </c>
      <c r="F14" s="16" t="s">
        <v>37</v>
      </c>
      <c r="G14" s="16" t="s">
        <v>38</v>
      </c>
    </row>
    <row r="15" spans="1:7" x14ac:dyDescent="0.25">
      <c r="B15" t="s">
        <v>39</v>
      </c>
      <c r="F15" s="16" t="s">
        <v>40</v>
      </c>
      <c r="G15" s="16" t="s">
        <v>41</v>
      </c>
    </row>
    <row r="16" spans="1:7" x14ac:dyDescent="0.25"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A34" s="1" t="s">
        <v>89</v>
      </c>
      <c r="F34" s="16" t="s">
        <v>90</v>
      </c>
      <c r="G34" s="16" t="s">
        <v>91</v>
      </c>
    </row>
    <row r="35" spans="1:7" x14ac:dyDescent="0.25">
      <c r="A35" t="s">
        <v>92</v>
      </c>
      <c r="F35" s="16" t="s">
        <v>93</v>
      </c>
      <c r="G35" s="16" t="s">
        <v>94</v>
      </c>
    </row>
    <row r="36" spans="1:7" x14ac:dyDescent="0.25">
      <c r="A36" t="s">
        <v>95</v>
      </c>
      <c r="F36" s="16" t="s">
        <v>96</v>
      </c>
      <c r="G36" s="16" t="s">
        <v>97</v>
      </c>
    </row>
    <row r="37" spans="1:7" x14ac:dyDescent="0.25">
      <c r="F37" s="16" t="s">
        <v>98</v>
      </c>
      <c r="G37" s="16" t="s">
        <v>99</v>
      </c>
    </row>
    <row r="38" spans="1:7" x14ac:dyDescent="0.25"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F40" s="16" t="s">
        <v>104</v>
      </c>
      <c r="G40" s="16" t="s">
        <v>105</v>
      </c>
    </row>
    <row r="41" spans="1:7" x14ac:dyDescent="0.25">
      <c r="F41" s="16" t="s">
        <v>106</v>
      </c>
      <c r="G41" s="16" t="s">
        <v>107</v>
      </c>
    </row>
    <row r="42" spans="1:7" x14ac:dyDescent="0.25">
      <c r="F42" s="16" t="s">
        <v>108</v>
      </c>
      <c r="G42" s="16" t="s">
        <v>109</v>
      </c>
    </row>
    <row r="43" spans="1:7" x14ac:dyDescent="0.25">
      <c r="F43" s="16" t="s">
        <v>110</v>
      </c>
      <c r="G43" s="16" t="s">
        <v>111</v>
      </c>
    </row>
    <row r="44" spans="1:7" x14ac:dyDescent="0.25"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F48" s="16" t="s">
        <v>120</v>
      </c>
      <c r="G48" s="16" t="s">
        <v>121</v>
      </c>
    </row>
    <row r="49" spans="6:7" x14ac:dyDescent="0.25">
      <c r="F49" s="16" t="s">
        <v>122</v>
      </c>
      <c r="G49" s="16" t="s">
        <v>123</v>
      </c>
    </row>
    <row r="50" spans="6:7" x14ac:dyDescent="0.25">
      <c r="F50" s="16" t="s">
        <v>124</v>
      </c>
      <c r="G50" s="16" t="s">
        <v>125</v>
      </c>
    </row>
    <row r="51" spans="6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defaultColWidth="8.85546875" defaultRowHeight="15" x14ac:dyDescent="0.25"/>
  <cols>
    <col min="1" max="1" width="17.140625" style="5" customWidth="1"/>
  </cols>
  <sheetData>
    <row r="1" spans="1:3" x14ac:dyDescent="0.25">
      <c r="A1" s="1" t="s">
        <v>128</v>
      </c>
    </row>
    <row r="2" spans="1:3" x14ac:dyDescent="0.25">
      <c r="A2" t="s">
        <v>129</v>
      </c>
      <c r="B2">
        <v>100</v>
      </c>
      <c r="C2" t="s">
        <v>130</v>
      </c>
    </row>
    <row r="3" spans="1:3" x14ac:dyDescent="0.25">
      <c r="A3" t="s">
        <v>131</v>
      </c>
      <c r="B3">
        <v>450</v>
      </c>
      <c r="C3" t="s">
        <v>130</v>
      </c>
    </row>
    <row r="5" spans="1:3" x14ac:dyDescent="0.25">
      <c r="A5" t="s">
        <v>132</v>
      </c>
    </row>
    <row r="6" spans="1:3" x14ac:dyDescent="0.25">
      <c r="A6" t="s">
        <v>133</v>
      </c>
    </row>
    <row r="7" spans="1:3" x14ac:dyDescent="0.25">
      <c r="A7" t="s">
        <v>134</v>
      </c>
    </row>
    <row r="8" spans="1:3" x14ac:dyDescent="0.25">
      <c r="A8" t="s">
        <v>135</v>
      </c>
    </row>
    <row r="9" spans="1:3" x14ac:dyDescent="0.25">
      <c r="A9" t="s">
        <v>136</v>
      </c>
    </row>
    <row r="11" spans="1:3" x14ac:dyDescent="0.25">
      <c r="A11" s="1" t="s">
        <v>137</v>
      </c>
      <c r="B11" s="1" t="str">
        <f>About!B2</f>
        <v>NV</v>
      </c>
      <c r="C11" t="s">
        <v>138</v>
      </c>
    </row>
    <row r="12" spans="1:3" x14ac:dyDescent="0.25">
      <c r="A12" s="6">
        <f>SUMIFS('County Data'!T12:T3080,'County Data'!U12:U3080,'Aff Ref'!B11)</f>
        <v>946140</v>
      </c>
      <c r="B12" t="s">
        <v>139</v>
      </c>
    </row>
    <row r="13" spans="1:3" x14ac:dyDescent="0.25">
      <c r="A13" s="6"/>
    </row>
    <row r="14" spans="1:3" x14ac:dyDescent="0.25">
      <c r="A14" s="6" t="s">
        <v>140</v>
      </c>
    </row>
    <row r="15" spans="1:3" x14ac:dyDescent="0.25">
      <c r="A15" s="6">
        <f>SUMIFS('Forest by State'!C5:C54,'Forest by State'!A5:A54,About!B1)*1000</f>
        <v>70260000</v>
      </c>
      <c r="B15" t="s">
        <v>141</v>
      </c>
    </row>
    <row r="16" spans="1:3" x14ac:dyDescent="0.25">
      <c r="A16" s="45">
        <f>A12/A15</f>
        <v>1.3466268146883006E-2</v>
      </c>
      <c r="B16" t="s">
        <v>142</v>
      </c>
    </row>
    <row r="17" spans="1:2" x14ac:dyDescent="0.25">
      <c r="A17" s="6" t="s">
        <v>143</v>
      </c>
    </row>
    <row r="18" spans="1:2" x14ac:dyDescent="0.25">
      <c r="A18" s="6"/>
    </row>
    <row r="19" spans="1:2" x14ac:dyDescent="0.25">
      <c r="A19" s="7" t="s">
        <v>144</v>
      </c>
    </row>
    <row r="20" spans="1:2" x14ac:dyDescent="0.25">
      <c r="A20" s="6" t="s">
        <v>145</v>
      </c>
    </row>
    <row r="21" spans="1:2" x14ac:dyDescent="0.25">
      <c r="A21" s="6" t="s">
        <v>146</v>
      </c>
    </row>
    <row r="22" spans="1:2" x14ac:dyDescent="0.25">
      <c r="A22" s="6" t="s">
        <v>147</v>
      </c>
    </row>
    <row r="23" spans="1:2" x14ac:dyDescent="0.25">
      <c r="A23" s="6" t="s">
        <v>148</v>
      </c>
    </row>
    <row r="24" spans="1:2" x14ac:dyDescent="0.25">
      <c r="A24" s="6" t="s">
        <v>149</v>
      </c>
    </row>
    <row r="25" spans="1:2" x14ac:dyDescent="0.25">
      <c r="A25" s="6" t="s">
        <v>150</v>
      </c>
    </row>
    <row r="26" spans="1:2" x14ac:dyDescent="0.25">
      <c r="A26" s="6" t="s">
        <v>151</v>
      </c>
    </row>
    <row r="27" spans="1:2" x14ac:dyDescent="0.25">
      <c r="A27" s="6" t="s">
        <v>152</v>
      </c>
    </row>
    <row r="28" spans="1:2" x14ac:dyDescent="0.25">
      <c r="A28" s="6" t="s">
        <v>153</v>
      </c>
    </row>
    <row r="29" spans="1:2" x14ac:dyDescent="0.25">
      <c r="A29" s="6" t="s">
        <v>154</v>
      </c>
    </row>
    <row r="30" spans="1:2" x14ac:dyDescent="0.25">
      <c r="A30" s="6"/>
    </row>
    <row r="31" spans="1:2" x14ac:dyDescent="0.25">
      <c r="A31" s="46">
        <v>1E-3</v>
      </c>
      <c r="B31" t="s">
        <v>155</v>
      </c>
    </row>
    <row r="32" spans="1:2" x14ac:dyDescent="0.25">
      <c r="A32" s="9">
        <f>A16/A31</f>
        <v>13.466268146883005</v>
      </c>
      <c r="B32" t="s">
        <v>156</v>
      </c>
    </row>
    <row r="33" spans="1:2" x14ac:dyDescent="0.25">
      <c r="A33" s="6"/>
    </row>
    <row r="34" spans="1:2" x14ac:dyDescent="0.25">
      <c r="A34" s="6">
        <f>A12/A32</f>
        <v>70260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158</v>
      </c>
    </row>
    <row r="3" spans="1:7" x14ac:dyDescent="0.25">
      <c r="B3" t="s">
        <v>159</v>
      </c>
      <c r="C3" t="s">
        <v>160</v>
      </c>
    </row>
    <row r="4" spans="1:7" x14ac:dyDescent="0.25">
      <c r="A4" t="s">
        <v>161</v>
      </c>
      <c r="B4" s="4">
        <v>3774</v>
      </c>
      <c r="C4" s="4">
        <v>6081</v>
      </c>
    </row>
    <row r="6" spans="1:7" x14ac:dyDescent="0.25">
      <c r="A6" t="s">
        <v>162</v>
      </c>
    </row>
    <row r="7" spans="1:7" x14ac:dyDescent="0.25">
      <c r="A7" t="s">
        <v>163</v>
      </c>
    </row>
    <row r="8" spans="1:7" x14ac:dyDescent="0.25">
      <c r="A8" t="s">
        <v>164</v>
      </c>
    </row>
    <row r="10" spans="1:7" x14ac:dyDescent="0.25">
      <c r="A10" t="s">
        <v>165</v>
      </c>
      <c r="G10" t="s">
        <v>2</v>
      </c>
    </row>
    <row r="11" spans="1:7" x14ac:dyDescent="0.25">
      <c r="A11">
        <f>B4+(0.5*C4)</f>
        <v>6814.5</v>
      </c>
      <c r="B11" t="s">
        <v>158</v>
      </c>
      <c r="G11" t="str">
        <f>About!B1</f>
        <v>Nevada</v>
      </c>
    </row>
    <row r="12" spans="1:7" x14ac:dyDescent="0.2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11169000</v>
      </c>
    </row>
    <row r="13" spans="1:7" x14ac:dyDescent="0.25">
      <c r="A13" s="35">
        <f>SUM('Forest by State'!B5:B54)*1000</f>
        <v>818816000</v>
      </c>
      <c r="B13" t="s">
        <v>167</v>
      </c>
      <c r="F13" t="s">
        <v>168</v>
      </c>
      <c r="G13">
        <f>G12*A14</f>
        <v>92952.690836524926</v>
      </c>
    </row>
    <row r="14" spans="1:7" x14ac:dyDescent="0.25">
      <c r="A14">
        <f>A12/A13</f>
        <v>8.3223825621385021E-3</v>
      </c>
      <c r="B14" t="s">
        <v>169</v>
      </c>
    </row>
    <row r="15" spans="1:7" x14ac:dyDescent="0.25">
      <c r="A15" s="1" t="s">
        <v>170</v>
      </c>
    </row>
    <row r="16" spans="1:7" x14ac:dyDescent="0.25">
      <c r="A16" t="s">
        <v>171</v>
      </c>
    </row>
    <row r="17" spans="1:2" x14ac:dyDescent="0.25">
      <c r="A17" t="s">
        <v>172</v>
      </c>
    </row>
    <row r="18" spans="1:2" x14ac:dyDescent="0.25">
      <c r="A18" t="s">
        <v>173</v>
      </c>
    </row>
    <row r="19" spans="1:2" x14ac:dyDescent="0.25">
      <c r="A19" t="s">
        <v>174</v>
      </c>
    </row>
    <row r="20" spans="1:2" x14ac:dyDescent="0.25">
      <c r="A20" t="s">
        <v>175</v>
      </c>
    </row>
    <row r="21" spans="1:2" x14ac:dyDescent="0.25">
      <c r="A21" t="s">
        <v>176</v>
      </c>
    </row>
    <row r="22" spans="1:2" x14ac:dyDescent="0.25">
      <c r="A22" t="s">
        <v>177</v>
      </c>
    </row>
    <row r="23" spans="1:2" x14ac:dyDescent="0.25">
      <c r="A23" t="s">
        <v>178</v>
      </c>
    </row>
    <row r="24" spans="1:2" x14ac:dyDescent="0.25">
      <c r="A24" t="s">
        <v>179</v>
      </c>
    </row>
    <row r="25" spans="1:2" x14ac:dyDescent="0.25">
      <c r="A25" t="s">
        <v>180</v>
      </c>
    </row>
    <row r="26" spans="1:2" x14ac:dyDescent="0.25">
      <c r="A26" t="s">
        <v>181</v>
      </c>
    </row>
    <row r="27" spans="1:2" x14ac:dyDescent="0.25">
      <c r="A27" s="13">
        <v>0.02</v>
      </c>
      <c r="B27" t="s">
        <v>182</v>
      </c>
    </row>
    <row r="29" spans="1:2" x14ac:dyDescent="0.25">
      <c r="A29">
        <f>G13*A27</f>
        <v>1859.0538167304985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2" x14ac:dyDescent="0.25">
      <c r="A1" t="s">
        <v>184</v>
      </c>
    </row>
    <row r="2" spans="1:2" x14ac:dyDescent="0.25">
      <c r="A2" t="s">
        <v>185</v>
      </c>
    </row>
    <row r="3" spans="1:2" x14ac:dyDescent="0.25">
      <c r="A3" t="s">
        <v>186</v>
      </c>
    </row>
    <row r="5" spans="1:2" x14ac:dyDescent="0.25">
      <c r="A5" t="s">
        <v>187</v>
      </c>
    </row>
    <row r="6" spans="1:2" x14ac:dyDescent="0.25">
      <c r="A6" t="s">
        <v>188</v>
      </c>
    </row>
    <row r="8" spans="1:2" x14ac:dyDescent="0.25">
      <c r="A8" t="s">
        <v>189</v>
      </c>
    </row>
    <row r="9" spans="1:2" x14ac:dyDescent="0.25">
      <c r="A9" t="s">
        <v>190</v>
      </c>
    </row>
    <row r="10" spans="1:2" x14ac:dyDescent="0.25">
      <c r="A10" t="s">
        <v>191</v>
      </c>
    </row>
    <row r="12" spans="1:2" x14ac:dyDescent="0.25">
      <c r="A12" t="s">
        <v>192</v>
      </c>
    </row>
    <row r="13" spans="1:2" x14ac:dyDescent="0.25">
      <c r="A13" t="s">
        <v>193</v>
      </c>
    </row>
    <row r="14" spans="1:2" x14ac:dyDescent="0.25">
      <c r="A14" s="1"/>
    </row>
    <row r="15" spans="1:2" x14ac:dyDescent="0.25">
      <c r="A15" s="1" t="s">
        <v>194</v>
      </c>
    </row>
    <row r="16" spans="1:2" x14ac:dyDescent="0.25">
      <c r="A16" s="11">
        <v>0</v>
      </c>
      <c r="B16" s="11" t="s">
        <v>139</v>
      </c>
    </row>
    <row r="18" spans="1:1" x14ac:dyDescent="0.25">
      <c r="A18" t="s">
        <v>195</v>
      </c>
    </row>
    <row r="19" spans="1:1" x14ac:dyDescent="0.25">
      <c r="A19" s="12" t="s">
        <v>196</v>
      </c>
    </row>
    <row r="20" spans="1:1" x14ac:dyDescent="0.2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7109375" style="36" customWidth="1"/>
    <col min="4" max="4" width="10.85546875" style="68" customWidth="1"/>
    <col min="5" max="5" width="10.85546875" style="36" customWidth="1"/>
    <col min="6" max="16384" width="10.85546875" style="36"/>
  </cols>
  <sheetData>
    <row r="1" spans="1:12" x14ac:dyDescent="0.25">
      <c r="A1" s="36" t="s">
        <v>197</v>
      </c>
      <c r="B1" s="37"/>
      <c r="C1" s="38"/>
      <c r="E1" s="38"/>
      <c r="F1" s="37"/>
      <c r="G1" s="37"/>
    </row>
    <row r="2" spans="1:12" x14ac:dyDescent="0.25">
      <c r="A2" s="38" t="s">
        <v>198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200</v>
      </c>
      <c r="C4" s="36" t="s">
        <v>201</v>
      </c>
      <c r="D4" s="68" t="s">
        <v>202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8">
        <f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8">
        <f>B6/C6</f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8">
        <f>B7/C7</f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8">
        <f>B8/C8</f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8">
        <f>B9/C9</f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8">
        <f>B10/C10</f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8">
        <f>B11/C11</f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8">
        <f>B12/C12</f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8">
        <f>B13/C13</f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8">
        <f>B14/C14</f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8">
        <f>B15/C15</f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8">
        <f>B16/C16</f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8">
        <f>B17/C17</f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8">
        <f>B18/C18</f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8">
        <f>B19/C19</f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8">
        <f>B20/C20</f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8">
        <f>B21/C21</f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8">
        <f>B22/C22</f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8">
        <f>B23/C23</f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8">
        <f>B24/C24</f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8">
        <f>B25/C25</f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8">
        <f>B26/C26</f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8">
        <f>B27/C27</f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8">
        <f>B28/C28</f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8">
        <f>B29/C29</f>
        <v>0.42530413625304136</v>
      </c>
      <c r="H29" s="42"/>
      <c r="I29" s="41"/>
      <c r="J29" s="41"/>
      <c r="K29" s="41"/>
    </row>
    <row r="30" spans="1:13" x14ac:dyDescent="0.25">
      <c r="A30" s="36" t="s">
        <v>203</v>
      </c>
      <c r="B30" s="41">
        <v>1964</v>
      </c>
      <c r="C30" s="41">
        <v>4707</v>
      </c>
      <c r="D30" s="68">
        <f>B30/C30</f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8">
        <f>B31/C31</f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8">
        <f>B32/C32</f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8">
        <f>B33/C33</f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8">
        <f>B34/C34</f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8">
        <f>B35/C35</f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8">
        <f>B36/C36</f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8">
        <f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8">
        <f>B38/C38</f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8">
        <f>B39/C39</f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8">
        <f>B40/C40</f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8">
        <f>B41/C41</f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8">
        <f>B42/C42</f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8">
        <f>B43/C43</f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8">
        <f>B44/C44</f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8">
        <f>B45/C45</f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8">
        <f>B46/C46</f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8">
        <f>B47/C47</f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8">
        <f>B48/C48</f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8">
        <f>B49/C49</f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8">
        <f>B50/C50</f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8">
        <f>B51/C51</f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8">
        <f>B52/C52</f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8">
        <f>B53/C53</f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8">
        <f>B54/C54</f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defaultColWidth="8.85546875" defaultRowHeight="15" x14ac:dyDescent="0.25"/>
  <cols>
    <col min="1" max="1" width="23.28515625" style="5" customWidth="1"/>
    <col min="2" max="2" width="17.7109375" style="4" customWidth="1"/>
    <col min="3" max="3" width="16.85546875" style="5" customWidth="1"/>
    <col min="4" max="4" width="12.85546875" style="4" customWidth="1"/>
    <col min="5" max="5" width="18.285156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204</v>
      </c>
    </row>
    <row r="2" spans="1:4" x14ac:dyDescent="0.25">
      <c r="A2" s="1"/>
    </row>
    <row r="3" spans="1:4" x14ac:dyDescent="0.25">
      <c r="A3" s="1" t="s">
        <v>205</v>
      </c>
    </row>
    <row r="4" spans="1:4" x14ac:dyDescent="0.25">
      <c r="A4" t="s">
        <v>206</v>
      </c>
    </row>
    <row r="5" spans="1:4" x14ac:dyDescent="0.25">
      <c r="A5" t="s">
        <v>207</v>
      </c>
    </row>
    <row r="6" spans="1:4" x14ac:dyDescent="0.25">
      <c r="A6" t="s">
        <v>208</v>
      </c>
    </row>
    <row r="8" spans="1:4" x14ac:dyDescent="0.25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5">
      <c r="A9" t="s">
        <v>21</v>
      </c>
      <c r="B9" s="4" t="s">
        <v>213</v>
      </c>
    </row>
    <row r="10" spans="1:4" x14ac:dyDescent="0.25">
      <c r="A10" t="s">
        <v>214</v>
      </c>
      <c r="B10" s="4" t="s">
        <v>213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213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213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213</v>
      </c>
    </row>
    <row r="19" spans="1:6" x14ac:dyDescent="0.25">
      <c r="A19" t="s">
        <v>64</v>
      </c>
      <c r="B19" s="4" t="s">
        <v>213</v>
      </c>
    </row>
    <row r="20" spans="1:6" x14ac:dyDescent="0.25">
      <c r="A20" t="s">
        <v>68</v>
      </c>
      <c r="B20" s="4" t="s">
        <v>213</v>
      </c>
    </row>
    <row r="21" spans="1:6" x14ac:dyDescent="0.25">
      <c r="A21" t="s">
        <v>79</v>
      </c>
      <c r="B21" s="4" t="s">
        <v>213</v>
      </c>
    </row>
    <row r="22" spans="1:6" x14ac:dyDescent="0.25">
      <c r="A22" t="s">
        <v>82</v>
      </c>
      <c r="B22" s="4" t="s">
        <v>213</v>
      </c>
    </row>
    <row r="23" spans="1:6" x14ac:dyDescent="0.25">
      <c r="A23" t="s">
        <v>87</v>
      </c>
      <c r="B23" s="4" t="s">
        <v>213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213</v>
      </c>
    </row>
    <row r="26" spans="1:6" x14ac:dyDescent="0.25">
      <c r="A26" t="s">
        <v>104</v>
      </c>
      <c r="B26" s="4" t="s">
        <v>213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213</v>
      </c>
    </row>
    <row r="30" spans="1:6" s="5" customFormat="1" x14ac:dyDescent="0.25">
      <c r="A30" s="1" t="s">
        <v>210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213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216</v>
      </c>
      <c r="B40" s="4" t="s">
        <v>213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213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213</v>
      </c>
      <c r="D45" s="4"/>
      <c r="F45" s="4"/>
    </row>
    <row r="46" spans="1:6" s="5" customFormat="1" x14ac:dyDescent="0.25">
      <c r="A46" t="s">
        <v>114</v>
      </c>
      <c r="B46" s="4" t="s">
        <v>213</v>
      </c>
      <c r="D46" s="4"/>
      <c r="F46" s="4"/>
    </row>
    <row r="47" spans="1:6" s="5" customFormat="1" x14ac:dyDescent="0.25">
      <c r="A47" t="s">
        <v>120</v>
      </c>
      <c r="B47" s="4" t="s">
        <v>213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211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213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215</v>
      </c>
      <c r="B54" s="4" t="s">
        <v>213</v>
      </c>
      <c r="D54" s="4"/>
      <c r="F54" s="4"/>
    </row>
    <row r="55" spans="1:6" s="5" customFormat="1" x14ac:dyDescent="0.25">
      <c r="A55" t="s">
        <v>31</v>
      </c>
      <c r="B55" s="4" t="s">
        <v>213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213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213</v>
      </c>
      <c r="D60" s="4"/>
      <c r="F60" s="4"/>
    </row>
    <row r="61" spans="1:6" s="5" customFormat="1" x14ac:dyDescent="0.25">
      <c r="A61" t="s">
        <v>1</v>
      </c>
      <c r="B61" s="4" t="s">
        <v>213</v>
      </c>
      <c r="D61" s="4"/>
      <c r="F61" s="4"/>
    </row>
    <row r="62" spans="1:6" s="5" customFormat="1" x14ac:dyDescent="0.25">
      <c r="A62" s="4" t="s">
        <v>85</v>
      </c>
      <c r="B62" s="4" t="s">
        <v>213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217</v>
      </c>
      <c r="D65" s="17" t="s">
        <v>2</v>
      </c>
      <c r="E65" t="str">
        <f>About!B1</f>
        <v>Nevada</v>
      </c>
      <c r="F65" s="4" t="str">
        <f>About!B2</f>
        <v>NV</v>
      </c>
    </row>
    <row r="66" spans="1:6" x14ac:dyDescent="0.25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9">
        <f>SUMIFS('Forest by State'!B5:B54,'Forest by State'!A5:A54,'Impr Forest Mgmt'!E65)*1000</f>
        <v>11169000</v>
      </c>
      <c r="B67" t="s">
        <v>139</v>
      </c>
    </row>
    <row r="69" spans="1:6" x14ac:dyDescent="0.25">
      <c r="A69" s="1" t="s">
        <v>219</v>
      </c>
    </row>
    <row r="70" spans="1:6" x14ac:dyDescent="0.25">
      <c r="A70" s="47">
        <f>F66</f>
        <v>0.87514814814814812</v>
      </c>
      <c r="B70" t="s">
        <v>220</v>
      </c>
    </row>
    <row r="71" spans="1:6" x14ac:dyDescent="0.25">
      <c r="A71" s="6">
        <f>A67*(1-A70)</f>
        <v>1394470.3333333337</v>
      </c>
      <c r="B71" t="s">
        <v>221</v>
      </c>
    </row>
    <row r="72" spans="1:6" x14ac:dyDescent="0.25">
      <c r="A72" s="6"/>
    </row>
    <row r="73" spans="1:6" x14ac:dyDescent="0.25">
      <c r="A73" s="1" t="s">
        <v>222</v>
      </c>
    </row>
    <row r="74" spans="1:6" x14ac:dyDescent="0.25">
      <c r="A74" t="s">
        <v>223</v>
      </c>
    </row>
    <row r="75" spans="1:6" x14ac:dyDescent="0.25">
      <c r="A75" t="s">
        <v>224</v>
      </c>
    </row>
    <row r="76" spans="1:6" x14ac:dyDescent="0.25">
      <c r="A76" t="s">
        <v>225</v>
      </c>
    </row>
    <row r="77" spans="1:6" x14ac:dyDescent="0.25">
      <c r="A77" t="s">
        <v>226</v>
      </c>
    </row>
    <row r="78" spans="1:6" x14ac:dyDescent="0.25">
      <c r="A78" t="s">
        <v>227</v>
      </c>
    </row>
    <row r="80" spans="1:6" x14ac:dyDescent="0.25">
      <c r="A80" t="s">
        <v>228</v>
      </c>
    </row>
    <row r="81" spans="1:2" x14ac:dyDescent="0.25">
      <c r="A81" t="s">
        <v>229</v>
      </c>
    </row>
    <row r="82" spans="1:2" x14ac:dyDescent="0.25">
      <c r="A82" t="s">
        <v>230</v>
      </c>
    </row>
    <row r="84" spans="1:2" x14ac:dyDescent="0.25">
      <c r="A84" s="13">
        <v>0.5</v>
      </c>
      <c r="B84" s="4" t="s">
        <v>231</v>
      </c>
    </row>
    <row r="85" spans="1:2" x14ac:dyDescent="0.25">
      <c r="B85" s="4" t="s">
        <v>232</v>
      </c>
    </row>
    <row r="87" spans="1:2" x14ac:dyDescent="0.25">
      <c r="A87" s="69">
        <f>A71*A84</f>
        <v>697235.16666666686</v>
      </c>
      <c r="B87" t="s">
        <v>233</v>
      </c>
    </row>
    <row r="88" spans="1:2" x14ac:dyDescent="0.25">
      <c r="A88" s="70">
        <f>A67/2</f>
        <v>5584500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defaultColWidth="8.85546875" defaultRowHeight="15" x14ac:dyDescent="0.25"/>
  <cols>
    <col min="1" max="1" width="15.28515625" style="5" customWidth="1"/>
    <col min="2" max="2" width="28.85546875" style="5" customWidth="1"/>
    <col min="3" max="3" width="14.42578125" style="5" customWidth="1"/>
    <col min="4" max="4" width="13.710937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28515625" style="5" customWidth="1"/>
    <col min="10" max="10" width="25.42578125" style="5" customWidth="1"/>
    <col min="11" max="11" width="15.28515625" style="5" customWidth="1"/>
    <col min="12" max="12" width="13.285156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7109375" style="5" customWidth="1"/>
    <col min="22" max="22" width="12.7109375" style="5" customWidth="1"/>
    <col min="25" max="25" width="10.42578125" style="5" bestFit="1" customWidth="1"/>
  </cols>
  <sheetData>
    <row r="1" spans="1:25" x14ac:dyDescent="0.25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5">
      <c r="A3" s="1" t="s">
        <v>205</v>
      </c>
    </row>
    <row r="4" spans="1:25" x14ac:dyDescent="0.25">
      <c r="A4" t="s">
        <v>235</v>
      </c>
    </row>
    <row r="5" spans="1:25" x14ac:dyDescent="0.25">
      <c r="A5" t="s">
        <v>236</v>
      </c>
    </row>
    <row r="6" spans="1:25" x14ac:dyDescent="0.25">
      <c r="A6" t="s">
        <v>237</v>
      </c>
    </row>
    <row r="7" spans="1:25" x14ac:dyDescent="0.25">
      <c r="A7" t="s">
        <v>238</v>
      </c>
    </row>
    <row r="8" spans="1:25" x14ac:dyDescent="0.25">
      <c r="A8" t="s">
        <v>239</v>
      </c>
    </row>
    <row r="9" spans="1:25" x14ac:dyDescent="0.2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.100000000000001" customHeight="1" x14ac:dyDescent="0.25">
      <c r="A10" s="18" t="s">
        <v>240</v>
      </c>
      <c r="B10" s="19" t="s">
        <v>241</v>
      </c>
      <c r="C10" s="66" t="s">
        <v>242</v>
      </c>
      <c r="D10" s="64"/>
      <c r="E10" s="65"/>
      <c r="F10" s="66" t="s">
        <v>243</v>
      </c>
      <c r="G10" s="64"/>
      <c r="H10" s="65"/>
      <c r="I10" s="66" t="s">
        <v>244</v>
      </c>
      <c r="J10" s="65"/>
      <c r="K10" s="66" t="s">
        <v>245</v>
      </c>
      <c r="L10" s="64"/>
      <c r="M10" s="65"/>
      <c r="N10" s="67" t="s">
        <v>246</v>
      </c>
      <c r="O10" s="64"/>
      <c r="P10" s="65"/>
      <c r="Q10" s="63" t="s">
        <v>247</v>
      </c>
      <c r="R10" s="64"/>
      <c r="S10" s="64"/>
      <c r="T10" s="65"/>
      <c r="Y10" s="48"/>
    </row>
    <row r="11" spans="1:25" ht="17.100000000000001" customHeight="1" x14ac:dyDescent="0.25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5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5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5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5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5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5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5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5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5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5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5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5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5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5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5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5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5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5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5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5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5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5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5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5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5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5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5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5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5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5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5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5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5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5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5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5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5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5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5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5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5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5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5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5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5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5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5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5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5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5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5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5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5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5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5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5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5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5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5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5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5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5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5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5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5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5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5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5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5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5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5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5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5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5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5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5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5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5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5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5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5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5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5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5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5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5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5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5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5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5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5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5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5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5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5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5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5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.100000000000001" customHeight="1" x14ac:dyDescent="0.25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.100000000000001" customHeight="1" x14ac:dyDescent="0.25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.100000000000001" customHeight="1" x14ac:dyDescent="0.25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.100000000000001" customHeight="1" x14ac:dyDescent="0.25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.100000000000001" customHeight="1" x14ac:dyDescent="0.25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.100000000000001" customHeight="1" x14ac:dyDescent="0.25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.100000000000001" customHeight="1" x14ac:dyDescent="0.25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defaultColWidth="8.85546875" defaultRowHeight="15" x14ac:dyDescent="0.25"/>
  <cols>
    <col min="1" max="1" width="29.28515625" style="5" customWidth="1"/>
    <col min="2" max="2" width="8.85546875" style="5"/>
  </cols>
  <sheetData>
    <row r="1" spans="1:36" x14ac:dyDescent="0.25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5">
      <c r="A2" t="s">
        <v>3336</v>
      </c>
      <c r="B2" s="5">
        <f>'Set Asides'!$A29</f>
        <v>1859.0538167304985</v>
      </c>
      <c r="C2">
        <f>'Set Asides'!$A29</f>
        <v>1859.0538167304985</v>
      </c>
      <c r="D2">
        <f>'Set Asides'!$A29</f>
        <v>1859.0538167304985</v>
      </c>
      <c r="E2">
        <f>'Set Asides'!$A29</f>
        <v>1859.0538167304985</v>
      </c>
      <c r="F2">
        <f>'Set Asides'!$A29</f>
        <v>1859.0538167304985</v>
      </c>
      <c r="G2">
        <f>'Set Asides'!$A29</f>
        <v>1859.0538167304985</v>
      </c>
      <c r="H2">
        <f>'Set Asides'!$A29</f>
        <v>1859.0538167304985</v>
      </c>
      <c r="I2">
        <f>'Set Asides'!$A29</f>
        <v>1859.0538167304985</v>
      </c>
      <c r="J2">
        <f>'Set Asides'!$A29</f>
        <v>1859.0538167304985</v>
      </c>
      <c r="K2">
        <f>'Set Asides'!$A29</f>
        <v>1859.0538167304985</v>
      </c>
      <c r="L2">
        <f>'Set Asides'!$A29</f>
        <v>1859.0538167304985</v>
      </c>
      <c r="M2">
        <f>'Set Asides'!$A29</f>
        <v>1859.0538167304985</v>
      </c>
      <c r="N2">
        <f>'Set Asides'!$A29</f>
        <v>1859.0538167304985</v>
      </c>
      <c r="O2">
        <f>'Set Asides'!$A29</f>
        <v>1859.0538167304985</v>
      </c>
      <c r="P2">
        <f>'Set Asides'!$A29</f>
        <v>1859.0538167304985</v>
      </c>
      <c r="Q2">
        <f>'Set Asides'!$A29</f>
        <v>1859.0538167304985</v>
      </c>
      <c r="R2">
        <f>'Set Asides'!$A29</f>
        <v>1859.0538167304985</v>
      </c>
      <c r="S2">
        <f>'Set Asides'!$A29</f>
        <v>1859.0538167304985</v>
      </c>
      <c r="T2">
        <f>'Set Asides'!$A29</f>
        <v>1859.0538167304985</v>
      </c>
      <c r="U2">
        <f>'Set Asides'!$A29</f>
        <v>1859.0538167304985</v>
      </c>
      <c r="V2">
        <f>'Set Asides'!$A29</f>
        <v>1859.0538167304985</v>
      </c>
      <c r="W2">
        <f>'Set Asides'!$A29</f>
        <v>1859.0538167304985</v>
      </c>
      <c r="X2">
        <f>'Set Asides'!$A29</f>
        <v>1859.0538167304985</v>
      </c>
      <c r="Y2">
        <f>'Set Asides'!$A29</f>
        <v>1859.0538167304985</v>
      </c>
      <c r="Z2">
        <f>'Set Asides'!$A29</f>
        <v>1859.0538167304985</v>
      </c>
      <c r="AA2">
        <f>'Set Asides'!$A29</f>
        <v>1859.0538167304985</v>
      </c>
      <c r="AB2">
        <f>'Set Asides'!$A29</f>
        <v>1859.0538167304985</v>
      </c>
      <c r="AC2">
        <f>'Set Asides'!$A29</f>
        <v>1859.0538167304985</v>
      </c>
      <c r="AD2">
        <f>'Set Asides'!$A29</f>
        <v>1859.0538167304985</v>
      </c>
      <c r="AE2">
        <f>'Set Asides'!$A29</f>
        <v>1859.0538167304985</v>
      </c>
      <c r="AF2">
        <f>'Set Asides'!$A29</f>
        <v>1859.0538167304985</v>
      </c>
      <c r="AG2">
        <f>'Set Asides'!$A29</f>
        <v>1859.0538167304985</v>
      </c>
      <c r="AH2">
        <f>'Set Asides'!$A29</f>
        <v>1859.0538167304985</v>
      </c>
      <c r="AI2">
        <f>'Set Asides'!$A29</f>
        <v>1859.0538167304985</v>
      </c>
      <c r="AJ2">
        <f>'Set Asides'!$A29</f>
        <v>1859.0538167304985</v>
      </c>
    </row>
    <row r="3" spans="1:36" x14ac:dyDescent="0.25">
      <c r="A3" t="s">
        <v>3337</v>
      </c>
      <c r="B3" s="9">
        <f>'Aff Ref'!$A34</f>
        <v>70260</v>
      </c>
      <c r="C3" s="9">
        <f>'Aff Ref'!$A34</f>
        <v>70260</v>
      </c>
      <c r="D3" s="9">
        <f>'Aff Ref'!$A34</f>
        <v>70260</v>
      </c>
      <c r="E3" s="9">
        <f>'Aff Ref'!$A34</f>
        <v>70260</v>
      </c>
      <c r="F3" s="9">
        <f>'Aff Ref'!$A34</f>
        <v>70260</v>
      </c>
      <c r="G3" s="9">
        <f>'Aff Ref'!$A34</f>
        <v>70260</v>
      </c>
      <c r="H3" s="9">
        <f>'Aff Ref'!$A34</f>
        <v>70260</v>
      </c>
      <c r="I3" s="9">
        <f>'Aff Ref'!$A34</f>
        <v>70260</v>
      </c>
      <c r="J3" s="9">
        <f>'Aff Ref'!$A34</f>
        <v>70260</v>
      </c>
      <c r="K3" s="9">
        <f>'Aff Ref'!$A34</f>
        <v>70260</v>
      </c>
      <c r="L3" s="9">
        <f>'Aff Ref'!$A34</f>
        <v>70260</v>
      </c>
      <c r="M3" s="9">
        <f>'Aff Ref'!$A34</f>
        <v>70260</v>
      </c>
      <c r="N3" s="9">
        <f>'Aff Ref'!$A34</f>
        <v>70260</v>
      </c>
      <c r="O3" s="9">
        <f>'Aff Ref'!$A34</f>
        <v>70260</v>
      </c>
      <c r="P3" s="9">
        <f>'Aff Ref'!$A34</f>
        <v>70260</v>
      </c>
      <c r="Q3" s="9">
        <f>'Aff Ref'!$A34</f>
        <v>70260</v>
      </c>
      <c r="R3" s="9">
        <f>'Aff Ref'!$A34</f>
        <v>70260</v>
      </c>
      <c r="S3" s="9">
        <f>'Aff Ref'!$A34</f>
        <v>70260</v>
      </c>
      <c r="T3" s="9">
        <f>'Aff Ref'!$A34</f>
        <v>70260</v>
      </c>
      <c r="U3" s="9">
        <f>'Aff Ref'!$A34</f>
        <v>70260</v>
      </c>
      <c r="V3" s="9">
        <f>'Aff Ref'!$A34</f>
        <v>70260</v>
      </c>
      <c r="W3" s="9">
        <f>'Aff Ref'!$A34</f>
        <v>70260</v>
      </c>
      <c r="X3" s="9">
        <f>'Aff Ref'!$A34</f>
        <v>70260</v>
      </c>
      <c r="Y3" s="9">
        <f>'Aff Ref'!$A34</f>
        <v>70260</v>
      </c>
      <c r="Z3" s="9">
        <f>'Aff Ref'!$A34</f>
        <v>70260</v>
      </c>
      <c r="AA3" s="9">
        <f>'Aff Ref'!$A34</f>
        <v>70260</v>
      </c>
      <c r="AB3" s="9">
        <f>'Aff Ref'!$A34</f>
        <v>70260</v>
      </c>
      <c r="AC3" s="9">
        <f>'Aff Ref'!$A34</f>
        <v>70260</v>
      </c>
      <c r="AD3" s="9">
        <f>'Aff Ref'!$A34</f>
        <v>70260</v>
      </c>
      <c r="AE3" s="9">
        <f>'Aff Ref'!$A34</f>
        <v>70260</v>
      </c>
      <c r="AF3" s="9">
        <f>'Aff Ref'!$A34</f>
        <v>70260</v>
      </c>
      <c r="AG3" s="9">
        <f>'Aff Ref'!$A34</f>
        <v>70260</v>
      </c>
      <c r="AH3" s="9">
        <f>'Aff Ref'!$A34</f>
        <v>70260</v>
      </c>
      <c r="AI3" s="9">
        <f>'Aff Ref'!$A34</f>
        <v>70260</v>
      </c>
      <c r="AJ3" s="9">
        <f>'Aff Ref'!$A34</f>
        <v>70260</v>
      </c>
    </row>
    <row r="4" spans="1:36" x14ac:dyDescent="0.25">
      <c r="A4" t="s">
        <v>3338</v>
      </c>
      <c r="B4" s="9">
        <f>'Impr Forest Mgmt'!$A87</f>
        <v>697235.16666666686</v>
      </c>
      <c r="C4" s="9">
        <f>'Impr Forest Mgmt'!$A87</f>
        <v>697235.16666666686</v>
      </c>
      <c r="D4" s="9">
        <f>'Impr Forest Mgmt'!$A87</f>
        <v>697235.16666666686</v>
      </c>
      <c r="E4" s="9">
        <f>'Impr Forest Mgmt'!$A87</f>
        <v>697235.16666666686</v>
      </c>
      <c r="F4" s="9">
        <f>'Impr Forest Mgmt'!$A87</f>
        <v>697235.16666666686</v>
      </c>
      <c r="G4" s="9">
        <f>'Impr Forest Mgmt'!$A87</f>
        <v>697235.16666666686</v>
      </c>
      <c r="H4" s="9">
        <f>'Impr Forest Mgmt'!$A87</f>
        <v>697235.16666666686</v>
      </c>
      <c r="I4" s="9">
        <f>'Impr Forest Mgmt'!$A87</f>
        <v>697235.16666666686</v>
      </c>
      <c r="J4" s="9">
        <f>'Impr Forest Mgmt'!$A87</f>
        <v>697235.16666666686</v>
      </c>
      <c r="K4" s="9">
        <f>'Impr Forest Mgmt'!$A87</f>
        <v>697235.16666666686</v>
      </c>
      <c r="L4" s="9">
        <f>'Impr Forest Mgmt'!$A87</f>
        <v>697235.16666666686</v>
      </c>
      <c r="M4" s="9">
        <f>'Impr Forest Mgmt'!$A87</f>
        <v>697235.16666666686</v>
      </c>
      <c r="N4" s="9">
        <f>'Impr Forest Mgmt'!$A87</f>
        <v>697235.16666666686</v>
      </c>
      <c r="O4" s="9">
        <f>'Impr Forest Mgmt'!$A87</f>
        <v>697235.16666666686</v>
      </c>
      <c r="P4" s="9">
        <f>'Impr Forest Mgmt'!$A87</f>
        <v>697235.16666666686</v>
      </c>
      <c r="Q4" s="9">
        <f>'Impr Forest Mgmt'!$A87</f>
        <v>697235.16666666686</v>
      </c>
      <c r="R4" s="9">
        <f>'Impr Forest Mgmt'!$A87</f>
        <v>697235.16666666686</v>
      </c>
      <c r="S4" s="9">
        <f>'Impr Forest Mgmt'!$A87</f>
        <v>697235.16666666686</v>
      </c>
      <c r="T4" s="9">
        <f>'Impr Forest Mgmt'!$A87</f>
        <v>697235.16666666686</v>
      </c>
      <c r="U4" s="9">
        <f>'Impr Forest Mgmt'!$A87</f>
        <v>697235.16666666686</v>
      </c>
      <c r="V4" s="9">
        <f>'Impr Forest Mgmt'!$A87</f>
        <v>697235.16666666686</v>
      </c>
      <c r="W4" s="9">
        <f>'Impr Forest Mgmt'!$A87</f>
        <v>697235.16666666686</v>
      </c>
      <c r="X4" s="9">
        <f>'Impr Forest Mgmt'!$A87</f>
        <v>697235.16666666686</v>
      </c>
      <c r="Y4" s="9">
        <f>'Impr Forest Mgmt'!$A87</f>
        <v>697235.16666666686</v>
      </c>
      <c r="Z4" s="9">
        <f>'Impr Forest Mgmt'!$A87</f>
        <v>697235.16666666686</v>
      </c>
      <c r="AA4" s="9">
        <f>'Impr Forest Mgmt'!$A87</f>
        <v>697235.16666666686</v>
      </c>
      <c r="AB4" s="9">
        <f>'Impr Forest Mgmt'!$A87</f>
        <v>697235.16666666686</v>
      </c>
      <c r="AC4" s="9">
        <f>'Impr Forest Mgmt'!$A87</f>
        <v>697235.16666666686</v>
      </c>
      <c r="AD4" s="9">
        <f>'Impr Forest Mgmt'!$A87</f>
        <v>697235.16666666686</v>
      </c>
      <c r="AE4" s="9">
        <f>'Impr Forest Mgmt'!$A87</f>
        <v>697235.16666666686</v>
      </c>
      <c r="AF4" s="9">
        <f>'Impr Forest Mgmt'!$A87</f>
        <v>697235.16666666686</v>
      </c>
      <c r="AG4" s="9">
        <f>'Impr Forest Mgmt'!$A87</f>
        <v>697235.16666666686</v>
      </c>
      <c r="AH4" s="9">
        <f>'Impr Forest Mgmt'!$A87</f>
        <v>697235.16666666686</v>
      </c>
      <c r="AI4" s="9">
        <f>'Impr Forest Mgmt'!$A87</f>
        <v>697235.16666666686</v>
      </c>
      <c r="AJ4" s="9">
        <f>'Impr Forest Mgmt'!$A87</f>
        <v>697235.16666666686</v>
      </c>
    </row>
    <row r="5" spans="1:36" x14ac:dyDescent="0.25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5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2021-01-08T18:49:23Z</dcterms:modified>
</cp:coreProperties>
</file>