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bldgs\CiDESCTY\"/>
    </mc:Choice>
  </mc:AlternateContent>
  <xr:revisionPtr revIDLastSave="0" documentId="8_{0642CB8B-59AC-4389-BC28-81B93C5BC040}"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L8" i="19"/>
  <c r="K8" i="19"/>
  <c r="E8" i="19"/>
  <c r="B8" i="18"/>
  <c r="AA8" i="17"/>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C8" i="18" l="1"/>
  <c r="M8" i="19"/>
  <c r="R8" i="23"/>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O8" i="7" s="1"/>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22" l="1"/>
  <c r="AE8" i="10"/>
  <c r="S34" i="22"/>
  <c r="S30" i="14"/>
  <c r="S34" i="14"/>
  <c r="AE8" i="7"/>
  <c r="M8" i="10"/>
  <c r="W8" i="10"/>
  <c r="AA8" i="7"/>
  <c r="E8" i="6"/>
  <c r="AA8" i="6"/>
  <c r="Y8" i="7"/>
  <c r="E8" i="10"/>
  <c r="Q8" i="7"/>
  <c r="U8" i="7"/>
  <c r="Q8" i="10"/>
  <c r="AC8" i="7"/>
  <c r="I8" i="7"/>
  <c r="W8" i="6"/>
  <c r="U8" i="6"/>
  <c r="S8" i="10"/>
  <c r="W8" i="7"/>
  <c r="Q8" i="6"/>
  <c r="AC8" i="6"/>
  <c r="K8" i="6"/>
  <c r="I8" i="6"/>
  <c r="U8" i="10"/>
  <c r="C8" i="7"/>
  <c r="G8" i="7"/>
  <c r="M8" i="7"/>
  <c r="AC8" i="10"/>
  <c r="K8" i="10"/>
  <c r="C8" i="6"/>
  <c r="G8" i="6"/>
  <c r="M8" i="6"/>
  <c r="O8" i="6"/>
  <c r="E8" i="7"/>
  <c r="C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<sst xmlns="http://schemas.openxmlformats.org/spreadsheetml/2006/main" count="55111" uniqueCount="1381">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</sst>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1301</v>
      </c>
      <c r="C1" s="71">
        <v>45686</v>
      </c>
      <c r="D1" s="13"/>
      <c r="E1" s="13"/>
      <c r="F1" s="72" t="s">
        <v>59</v>
      </c>
      <c r="G1" s="72" t="s">
        <v>59</v>
      </c>
    </row>
    <row r="2" spans="1:7" x14ac:dyDescent="0.75">
      <c r="B2" t="str">
        <f>LOOKUP(B1,F2:G51,G2:G51)</f>
        <v>NJ</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b">
        <f>IF(A34=About!$B$1,SUM('BDESC-rural-residential'!$AF$8,'BDESC-urban-residential'!$AF$8,'BDESC-commercial'!$AF$8)='REEDS calc'!Q34,"NA")</f>
        <v>1</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b">
        <f>IF(A34=About!$B$1,SUM('DESC-rural-residential'!$AF$8,'DESC-urban-residential'!$AF$8,'DESC-commercial'!$AF$8)='REEDS calc-noIRA'!Q34,"NA")</f>
        <v>1</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NEW JERSEY</v>
      </c>
    </row>
    <row r="3" spans="1:7" x14ac:dyDescent="0.65">
      <c r="A3" s="52" t="s">
        <v>1327</v>
      </c>
      <c r="B3" s="52">
        <v>0.59</v>
      </c>
      <c r="C3" s="52">
        <v>0.41</v>
      </c>
      <c r="F3" s="52" t="s">
        <v>10</v>
      </c>
      <c r="G3" s="52">
        <f>SUMIFS(B:B,A:A,G2)</f>
        <v>0.94699999999999995</v>
      </c>
    </row>
    <row r="4" spans="1:7" x14ac:dyDescent="0.65">
      <c r="A4" s="52" t="s">
        <v>1328</v>
      </c>
      <c r="B4" s="52">
        <v>0.66</v>
      </c>
      <c r="C4" s="52">
        <v>0.33999999999999903</v>
      </c>
      <c r="F4" s="52" t="s">
        <v>11</v>
      </c>
      <c r="G4" s="52">
        <f>SUMIFS(C:C,A:A,G2)</f>
        <v>5.2999999999999901E-2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60.979768332463507</v>
      </c>
      <c r="C8" s="65">
        <f>INDEX('REEDS calc'!$C$64:$AG$113,MATCH(About!$B$2,'REEDS calc'!$B$64:$B$113,0),MATCH(C$1,'REEDS calc'!$C$63:$AG$63,0))*SUMIFS('res v com'!$E$3:$E$52,'res v com'!$B$3:$B$52,About!$B$2)*SUMIFS('Urban and Rural'!$C$2:$C$53,'Urban and Rural'!$A$2:$A$53,About!$B$1)</f>
        <v>60.979768332463507</v>
      </c>
      <c r="D8" s="65">
        <f>INDEX('REEDS calc'!$C$64:$AG$113,MATCH(About!$B$2,'REEDS calc'!$B$64:$B$113,0),MATCH(D$1,'REEDS calc'!$C$63:$AG$63,0))*SUMIFS('res v com'!$E$3:$E$52,'res v com'!$B$3:$B$52,About!$B$2)*SUMIFS('Urban and Rural'!$C$2:$C$53,'Urban and Rural'!$A$2:$A$53,About!$B$1)</f>
        <v>60.979768332463507</v>
      </c>
      <c r="E8" s="65">
        <f>INDEX('REEDS calc'!$C$64:$AG$113,MATCH(About!$B$2,'REEDS calc'!$B$64:$B$113,0),MATCH(E$1,'REEDS calc'!$C$63:$AG$63,0))*SUMIFS('res v com'!$E$3:$E$52,'res v com'!$B$3:$B$52,About!$B$2)*SUMIFS('Urban and Rural'!$C$2:$C$53,'Urban and Rural'!$A$2:$A$53,About!$B$1)</f>
        <v>64.878437914307156</v>
      </c>
      <c r="F8" s="65">
        <f>INDEX('REEDS calc'!$C$64:$AG$113,MATCH(About!$B$2,'REEDS calc'!$B$64:$B$113,0),MATCH(F$1,'REEDS calc'!$C$63:$AG$63,0))*SUMIFS('res v com'!$E$3:$E$52,'res v com'!$B$3:$B$52,About!$B$2)*SUMIFS('Urban and Rural'!$C$2:$C$53,'Urban and Rural'!$A$2:$A$53,About!$B$1)</f>
        <v>68.777107496150805</v>
      </c>
      <c r="G8" s="65">
        <f>INDEX('REEDS calc'!$C$64:$AG$113,MATCH(About!$B$2,'REEDS calc'!$B$64:$B$113,0),MATCH(G$1,'REEDS calc'!$C$63:$AG$63,0))*SUMIFS('res v com'!$E$3:$E$52,'res v com'!$B$3:$B$52,About!$B$2)*SUMIFS('Urban and Rural'!$C$2:$C$53,'Urban and Rural'!$A$2:$A$53,About!$B$1)</f>
        <v>74.451144548446322</v>
      </c>
      <c r="H8" s="65">
        <f>INDEX('REEDS calc'!$C$64:$AG$113,MATCH(About!$B$2,'REEDS calc'!$B$64:$B$113,0),MATCH(H$1,'REEDS calc'!$C$63:$AG$63,0))*SUMIFS('res v com'!$E$3:$E$52,'res v com'!$B$3:$B$52,About!$B$2)*SUMIFS('Urban and Rural'!$C$2:$C$53,'Urban and Rural'!$A$2:$A$53,About!$B$1)</f>
        <v>80.125181600741882</v>
      </c>
      <c r="I8" s="65">
        <f>INDEX('REEDS calc'!$C$64:$AG$113,MATCH(About!$B$2,'REEDS calc'!$B$64:$B$113,0),MATCH(I$1,'REEDS calc'!$C$63:$AG$63,0))*SUMIFS('res v com'!$E$3:$E$52,'res v com'!$B$3:$B$52,About!$B$2)*SUMIFS('Urban and Rural'!$C$2:$C$53,'Urban and Rural'!$A$2:$A$53,About!$B$1)</f>
        <v>86.946164365856816</v>
      </c>
      <c r="J8" s="65">
        <f>INDEX('REEDS calc'!$C$64:$AG$113,MATCH(About!$B$2,'REEDS calc'!$B$64:$B$113,0),MATCH(J$1,'REEDS calc'!$C$63:$AG$63,0))*SUMIFS('res v com'!$E$3:$E$52,'res v com'!$B$3:$B$52,About!$B$2)*SUMIFS('Urban and Rural'!$C$2:$C$53,'Urban and Rural'!$A$2:$A$53,About!$B$1)</f>
        <v>93.76714713097175</v>
      </c>
      <c r="K8" s="65">
        <f>INDEX('REEDS calc'!$C$64:$AG$113,MATCH(About!$B$2,'REEDS calc'!$B$64:$B$113,0),MATCH(K$1,'REEDS calc'!$C$63:$AG$63,0))*SUMIFS('res v com'!$E$3:$E$52,'res v com'!$B$3:$B$52,About!$B$2)*SUMIFS('Urban and Rural'!$C$2:$C$53,'Urban and Rural'!$A$2:$A$53,About!$B$1)</f>
        <v>101.73383700662441</v>
      </c>
      <c r="L8" s="65">
        <f>INDEX('REEDS calc'!$C$64:$AG$113,MATCH(About!$B$2,'REEDS calc'!$B$64:$B$113,0),MATCH(L$1,'REEDS calc'!$C$63:$AG$63,0))*SUMIFS('res v com'!$E$3:$E$52,'res v com'!$B$3:$B$52,About!$B$2)*SUMIFS('Urban and Rural'!$C$2:$C$53,'Urban and Rural'!$A$2:$A$53,About!$B$1)</f>
        <v>109.7005268822771</v>
      </c>
      <c r="M8" s="65">
        <f>INDEX('REEDS calc'!$C$64:$AG$113,MATCH(About!$B$2,'REEDS calc'!$B$64:$B$113,0),MATCH(M$1,'REEDS calc'!$C$63:$AG$63,0))*SUMIFS('res v com'!$E$3:$E$52,'res v com'!$B$3:$B$52,About!$B$2)*SUMIFS('Urban and Rural'!$C$2:$C$53,'Urban and Rural'!$A$2:$A$53,About!$B$1)</f>
        <v>112.21365091177017</v>
      </c>
      <c r="N8" s="65">
        <f>INDEX('REEDS calc'!$C$64:$AG$113,MATCH(About!$B$2,'REEDS calc'!$B$64:$B$113,0),MATCH(N$1,'REEDS calc'!$C$63:$AG$63,0))*SUMIFS('res v com'!$E$3:$E$52,'res v com'!$B$3:$B$52,About!$B$2)*SUMIFS('Urban and Rural'!$C$2:$C$53,'Urban and Rural'!$A$2:$A$53,About!$B$1)</f>
        <v>114.72677494126323</v>
      </c>
      <c r="O8" s="65">
        <f>INDEX('REEDS calc'!$C$64:$AG$113,MATCH(About!$B$2,'REEDS calc'!$B$64:$B$113,0),MATCH(O$1,'REEDS calc'!$C$63:$AG$63,0))*SUMIFS('res v com'!$E$3:$E$52,'res v com'!$B$3:$B$52,About!$B$2)*SUMIFS('Urban and Rural'!$C$2:$C$53,'Urban and Rural'!$A$2:$A$53,About!$B$1)</f>
        <v>115.81674494912615</v>
      </c>
      <c r="P8" s="65">
        <f>INDEX('REEDS calc'!$C$64:$AG$113,MATCH(About!$B$2,'REEDS calc'!$B$64:$B$113,0),MATCH(P$1,'REEDS calc'!$C$63:$AG$63,0))*SUMIFS('res v com'!$E$3:$E$52,'res v com'!$B$3:$B$52,About!$B$2)*SUMIFS('Urban and Rural'!$C$2:$C$53,'Urban and Rural'!$A$2:$A$53,About!$B$1)</f>
        <v>116.90671495698906</v>
      </c>
      <c r="Q8" s="65">
        <f>INDEX('REEDS calc'!$C$64:$AG$113,MATCH(About!$B$2,'REEDS calc'!$B$64:$B$113,0),MATCH(Q$1,'REEDS calc'!$C$63:$AG$63,0))*SUMIFS('res v com'!$E$3:$E$52,'res v com'!$B$3:$B$52,About!$B$2)*SUMIFS('Urban and Rural'!$C$2:$C$53,'Urban and Rural'!$A$2:$A$53,About!$B$1)</f>
        <v>116.99713292355045</v>
      </c>
      <c r="R8" s="65">
        <f>INDEX('REEDS calc'!$C$64:$AG$113,MATCH(About!$B$2,'REEDS calc'!$B$64:$B$113,0),MATCH(R$1,'REEDS calc'!$C$63:$AG$63,0))*SUMIFS('res v com'!$E$3:$E$52,'res v com'!$B$3:$B$52,About!$B$2)*SUMIFS('Urban and Rural'!$C$2:$C$53,'Urban and Rural'!$A$2:$A$53,About!$B$1)</f>
        <v>117.08755089011179</v>
      </c>
      <c r="S8" s="65">
        <f>INDEX('REEDS calc'!$C$64:$AG$113,MATCH(About!$B$2,'REEDS calc'!$B$64:$B$113,0),MATCH(S$1,'REEDS calc'!$C$63:$AG$63,0))*SUMIFS('res v com'!$E$3:$E$52,'res v com'!$B$3:$B$52,About!$B$2)*SUMIFS('Urban and Rural'!$C$2:$C$53,'Urban and Rural'!$A$2:$A$53,About!$B$1)</f>
        <v>117.24733058444623</v>
      </c>
      <c r="T8" s="65">
        <f>INDEX('REEDS calc'!$C$64:$AG$113,MATCH(About!$B$2,'REEDS calc'!$B$64:$B$113,0),MATCH(T$1,'REEDS calc'!$C$63:$AG$63,0))*SUMIFS('res v com'!$E$3:$E$52,'res v com'!$B$3:$B$52,About!$B$2)*SUMIFS('Urban and Rural'!$C$2:$C$53,'Urban and Rural'!$A$2:$A$53,About!$B$1)</f>
        <v>117.40711027878068</v>
      </c>
      <c r="U8" s="65">
        <f>INDEX('REEDS calc'!$C$64:$AG$113,MATCH(About!$B$2,'REEDS calc'!$B$64:$B$113,0),MATCH(U$1,'REEDS calc'!$C$63:$AG$63,0))*SUMIFS('res v com'!$E$3:$E$52,'res v com'!$B$3:$B$52,About!$B$2)*SUMIFS('Urban and Rural'!$C$2:$C$53,'Urban and Rural'!$A$2:$A$53,About!$B$1)</f>
        <v>117.65483073511318</v>
      </c>
      <c r="V8" s="65">
        <f>INDEX('REEDS calc'!$C$64:$AG$113,MATCH(About!$B$2,'REEDS calc'!$B$64:$B$113,0),MATCH(V$1,'REEDS calc'!$C$63:$AG$63,0))*SUMIFS('res v com'!$E$3:$E$52,'res v com'!$B$3:$B$52,About!$B$2)*SUMIFS('Urban and Rural'!$C$2:$C$53,'Urban and Rural'!$A$2:$A$53,About!$B$1)</f>
        <v>117.90255119144567</v>
      </c>
      <c r="W8" s="65">
        <f>INDEX('REEDS calc'!$C$64:$AG$113,MATCH(About!$B$2,'REEDS calc'!$B$64:$B$113,0),MATCH(W$1,'REEDS calc'!$C$63:$AG$63,0))*SUMIFS('res v com'!$E$3:$E$52,'res v com'!$B$3:$B$52,About!$B$2)*SUMIFS('Urban and Rural'!$C$2:$C$53,'Urban and Rural'!$A$2:$A$53,About!$B$1)</f>
        <v>118.23573520521283</v>
      </c>
      <c r="X8" s="65">
        <f>INDEX('REEDS calc'!$C$64:$AG$113,MATCH(About!$B$2,'REEDS calc'!$B$64:$B$113,0),MATCH(X$1,'REEDS calc'!$C$63:$AG$63,0))*SUMIFS('res v com'!$E$3:$E$52,'res v com'!$B$3:$B$52,About!$B$2)*SUMIFS('Urban and Rural'!$C$2:$C$53,'Urban and Rural'!$A$2:$A$53,About!$B$1)</f>
        <v>118.56891921898003</v>
      </c>
      <c r="Y8" s="65">
        <f>INDEX('REEDS calc'!$C$64:$AG$113,MATCH(About!$B$2,'REEDS calc'!$B$64:$B$113,0),MATCH(Y$1,'REEDS calc'!$C$63:$AG$63,0))*SUMIFS('res v com'!$E$3:$E$52,'res v com'!$B$3:$B$52,About!$B$2)*SUMIFS('Urban and Rural'!$C$2:$C$53,'Urban and Rural'!$A$2:$A$53,About!$B$1)</f>
        <v>119.00119141528023</v>
      </c>
      <c r="Z8" s="65">
        <f>INDEX('REEDS calc'!$C$64:$AG$113,MATCH(About!$B$2,'REEDS calc'!$B$64:$B$113,0),MATCH(Z$1,'REEDS calc'!$C$63:$AG$63,0))*SUMIFS('res v com'!$E$3:$E$52,'res v com'!$B$3:$B$52,About!$B$2)*SUMIFS('Urban and Rural'!$C$2:$C$53,'Urban and Rural'!$A$2:$A$53,About!$B$1)</f>
        <v>119.43346361158041</v>
      </c>
      <c r="AA8" s="65">
        <f>INDEX('REEDS calc'!$C$64:$AG$113,MATCH(About!$B$2,'REEDS calc'!$B$64:$B$113,0),MATCH(AA$1,'REEDS calc'!$C$63:$AG$63,0))*SUMIFS('res v com'!$E$3:$E$52,'res v com'!$B$3:$B$52,About!$B$2)*SUMIFS('Urban and Rural'!$C$2:$C$53,'Urban and Rural'!$A$2:$A$53,About!$B$1)</f>
        <v>119.95119936531532</v>
      </c>
      <c r="AB8" s="65">
        <f>INDEX('REEDS calc'!$C$64:$AG$113,MATCH(About!$B$2,'REEDS calc'!$B$64:$B$113,0),MATCH(AB$1,'REEDS calc'!$C$63:$AG$63,0))*SUMIFS('res v com'!$E$3:$E$52,'res v com'!$B$3:$B$52,About!$B$2)*SUMIFS('Urban and Rural'!$C$2:$C$53,'Urban and Rural'!$A$2:$A$53,About!$B$1)</f>
        <v>120.46893511905019</v>
      </c>
      <c r="AC8" s="65">
        <f>INDEX('REEDS calc'!$C$64:$AG$113,MATCH(About!$B$2,'REEDS calc'!$B$64:$B$113,0),MATCH(AC$1,'REEDS calc'!$C$63:$AG$63,0))*SUMIFS('res v com'!$E$3:$E$52,'res v com'!$B$3:$B$52,About!$B$2)*SUMIFS('Urban and Rural'!$C$2:$C$53,'Urban and Rural'!$A$2:$A$53,About!$B$1)</f>
        <v>121.07337303250145</v>
      </c>
      <c r="AD8" s="65">
        <f>INDEX('REEDS calc'!$C$64:$AG$113,MATCH(About!$B$2,'REEDS calc'!$B$64:$B$113,0),MATCH(AD$1,'REEDS calc'!$C$63:$AG$63,0))*SUMIFS('res v com'!$E$3:$E$52,'res v com'!$B$3:$B$52,About!$B$2)*SUMIFS('Urban and Rural'!$C$2:$C$53,'Urban and Rural'!$A$2:$A$53,About!$B$1)</f>
        <v>121.6778109459527</v>
      </c>
      <c r="AE8" s="65">
        <f>INDEX('REEDS calc'!$C$64:$AG$113,MATCH(About!$B$2,'REEDS calc'!$B$64:$B$113,0),MATCH(AE$1,'REEDS calc'!$C$63:$AG$63,0))*SUMIFS('res v com'!$E$3:$E$52,'res v com'!$B$3:$B$52,About!$B$2)*SUMIFS('Urban and Rural'!$C$2:$C$53,'Urban and Rural'!$A$2:$A$53,About!$B$1)</f>
        <v>122.61047846404449</v>
      </c>
      <c r="AF8" s="65">
        <f>INDEX('REEDS calc'!$C$64:$AG$113,MATCH(About!$B$2,'REEDS calc'!$B$64:$B$113,0),MATCH(AF$1,'REEDS calc'!$C$63:$AG$63,0))*SUMIFS('res v com'!$E$3:$E$52,'res v com'!$B$3:$B$52,About!$B$2)*SUMIFS('Urban and Rural'!$C$2:$C$53,'Urban and Rural'!$A$2:$A$53,About!$B$1)</f>
        <v>123.54314598213631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1089.5818983177933</v>
      </c>
      <c r="C8" s="65">
        <f>INDEX('REEDS calc'!$C$64:$AG$113,MATCH(About!$B$2,'REEDS calc'!$B$64:$B$113,0),MATCH(C$1,'REEDS calc'!$C$63:$AG$63,0))*SUMIFS('res v com'!$E$3:$E$52,'res v com'!$B$3:$B$52,About!$B$2)*SUMIFS('Urban and Rural'!$B$2:$B$53,'Urban and Rural'!$A$2:$A$53,About!$B$1)</f>
        <v>1089.5818983177933</v>
      </c>
      <c r="D8" s="65">
        <f>INDEX('REEDS calc'!$C$64:$AG$113,MATCH(About!$B$2,'REEDS calc'!$B$64:$B$113,0),MATCH(D$1,'REEDS calc'!$C$63:$AG$63,0))*SUMIFS('res v com'!$E$3:$E$52,'res v com'!$B$3:$B$52,About!$B$2)*SUMIFS('Urban and Rural'!$B$2:$B$53,'Urban and Rural'!$A$2:$A$53,About!$B$1)</f>
        <v>1089.5818983177933</v>
      </c>
      <c r="E8" s="65">
        <f>INDEX('REEDS calc'!$C$64:$AG$113,MATCH(About!$B$2,'REEDS calc'!$B$64:$B$113,0),MATCH(E$1,'REEDS calc'!$C$63:$AG$63,0))*SUMIFS('res v com'!$E$3:$E$52,'res v com'!$B$3:$B$52,About!$B$2)*SUMIFS('Urban and Rural'!$B$2:$B$53,'Urban and Rural'!$A$2:$A$53,About!$B$1)</f>
        <v>1159.2430321669619</v>
      </c>
      <c r="F8" s="65">
        <f>INDEX('REEDS calc'!$C$64:$AG$113,MATCH(About!$B$2,'REEDS calc'!$B$64:$B$113,0),MATCH(F$1,'REEDS calc'!$C$63:$AG$63,0))*SUMIFS('res v com'!$E$3:$E$52,'res v com'!$B$3:$B$52,About!$B$2)*SUMIFS('Urban and Rural'!$B$2:$B$53,'Urban and Rural'!$A$2:$A$53,About!$B$1)</f>
        <v>1228.9041660161306</v>
      </c>
      <c r="G8" s="65">
        <f>INDEX('REEDS calc'!$C$64:$AG$113,MATCH(About!$B$2,'REEDS calc'!$B$64:$B$113,0),MATCH(G$1,'REEDS calc'!$C$63:$AG$63,0))*SUMIFS('res v com'!$E$3:$E$52,'res v com'!$B$3:$B$52,About!$B$2)*SUMIFS('Urban and Rural'!$B$2:$B$53,'Urban and Rural'!$A$2:$A$53,About!$B$1)</f>
        <v>1330.2874318373358</v>
      </c>
      <c r="H8" s="65">
        <f>INDEX('REEDS calc'!$C$64:$AG$113,MATCH(About!$B$2,'REEDS calc'!$B$64:$B$113,0),MATCH(H$1,'REEDS calc'!$C$63:$AG$63,0))*SUMIFS('res v com'!$E$3:$E$52,'res v com'!$B$3:$B$52,About!$B$2)*SUMIFS('Urban and Rural'!$B$2:$B$53,'Urban and Rural'!$A$2:$A$53,About!$B$1)</f>
        <v>1431.6706976585415</v>
      </c>
      <c r="I8" s="65">
        <f>INDEX('REEDS calc'!$C$64:$AG$113,MATCH(About!$B$2,'REEDS calc'!$B$64:$B$113,0),MATCH(I$1,'REEDS calc'!$C$63:$AG$63,0))*SUMIFS('res v com'!$E$3:$E$52,'res v com'!$B$3:$B$52,About!$B$2)*SUMIFS('Urban and Rural'!$B$2:$B$53,'Urban and Rural'!$A$2:$A$53,About!$B$1)</f>
        <v>1553.5475029144632</v>
      </c>
      <c r="J8" s="65">
        <f>INDEX('REEDS calc'!$C$64:$AG$113,MATCH(About!$B$2,'REEDS calc'!$B$64:$B$113,0),MATCH(J$1,'REEDS calc'!$C$63:$AG$63,0))*SUMIFS('res v com'!$E$3:$E$52,'res v com'!$B$3:$B$52,About!$B$2)*SUMIFS('Urban and Rural'!$B$2:$B$53,'Urban and Rural'!$A$2:$A$53,About!$B$1)</f>
        <v>1675.4243081703851</v>
      </c>
      <c r="K8" s="65">
        <f>INDEX('REEDS calc'!$C$64:$AG$113,MATCH(About!$B$2,'REEDS calc'!$B$64:$B$113,0),MATCH(K$1,'REEDS calc'!$C$63:$AG$63,0))*SUMIFS('res v com'!$E$3:$E$52,'res v com'!$B$3:$B$52,About!$B$2)*SUMIFS('Urban and Rural'!$B$2:$B$53,'Urban and Rural'!$A$2:$A$53,About!$B$1)</f>
        <v>1817.7725216089339</v>
      </c>
      <c r="L8" s="65">
        <f>INDEX('REEDS calc'!$C$64:$AG$113,MATCH(About!$B$2,'REEDS calc'!$B$64:$B$113,0),MATCH(L$1,'REEDS calc'!$C$63:$AG$63,0))*SUMIFS('res v com'!$E$3:$E$52,'res v com'!$B$3:$B$52,About!$B$2)*SUMIFS('Urban and Rural'!$B$2:$B$53,'Urban and Rural'!$A$2:$A$53,About!$B$1)</f>
        <v>1960.1207350474831</v>
      </c>
      <c r="M8" s="65">
        <f>INDEX('REEDS calc'!$C$64:$AG$113,MATCH(About!$B$2,'REEDS calc'!$B$64:$B$113,0),MATCH(M$1,'REEDS calc'!$C$63:$AG$63,0))*SUMIFS('res v com'!$E$3:$E$52,'res v com'!$B$3:$B$52,About!$B$2)*SUMIFS('Urban and Rural'!$B$2:$B$53,'Urban and Rural'!$A$2:$A$53,About!$B$1)</f>
        <v>2005.0250455367272</v>
      </c>
      <c r="N8" s="65">
        <f>INDEX('REEDS calc'!$C$64:$AG$113,MATCH(About!$B$2,'REEDS calc'!$B$64:$B$113,0),MATCH(N$1,'REEDS calc'!$C$63:$AG$63,0))*SUMIFS('res v com'!$E$3:$E$52,'res v com'!$B$3:$B$52,About!$B$2)*SUMIFS('Urban and Rural'!$B$2:$B$53,'Urban and Rural'!$A$2:$A$53,About!$B$1)</f>
        <v>2049.9293560259712</v>
      </c>
      <c r="O8" s="65">
        <f>INDEX('REEDS calc'!$C$64:$AG$113,MATCH(About!$B$2,'REEDS calc'!$B$64:$B$113,0),MATCH(O$1,'REEDS calc'!$C$63:$AG$63,0))*SUMIFS('res v com'!$E$3:$E$52,'res v com'!$B$3:$B$52,About!$B$2)*SUMIFS('Urban and Rural'!$B$2:$B$53,'Urban and Rural'!$A$2:$A$53,About!$B$1)</f>
        <v>2069.4048578645784</v>
      </c>
      <c r="P8" s="65">
        <f>INDEX('REEDS calc'!$C$64:$AG$113,MATCH(About!$B$2,'REEDS calc'!$B$64:$B$113,0),MATCH(P$1,'REEDS calc'!$C$63:$AG$63,0))*SUMIFS('res v com'!$E$3:$E$52,'res v com'!$B$3:$B$52,About!$B$2)*SUMIFS('Urban and Rural'!$B$2:$B$53,'Urban and Rural'!$A$2:$A$53,About!$B$1)</f>
        <v>2088.8803597031856</v>
      </c>
      <c r="Q8" s="65">
        <f>INDEX('REEDS calc'!$C$64:$AG$113,MATCH(About!$B$2,'REEDS calc'!$B$64:$B$113,0),MATCH(Q$1,'REEDS calc'!$C$63:$AG$63,0))*SUMIFS('res v com'!$E$3:$E$52,'res v com'!$B$3:$B$52,About!$B$2)*SUMIFS('Urban and Rural'!$B$2:$B$53,'Urban and Rural'!$A$2:$A$53,About!$B$1)</f>
        <v>2090.4959411057071</v>
      </c>
      <c r="R8" s="65">
        <f>INDEX('REEDS calc'!$C$64:$AG$113,MATCH(About!$B$2,'REEDS calc'!$B$64:$B$113,0),MATCH(R$1,'REEDS calc'!$C$63:$AG$63,0))*SUMIFS('res v com'!$E$3:$E$52,'res v com'!$B$3:$B$52,About!$B$2)*SUMIFS('Urban and Rural'!$B$2:$B$53,'Urban and Rural'!$A$2:$A$53,About!$B$1)</f>
        <v>2092.1115225082276</v>
      </c>
      <c r="S8" s="65">
        <f>INDEX('REEDS calc'!$C$64:$AG$113,MATCH(About!$B$2,'REEDS calc'!$B$64:$B$113,0),MATCH(S$1,'REEDS calc'!$C$63:$AG$63,0))*SUMIFS('res v com'!$E$3:$E$52,'res v com'!$B$3:$B$52,About!$B$2)*SUMIFS('Urban and Rural'!$B$2:$B$53,'Urban and Rural'!$A$2:$A$53,About!$B$1)</f>
        <v>2094.9664540277508</v>
      </c>
      <c r="T8" s="65">
        <f>INDEX('REEDS calc'!$C$64:$AG$113,MATCH(About!$B$2,'REEDS calc'!$B$64:$B$113,0),MATCH(T$1,'REEDS calc'!$C$63:$AG$63,0))*SUMIFS('res v com'!$E$3:$E$52,'res v com'!$B$3:$B$52,About!$B$2)*SUMIFS('Urban and Rural'!$B$2:$B$53,'Urban and Rural'!$A$2:$A$53,About!$B$1)</f>
        <v>2097.8213855472736</v>
      </c>
      <c r="U8" s="65">
        <f>INDEX('REEDS calc'!$C$64:$AG$113,MATCH(About!$B$2,'REEDS calc'!$B$64:$B$113,0),MATCH(U$1,'REEDS calc'!$C$63:$AG$63,0))*SUMIFS('res v com'!$E$3:$E$52,'res v com'!$B$3:$B$52,About!$B$2)*SUMIFS('Urban and Rural'!$B$2:$B$53,'Urban and Rural'!$A$2:$A$53,About!$B$1)</f>
        <v>2102.2476359651391</v>
      </c>
      <c r="V8" s="65">
        <f>INDEX('REEDS calc'!$C$64:$AG$113,MATCH(About!$B$2,'REEDS calc'!$B$64:$B$113,0),MATCH(V$1,'REEDS calc'!$C$63:$AG$63,0))*SUMIFS('res v com'!$E$3:$E$52,'res v com'!$B$3:$B$52,About!$B$2)*SUMIFS('Urban and Rural'!$B$2:$B$53,'Urban and Rural'!$A$2:$A$53,About!$B$1)</f>
        <v>2106.6738863830046</v>
      </c>
      <c r="W8" s="65">
        <f>INDEX('REEDS calc'!$C$64:$AG$113,MATCH(About!$B$2,'REEDS calc'!$B$64:$B$113,0),MATCH(W$1,'REEDS calc'!$C$63:$AG$63,0))*SUMIFS('res v com'!$E$3:$E$52,'res v com'!$B$3:$B$52,About!$B$2)*SUMIFS('Urban and Rural'!$B$2:$B$53,'Urban and Rural'!$A$2:$A$53,About!$B$1)</f>
        <v>2112.6271931950332</v>
      </c>
      <c r="X8" s="65">
        <f>INDEX('REEDS calc'!$C$64:$AG$113,MATCH(About!$B$2,'REEDS calc'!$B$64:$B$113,0),MATCH(X$1,'REEDS calc'!$C$63:$AG$63,0))*SUMIFS('res v com'!$E$3:$E$52,'res v com'!$B$3:$B$52,About!$B$2)*SUMIFS('Urban and Rural'!$B$2:$B$53,'Urban and Rural'!$A$2:$A$53,About!$B$1)</f>
        <v>2118.5805000070623</v>
      </c>
      <c r="Y8" s="65">
        <f>INDEX('REEDS calc'!$C$64:$AG$113,MATCH(About!$B$2,'REEDS calc'!$B$64:$B$113,0),MATCH(Y$1,'REEDS calc'!$C$63:$AG$63,0))*SUMIFS('res v com'!$E$3:$E$52,'res v com'!$B$3:$B$52,About!$B$2)*SUMIFS('Urban and Rural'!$B$2:$B$53,'Urban and Rural'!$A$2:$A$53,About!$B$1)</f>
        <v>2126.3043069862374</v>
      </c>
      <c r="Z8" s="65">
        <f>INDEX('REEDS calc'!$C$64:$AG$113,MATCH(About!$B$2,'REEDS calc'!$B$64:$B$113,0),MATCH(Z$1,'REEDS calc'!$C$63:$AG$63,0))*SUMIFS('res v com'!$E$3:$E$52,'res v com'!$B$3:$B$52,About!$B$2)*SUMIFS('Urban and Rural'!$B$2:$B$53,'Urban and Rural'!$A$2:$A$53,About!$B$1)</f>
        <v>2134.0281139654121</v>
      </c>
      <c r="AA8" s="65">
        <f>INDEX('REEDS calc'!$C$64:$AG$113,MATCH(About!$B$2,'REEDS calc'!$B$64:$B$113,0),MATCH(AA$1,'REEDS calc'!$C$63:$AG$63,0))*SUMIFS('res v com'!$E$3:$E$52,'res v com'!$B$3:$B$52,About!$B$2)*SUMIFS('Urban and Rural'!$B$2:$B$53,'Urban and Rural'!$A$2:$A$53,About!$B$1)</f>
        <v>2143.2789773387512</v>
      </c>
      <c r="AB8" s="65">
        <f>INDEX('REEDS calc'!$C$64:$AG$113,MATCH(About!$B$2,'REEDS calc'!$B$64:$B$113,0),MATCH(AB$1,'REEDS calc'!$C$63:$AG$63,0))*SUMIFS('res v com'!$E$3:$E$52,'res v com'!$B$3:$B$52,About!$B$2)*SUMIFS('Urban and Rural'!$B$2:$B$53,'Urban and Rural'!$A$2:$A$53,About!$B$1)</f>
        <v>2152.5298407120895</v>
      </c>
      <c r="AC8" s="65">
        <f>INDEX('REEDS calc'!$C$64:$AG$113,MATCH(About!$B$2,'REEDS calc'!$B$64:$B$113,0),MATCH(AC$1,'REEDS calc'!$C$63:$AG$63,0))*SUMIFS('res v com'!$E$3:$E$52,'res v com'!$B$3:$B$52,About!$B$2)*SUMIFS('Urban and Rural'!$B$2:$B$53,'Urban and Rural'!$A$2:$A$53,About!$B$1)</f>
        <v>2163.3298917316806</v>
      </c>
      <c r="AD8" s="65">
        <f>INDEX('REEDS calc'!$C$64:$AG$113,MATCH(About!$B$2,'REEDS calc'!$B$64:$B$113,0),MATCH(AD$1,'REEDS calc'!$C$63:$AG$63,0))*SUMIFS('res v com'!$E$3:$E$52,'res v com'!$B$3:$B$52,About!$B$2)*SUMIFS('Urban and Rural'!$B$2:$B$53,'Urban and Rural'!$A$2:$A$53,About!$B$1)</f>
        <v>2174.1299427512722</v>
      </c>
      <c r="AE8" s="65">
        <f>INDEX('REEDS calc'!$C$64:$AG$113,MATCH(About!$B$2,'REEDS calc'!$B$64:$B$113,0),MATCH(AE$1,'REEDS calc'!$C$63:$AG$63,0))*SUMIFS('res v com'!$E$3:$E$52,'res v com'!$B$3:$B$52,About!$B$2)*SUMIFS('Urban and Rural'!$B$2:$B$53,'Urban and Rural'!$A$2:$A$53,About!$B$1)</f>
        <v>2190.7947755745349</v>
      </c>
      <c r="AF8" s="65">
        <f>INDEX('REEDS calc'!$C$64:$AG$113,MATCH(About!$B$2,'REEDS calc'!$B$64:$B$113,0),MATCH(AF$1,'REEDS calc'!$C$63:$AG$63,0))*SUMIFS('res v com'!$E$3:$E$52,'res v com'!$B$3:$B$52,About!$B$2)*SUMIFS('Urban and Rural'!$B$2:$B$53,'Urban and Rural'!$A$2:$A$53,About!$B$1)</f>
        <v>2207.4596083977981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1311.0746969861029</v>
      </c>
      <c r="C8" s="65">
        <f>INDEX('REEDS calc'!$C$64:$AG$113,MATCH(About!$B$2,'REEDS calc'!$B$64:$B$113,0),MATCH(C$1,'REEDS calc'!$C$63:$AG$63,0))*SUMIFS('res v com'!$F$3:$F$52,'res v com'!$B$3:$B$52,About!$B$2)</f>
        <v>1311.0746969861029</v>
      </c>
      <c r="D8" s="65">
        <f>INDEX('REEDS calc'!$C$64:$AG$113,MATCH(About!$B$2,'REEDS calc'!$B$64:$B$113,0),MATCH(D$1,'REEDS calc'!$C$63:$AG$63,0))*SUMIFS('res v com'!$F$3:$F$52,'res v com'!$B$3:$B$52,About!$B$2)</f>
        <v>1311.0746969861029</v>
      </c>
      <c r="E8" s="65">
        <f>INDEX('REEDS calc'!$C$64:$AG$113,MATCH(About!$B$2,'REEDS calc'!$B$64:$B$113,0),MATCH(E$1,'REEDS calc'!$C$63:$AG$63,0))*SUMIFS('res v com'!$F$3:$F$52,'res v com'!$B$3:$B$52,About!$B$2)</f>
        <v>1394.8967117369107</v>
      </c>
      <c r="F8" s="65">
        <f>INDEX('REEDS calc'!$C$64:$AG$113,MATCH(About!$B$2,'REEDS calc'!$B$64:$B$113,0),MATCH(F$1,'REEDS calc'!$C$63:$AG$63,0))*SUMIFS('res v com'!$F$3:$F$52,'res v com'!$B$3:$B$52,About!$B$2)</f>
        <v>1478.7187264877184</v>
      </c>
      <c r="G8" s="65">
        <f>INDEX('REEDS calc'!$C$64:$AG$113,MATCH(About!$B$2,'REEDS calc'!$B$64:$B$113,0),MATCH(G$1,'REEDS calc'!$C$63:$AG$63,0))*SUMIFS('res v com'!$F$3:$F$52,'res v com'!$B$3:$B$52,About!$B$2)</f>
        <v>1600.7114236142174</v>
      </c>
      <c r="H8" s="65">
        <f>INDEX('REEDS calc'!$C$64:$AG$113,MATCH(About!$B$2,'REEDS calc'!$B$64:$B$113,0),MATCH(H$1,'REEDS calc'!$C$63:$AG$63,0))*SUMIFS('res v com'!$F$3:$F$52,'res v com'!$B$3:$B$52,About!$B$2)</f>
        <v>1722.7041207407165</v>
      </c>
      <c r="I8" s="65">
        <f>INDEX('REEDS calc'!$C$64:$AG$113,MATCH(About!$B$2,'REEDS calc'!$B$64:$B$113,0),MATCH(I$1,'REEDS calc'!$C$63:$AG$63,0))*SUMIFS('res v com'!$F$3:$F$52,'res v com'!$B$3:$B$52,About!$B$2)</f>
        <v>1869.3563327196796</v>
      </c>
      <c r="J8" s="65">
        <f>INDEX('REEDS calc'!$C$64:$AG$113,MATCH(About!$B$2,'REEDS calc'!$B$64:$B$113,0),MATCH(J$1,'REEDS calc'!$C$63:$AG$63,0))*SUMIFS('res v com'!$F$3:$F$52,'res v com'!$B$3:$B$52,About!$B$2)</f>
        <v>2016.0085446986427</v>
      </c>
      <c r="K8" s="65">
        <f>INDEX('REEDS calc'!$C$64:$AG$113,MATCH(About!$B$2,'REEDS calc'!$B$64:$B$113,0),MATCH(K$1,'REEDS calc'!$C$63:$AG$63,0))*SUMIFS('res v com'!$F$3:$F$52,'res v com'!$B$3:$B$52,About!$B$2)</f>
        <v>2187.2936413844404</v>
      </c>
      <c r="L8" s="65">
        <f>INDEX('REEDS calc'!$C$64:$AG$113,MATCH(About!$B$2,'REEDS calc'!$B$64:$B$113,0),MATCH(L$1,'REEDS calc'!$C$63:$AG$63,0))*SUMIFS('res v com'!$F$3:$F$52,'res v com'!$B$3:$B$52,About!$B$2)</f>
        <v>2358.5787380702391</v>
      </c>
      <c r="M8" s="65">
        <f>INDEX('REEDS calc'!$C$64:$AG$113,MATCH(About!$B$2,'REEDS calc'!$B$64:$B$113,0),MATCH(M$1,'REEDS calc'!$C$63:$AG$63,0))*SUMIFS('res v com'!$F$3:$F$52,'res v com'!$B$3:$B$52,About!$B$2)</f>
        <v>2412.6113035515027</v>
      </c>
      <c r="N8" s="65">
        <f>INDEX('REEDS calc'!$C$64:$AG$113,MATCH(About!$B$2,'REEDS calc'!$B$64:$B$113,0),MATCH(N$1,'REEDS calc'!$C$63:$AG$63,0))*SUMIFS('res v com'!$F$3:$F$52,'res v com'!$B$3:$B$52,About!$B$2)</f>
        <v>2466.6438690327655</v>
      </c>
      <c r="O8" s="65">
        <f>INDEX('REEDS calc'!$C$64:$AG$113,MATCH(About!$B$2,'REEDS calc'!$B$64:$B$113,0),MATCH(O$1,'REEDS calc'!$C$63:$AG$63,0))*SUMIFS('res v com'!$F$3:$F$52,'res v com'!$B$3:$B$52,About!$B$2)</f>
        <v>2490.0783971862952</v>
      </c>
      <c r="P8" s="65">
        <f>INDEX('REEDS calc'!$C$64:$AG$113,MATCH(About!$B$2,'REEDS calc'!$B$64:$B$113,0),MATCH(P$1,'REEDS calc'!$C$63:$AG$63,0))*SUMIFS('res v com'!$F$3:$F$52,'res v com'!$B$3:$B$52,About!$B$2)</f>
        <v>2513.512925339825</v>
      </c>
      <c r="Q8" s="65">
        <f>INDEX('REEDS calc'!$C$64:$AG$113,MATCH(About!$B$2,'REEDS calc'!$B$64:$B$113,0),MATCH(Q$1,'REEDS calc'!$C$63:$AG$63,0))*SUMIFS('res v com'!$F$3:$F$52,'res v com'!$B$3:$B$52,About!$B$2)</f>
        <v>2515.4569259707428</v>
      </c>
      <c r="R8" s="65">
        <f>INDEX('REEDS calc'!$C$64:$AG$113,MATCH(About!$B$2,'REEDS calc'!$B$64:$B$113,0),MATCH(R$1,'REEDS calc'!$C$63:$AG$63,0))*SUMIFS('res v com'!$F$3:$F$52,'res v com'!$B$3:$B$52,About!$B$2)</f>
        <v>2517.4009266016606</v>
      </c>
      <c r="S8" s="65">
        <f>INDEX('REEDS calc'!$C$64:$AG$113,MATCH(About!$B$2,'REEDS calc'!$B$64:$B$113,0),MATCH(S$1,'REEDS calc'!$C$63:$AG$63,0))*SUMIFS('res v com'!$F$3:$F$52,'res v com'!$B$3:$B$52,About!$B$2)</f>
        <v>2520.8362153878029</v>
      </c>
      <c r="T8" s="65">
        <f>INDEX('REEDS calc'!$C$64:$AG$113,MATCH(About!$B$2,'REEDS calc'!$B$64:$B$113,0),MATCH(T$1,'REEDS calc'!$C$63:$AG$63,0))*SUMIFS('res v com'!$F$3:$F$52,'res v com'!$B$3:$B$52,About!$B$2)</f>
        <v>2524.2715041739452</v>
      </c>
      <c r="U8" s="65">
        <f>INDEX('REEDS calc'!$C$64:$AG$113,MATCH(About!$B$2,'REEDS calc'!$B$64:$B$113,0),MATCH(U$1,'REEDS calc'!$C$63:$AG$63,0))*SUMIFS('res v com'!$F$3:$F$52,'res v com'!$B$3:$B$52,About!$B$2)</f>
        <v>2529.5975332997473</v>
      </c>
      <c r="V8" s="65">
        <f>INDEX('REEDS calc'!$C$64:$AG$113,MATCH(About!$B$2,'REEDS calc'!$B$64:$B$113,0),MATCH(V$1,'REEDS calc'!$C$63:$AG$63,0))*SUMIFS('res v com'!$F$3:$F$52,'res v com'!$B$3:$B$52,About!$B$2)</f>
        <v>2534.9235624255493</v>
      </c>
      <c r="W8" s="65">
        <f>INDEX('REEDS calc'!$C$64:$AG$113,MATCH(About!$B$2,'REEDS calc'!$B$64:$B$113,0),MATCH(W$1,'REEDS calc'!$C$63:$AG$63,0))*SUMIFS('res v com'!$F$3:$F$52,'res v com'!$B$3:$B$52,About!$B$2)</f>
        <v>2542.0870715997535</v>
      </c>
      <c r="X8" s="65">
        <f>INDEX('REEDS calc'!$C$64:$AG$113,MATCH(About!$B$2,'REEDS calc'!$B$64:$B$113,0),MATCH(X$1,'REEDS calc'!$C$63:$AG$63,0))*SUMIFS('res v com'!$F$3:$F$52,'res v com'!$B$3:$B$52,About!$B$2)</f>
        <v>2549.2505807739572</v>
      </c>
      <c r="Y8" s="65">
        <f>INDEX('REEDS calc'!$C$64:$AG$113,MATCH(About!$B$2,'REEDS calc'!$B$64:$B$113,0),MATCH(Y$1,'REEDS calc'!$C$63:$AG$63,0))*SUMIFS('res v com'!$F$3:$F$52,'res v com'!$B$3:$B$52,About!$B$2)</f>
        <v>2558.5445015984824</v>
      </c>
      <c r="Z8" s="65">
        <f>INDEX('REEDS calc'!$C$64:$AG$113,MATCH(About!$B$2,'REEDS calc'!$B$64:$B$113,0),MATCH(Z$1,'REEDS calc'!$C$63:$AG$63,0))*SUMIFS('res v com'!$F$3:$F$52,'res v com'!$B$3:$B$52,About!$B$2)</f>
        <v>2567.8384224230072</v>
      </c>
      <c r="AA8" s="65">
        <f>INDEX('REEDS calc'!$C$64:$AG$113,MATCH(About!$B$2,'REEDS calc'!$B$64:$B$113,0),MATCH(AA$1,'REEDS calc'!$C$63:$AG$63,0))*SUMIFS('res v com'!$F$3:$F$52,'res v com'!$B$3:$B$52,About!$B$2)</f>
        <v>2578.969823295934</v>
      </c>
      <c r="AB8" s="65">
        <f>INDEX('REEDS calc'!$C$64:$AG$113,MATCH(About!$B$2,'REEDS calc'!$B$64:$B$113,0),MATCH(AB$1,'REEDS calc'!$C$63:$AG$63,0))*SUMIFS('res v com'!$F$3:$F$52,'res v com'!$B$3:$B$52,About!$B$2)</f>
        <v>2590.1012241688604</v>
      </c>
      <c r="AC8" s="65">
        <f>INDEX('REEDS calc'!$C$64:$AG$113,MATCH(About!$B$2,'REEDS calc'!$B$64:$B$113,0),MATCH(AC$1,'REEDS calc'!$C$63:$AG$63,0))*SUMIFS('res v com'!$F$3:$F$52,'res v com'!$B$3:$B$52,About!$B$2)</f>
        <v>2603.0967352358175</v>
      </c>
      <c r="AD8" s="65">
        <f>INDEX('REEDS calc'!$C$64:$AG$113,MATCH(About!$B$2,'REEDS calc'!$B$64:$B$113,0),MATCH(AD$1,'REEDS calc'!$C$63:$AG$63,0))*SUMIFS('res v com'!$F$3:$F$52,'res v com'!$B$3:$B$52,About!$B$2)</f>
        <v>2616.0922463027746</v>
      </c>
      <c r="AE8" s="65">
        <f>INDEX('REEDS calc'!$C$64:$AG$113,MATCH(About!$B$2,'REEDS calc'!$B$64:$B$113,0),MATCH(AE$1,'REEDS calc'!$C$63:$AG$63,0))*SUMIFS('res v com'!$F$3:$F$52,'res v com'!$B$3:$B$52,About!$B$2)</f>
        <v>2636.1447459614196</v>
      </c>
      <c r="AF8" s="65">
        <f>INDEX('REEDS calc'!$C$64:$AG$113,MATCH(About!$B$2,'REEDS calc'!$B$64:$B$113,0),MATCH(AF$1,'REEDS calc'!$C$63:$AG$63,0))*SUMIFS('res v com'!$F$3:$F$52,'res v com'!$B$3:$B$52,About!$B$2)</f>
        <v>2656.1972456200651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60.979768332463507</v>
      </c>
      <c r="C8" s="65">
        <f>INDEX('REEDS calc-noIRA'!$C$64:$AG$113,MATCH(About!$B$2,'REEDS calc-noIRA'!$B$64:$B$113,0),MATCH(C$1,'REEDS calc-noIRA'!$C$63:$AG$63,0))*SUMIFS('res v com'!$E$3:$E$52,'res v com'!$B$3:$B$52,About!$B$2)*SUMIFS('Urban and Rural'!$C$2:$C$53,'Urban and Rural'!$A$2:$A$53,About!$B$1)</f>
        <v>60.979768332463507</v>
      </c>
      <c r="D8" s="65">
        <f>INDEX('REEDS calc-noIRA'!$C$64:$AG$113,MATCH(About!$B$2,'REEDS calc-noIRA'!$B$64:$B$113,0),MATCH(D$1,'REEDS calc-noIRA'!$C$63:$AG$63,0))*SUMIFS('res v com'!$E$3:$E$52,'res v com'!$B$3:$B$52,About!$B$2)*SUMIFS('Urban and Rural'!$C$2:$C$53,'Urban and Rural'!$A$2:$A$53,About!$B$1)</f>
        <v>60.979768332463507</v>
      </c>
      <c r="E8" s="65">
        <f>INDEX('REEDS calc-noIRA'!$C$64:$AG$113,MATCH(About!$B$2,'REEDS calc-noIRA'!$B$64:$B$113,0),MATCH(E$1,'REEDS calc-noIRA'!$C$63:$AG$63,0))*SUMIFS('res v com'!$E$3:$E$52,'res v com'!$B$3:$B$52,About!$B$2)*SUMIFS('Urban and Rural'!$C$2:$C$53,'Urban and Rural'!$A$2:$A$53,About!$B$1)</f>
        <v>62.937885939564381</v>
      </c>
      <c r="F8" s="65">
        <f>INDEX('REEDS calc-noIRA'!$C$64:$AG$113,MATCH(About!$B$2,'REEDS calc-noIRA'!$B$64:$B$113,0),MATCH(F$1,'REEDS calc-noIRA'!$C$63:$AG$63,0))*SUMIFS('res v com'!$E$3:$E$52,'res v com'!$B$3:$B$52,About!$B$2)*SUMIFS('Urban and Rural'!$C$2:$C$53,'Urban and Rural'!$A$2:$A$53,About!$B$1)</f>
        <v>64.896003546665241</v>
      </c>
      <c r="G8" s="65">
        <f>INDEX('REEDS calc-noIRA'!$C$64:$AG$113,MATCH(About!$B$2,'REEDS calc-noIRA'!$B$64:$B$113,0),MATCH(G$1,'REEDS calc-noIRA'!$C$63:$AG$63,0))*SUMIFS('res v com'!$E$3:$E$52,'res v com'!$B$3:$B$52,About!$B$2)*SUMIFS('Urban and Rural'!$C$2:$C$53,'Urban and Rural'!$A$2:$A$53,About!$B$1)</f>
        <v>67.539856416977443</v>
      </c>
      <c r="H8" s="65">
        <f>INDEX('REEDS calc-noIRA'!$C$64:$AG$113,MATCH(About!$B$2,'REEDS calc-noIRA'!$B$64:$B$113,0),MATCH(H$1,'REEDS calc-noIRA'!$C$63:$AG$63,0))*SUMIFS('res v com'!$E$3:$E$52,'res v com'!$B$3:$B$52,About!$B$2)*SUMIFS('Urban and Rural'!$C$2:$C$53,'Urban and Rural'!$A$2:$A$53,About!$B$1)</f>
        <v>70.183709287289659</v>
      </c>
      <c r="I8" s="65">
        <f>INDEX('REEDS calc-noIRA'!$C$64:$AG$113,MATCH(About!$B$2,'REEDS calc-noIRA'!$B$64:$B$113,0),MATCH(I$1,'REEDS calc-noIRA'!$C$63:$AG$63,0))*SUMIFS('res v com'!$E$3:$E$52,'res v com'!$B$3:$B$52,About!$B$2)*SUMIFS('Urban and Rural'!$C$2:$C$53,'Urban and Rural'!$A$2:$A$53,About!$B$1)</f>
        <v>74.015494345923415</v>
      </c>
      <c r="J8" s="65">
        <f>INDEX('REEDS calc-noIRA'!$C$64:$AG$113,MATCH(About!$B$2,'REEDS calc-noIRA'!$B$64:$B$113,0),MATCH(J$1,'REEDS calc-noIRA'!$C$63:$AG$63,0))*SUMIFS('res v com'!$E$3:$E$52,'res v com'!$B$3:$B$52,About!$B$2)*SUMIFS('Urban and Rural'!$C$2:$C$53,'Urban and Rural'!$A$2:$A$53,About!$B$1)</f>
        <v>77.847279404557142</v>
      </c>
      <c r="K8" s="65">
        <f>INDEX('REEDS calc-noIRA'!$C$64:$AG$113,MATCH(About!$B$2,'REEDS calc-noIRA'!$B$64:$B$113,0),MATCH(K$1,'REEDS calc-noIRA'!$C$63:$AG$63,0))*SUMIFS('res v com'!$E$3:$E$52,'res v com'!$B$3:$B$52,About!$B$2)*SUMIFS('Urban and Rural'!$C$2:$C$53,'Urban and Rural'!$A$2:$A$53,About!$B$1)</f>
        <v>83.556109920946781</v>
      </c>
      <c r="L8" s="65">
        <f>INDEX('REEDS calc-noIRA'!$C$64:$AG$113,MATCH(About!$B$2,'REEDS calc-noIRA'!$B$64:$B$113,0),MATCH(L$1,'REEDS calc-noIRA'!$C$63:$AG$63,0))*SUMIFS('res v com'!$E$3:$E$52,'res v com'!$B$3:$B$52,About!$B$2)*SUMIFS('Urban and Rural'!$C$2:$C$53,'Urban and Rural'!$A$2:$A$53,About!$B$1)</f>
        <v>89.264940437336406</v>
      </c>
      <c r="M8" s="65">
        <f>INDEX('REEDS calc-noIRA'!$C$64:$AG$113,MATCH(About!$B$2,'REEDS calc-noIRA'!$B$64:$B$113,0),MATCH(M$1,'REEDS calc-noIRA'!$C$63:$AG$63,0))*SUMIFS('res v com'!$E$3:$E$52,'res v com'!$B$3:$B$52,About!$B$2)*SUMIFS('Urban and Rural'!$C$2:$C$53,'Urban and Rural'!$A$2:$A$53,About!$B$1)</f>
        <v>94.619080300340684</v>
      </c>
      <c r="N8" s="65">
        <f>INDEX('REEDS calc-noIRA'!$C$64:$AG$113,MATCH(About!$B$2,'REEDS calc-noIRA'!$B$64:$B$113,0),MATCH(N$1,'REEDS calc-noIRA'!$C$63:$AG$63,0))*SUMIFS('res v com'!$E$3:$E$52,'res v com'!$B$3:$B$52,About!$B$2)*SUMIFS('Urban and Rural'!$C$2:$C$53,'Urban and Rural'!$A$2:$A$53,About!$B$1)</f>
        <v>99.973220163344948</v>
      </c>
      <c r="O8" s="65">
        <f>INDEX('REEDS calc-noIRA'!$C$64:$AG$113,MATCH(About!$B$2,'REEDS calc-noIRA'!$B$64:$B$113,0),MATCH(O$1,'REEDS calc-noIRA'!$C$63:$AG$63,0))*SUMIFS('res v com'!$E$3:$E$52,'res v com'!$B$3:$B$52,About!$B$2)*SUMIFS('Urban and Rural'!$C$2:$C$53,'Urban and Rural'!$A$2:$A$53,About!$B$1)</f>
        <v>100.3571868706603</v>
      </c>
      <c r="P8" s="65">
        <f>INDEX('REEDS calc-noIRA'!$C$64:$AG$113,MATCH(About!$B$2,'REEDS calc-noIRA'!$B$64:$B$113,0),MATCH(P$1,'REEDS calc-noIRA'!$C$63:$AG$63,0))*SUMIFS('res v com'!$E$3:$E$52,'res v com'!$B$3:$B$52,About!$B$2)*SUMIFS('Urban and Rural'!$C$2:$C$53,'Urban and Rural'!$A$2:$A$53,About!$B$1)</f>
        <v>100.74115357797565</v>
      </c>
      <c r="Q8" s="65">
        <f>INDEX('REEDS calc-noIRA'!$C$64:$AG$113,MATCH(About!$B$2,'REEDS calc-noIRA'!$B$64:$B$113,0),MATCH(Q$1,'REEDS calc-noIRA'!$C$63:$AG$63,0))*SUMIFS('res v com'!$E$3:$E$52,'res v com'!$B$3:$B$52,About!$B$2)*SUMIFS('Urban and Rural'!$C$2:$C$53,'Urban and Rural'!$A$2:$A$53,About!$B$1)</f>
        <v>101.10710425210326</v>
      </c>
      <c r="R8" s="65">
        <f>INDEX('REEDS calc-noIRA'!$C$64:$AG$113,MATCH(About!$B$2,'REEDS calc-noIRA'!$B$64:$B$113,0),MATCH(R$1,'REEDS calc-noIRA'!$C$63:$AG$63,0))*SUMIFS('res v com'!$E$3:$E$52,'res v com'!$B$3:$B$52,About!$B$2)*SUMIFS('Urban and Rural'!$C$2:$C$53,'Urban and Rural'!$A$2:$A$53,About!$B$1)</f>
        <v>101.47305492623084</v>
      </c>
      <c r="S8" s="65">
        <f>INDEX('REEDS calc-noIRA'!$C$64:$AG$113,MATCH(About!$B$2,'REEDS calc-noIRA'!$B$64:$B$113,0),MATCH(S$1,'REEDS calc-noIRA'!$C$63:$AG$63,0))*SUMIFS('res v com'!$E$3:$E$52,'res v com'!$B$3:$B$52,About!$B$2)*SUMIFS('Urban and Rural'!$C$2:$C$53,'Urban and Rural'!$A$2:$A$53,About!$B$1)</f>
        <v>101.8829196812537</v>
      </c>
      <c r="T8" s="65">
        <f>INDEX('REEDS calc-noIRA'!$C$64:$AG$113,MATCH(About!$B$2,'REEDS calc-noIRA'!$B$64:$B$113,0),MATCH(T$1,'REEDS calc-noIRA'!$C$63:$AG$63,0))*SUMIFS('res v com'!$E$3:$E$52,'res v com'!$B$3:$B$52,About!$B$2)*SUMIFS('Urban and Rural'!$C$2:$C$53,'Urban and Rural'!$A$2:$A$53,About!$B$1)</f>
        <v>102.29278443627655</v>
      </c>
      <c r="U8" s="65">
        <f>INDEX('REEDS calc-noIRA'!$C$64:$AG$113,MATCH(About!$B$2,'REEDS calc-noIRA'!$B$64:$B$113,0),MATCH(U$1,'REEDS calc-noIRA'!$C$63:$AG$63,0))*SUMIFS('res v com'!$E$3:$E$52,'res v com'!$B$3:$B$52,About!$B$2)*SUMIFS('Urban and Rural'!$C$2:$C$53,'Urban and Rural'!$A$2:$A$53,About!$B$1)</f>
        <v>102.7240432307099</v>
      </c>
      <c r="V8" s="65">
        <f>INDEX('REEDS calc-noIRA'!$C$64:$AG$113,MATCH(About!$B$2,'REEDS calc-noIRA'!$B$64:$B$113,0),MATCH(V$1,'REEDS calc-noIRA'!$C$63:$AG$63,0))*SUMIFS('res v com'!$E$3:$E$52,'res v com'!$B$3:$B$52,About!$B$2)*SUMIFS('Urban and Rural'!$C$2:$C$53,'Urban and Rural'!$A$2:$A$53,About!$B$1)</f>
        <v>103.15530202514324</v>
      </c>
      <c r="W8" s="65">
        <f>INDEX('REEDS calc-noIRA'!$C$64:$AG$113,MATCH(About!$B$2,'REEDS calc-noIRA'!$B$64:$B$113,0),MATCH(W$1,'REEDS calc-noIRA'!$C$63:$AG$63,0))*SUMIFS('res v com'!$E$3:$E$52,'res v com'!$B$3:$B$52,About!$B$2)*SUMIFS('Urban and Rural'!$C$2:$C$53,'Urban and Rural'!$A$2:$A$53,About!$B$1)</f>
        <v>103.62146688387797</v>
      </c>
      <c r="X8" s="65">
        <f>INDEX('REEDS calc-noIRA'!$C$64:$AG$113,MATCH(About!$B$2,'REEDS calc-noIRA'!$B$64:$B$113,0),MATCH(X$1,'REEDS calc-noIRA'!$C$63:$AG$63,0))*SUMIFS('res v com'!$E$3:$E$52,'res v com'!$B$3:$B$52,About!$B$2)*SUMIFS('Urban and Rural'!$C$2:$C$53,'Urban and Rural'!$A$2:$A$53,About!$B$1)</f>
        <v>104.08763174261269</v>
      </c>
      <c r="Y8" s="65">
        <f>INDEX('REEDS calc-noIRA'!$C$64:$AG$113,MATCH(About!$B$2,'REEDS calc-noIRA'!$B$64:$B$113,0),MATCH(Y$1,'REEDS calc-noIRA'!$C$63:$AG$63,0))*SUMIFS('res v com'!$E$3:$E$52,'res v com'!$B$3:$B$52,About!$B$2)*SUMIFS('Urban and Rural'!$C$2:$C$53,'Urban and Rural'!$A$2:$A$53,About!$B$1)</f>
        <v>104.6146007133564</v>
      </c>
      <c r="Z8" s="65">
        <f>INDEX('REEDS calc-noIRA'!$C$64:$AG$113,MATCH(About!$B$2,'REEDS calc-noIRA'!$B$64:$B$113,0),MATCH(Z$1,'REEDS calc-noIRA'!$C$63:$AG$63,0))*SUMIFS('res v com'!$E$3:$E$52,'res v com'!$B$3:$B$52,About!$B$2)*SUMIFS('Urban and Rural'!$C$2:$C$53,'Urban and Rural'!$A$2:$A$53,About!$B$1)</f>
        <v>105.14156968410011</v>
      </c>
      <c r="AA8" s="65">
        <f>INDEX('REEDS calc-noIRA'!$C$64:$AG$113,MATCH(About!$B$2,'REEDS calc-noIRA'!$B$64:$B$113,0),MATCH(AA$1,'REEDS calc-noIRA'!$C$63:$AG$63,0))*SUMIFS('res v com'!$E$3:$E$52,'res v com'!$B$3:$B$52,About!$B$2)*SUMIFS('Urban and Rural'!$C$2:$C$53,'Urban and Rural'!$A$2:$A$53,About!$B$1)</f>
        <v>105.75974482285706</v>
      </c>
      <c r="AB8" s="65">
        <f>INDEX('REEDS calc-noIRA'!$C$64:$AG$113,MATCH(About!$B$2,'REEDS calc-noIRA'!$B$64:$B$113,0),MATCH(AB$1,'REEDS calc-noIRA'!$C$63:$AG$63,0))*SUMIFS('res v com'!$E$3:$E$52,'res v com'!$B$3:$B$52,About!$B$2)*SUMIFS('Urban and Rural'!$C$2:$C$53,'Urban and Rural'!$A$2:$A$53,About!$B$1)</f>
        <v>106.37791996161403</v>
      </c>
      <c r="AC8" s="65">
        <f>INDEX('REEDS calc-noIRA'!$C$64:$AG$113,MATCH(About!$B$2,'REEDS calc-noIRA'!$B$64:$B$113,0),MATCH(AC$1,'REEDS calc-noIRA'!$C$63:$AG$63,0))*SUMIFS('res v com'!$E$3:$E$52,'res v com'!$B$3:$B$52,About!$B$2)*SUMIFS('Urban and Rural'!$C$2:$C$53,'Urban and Rural'!$A$2:$A$53,About!$B$1)</f>
        <v>106.92628297176799</v>
      </c>
      <c r="AD8" s="65">
        <f>INDEX('REEDS calc-noIRA'!$C$64:$AG$113,MATCH(About!$B$2,'REEDS calc-noIRA'!$B$64:$B$113,0),MATCH(AD$1,'REEDS calc-noIRA'!$C$63:$AG$63,0))*SUMIFS('res v com'!$E$3:$E$52,'res v com'!$B$3:$B$52,About!$B$2)*SUMIFS('Urban and Rural'!$C$2:$C$53,'Urban and Rural'!$A$2:$A$53,About!$B$1)</f>
        <v>107.47464598192198</v>
      </c>
      <c r="AE8" s="65">
        <f>INDEX('REEDS calc-noIRA'!$C$64:$AG$113,MATCH(About!$B$2,'REEDS calc-noIRA'!$B$64:$B$113,0),MATCH(AE$1,'REEDS calc-noIRA'!$C$63:$AG$63,0))*SUMIFS('res v com'!$E$3:$E$52,'res v com'!$B$3:$B$52,About!$B$2)*SUMIFS('Urban and Rural'!$C$2:$C$53,'Urban and Rural'!$A$2:$A$53,About!$B$1)</f>
        <v>108.08268710201081</v>
      </c>
      <c r="AF8" s="65">
        <f>INDEX('REEDS calc-noIRA'!$C$64:$AG$113,MATCH(About!$B$2,'REEDS calc-noIRA'!$B$64:$B$113,0),MATCH(AF$1,'REEDS calc-noIRA'!$C$63:$AG$63,0))*SUMIFS('res v com'!$E$3:$E$52,'res v com'!$B$3:$B$52,About!$B$2)*SUMIFS('Urban and Rural'!$C$2:$C$53,'Urban and Rural'!$A$2:$A$53,About!$B$1)</f>
        <v>108.69072822209964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1089.5818983177933</v>
      </c>
      <c r="C8" s="65">
        <f>INDEX('REEDS calc-noIRA'!$C$64:$AG$113,MATCH(About!$B$2,'REEDS calc-noIRA'!$B$64:$B$113,0),MATCH(C$1,'REEDS calc-noIRA'!$C$63:$AG$63,0))*SUMIFS('res v com'!$E$3:$E$52,'res v com'!$B$3:$B$52,About!$B$2)*SUMIFS('Urban and Rural'!$B$2:$B$53,'Urban and Rural'!$A$2:$A$53,About!$B$1)</f>
        <v>1089.5818983177933</v>
      </c>
      <c r="D8" s="65">
        <f>INDEX('REEDS calc-noIRA'!$C$64:$AG$113,MATCH(About!$B$2,'REEDS calc-noIRA'!$B$64:$B$113,0),MATCH(D$1,'REEDS calc-noIRA'!$C$63:$AG$63,0))*SUMIFS('res v com'!$E$3:$E$52,'res v com'!$B$3:$B$52,About!$B$2)*SUMIFS('Urban and Rural'!$B$2:$B$53,'Urban and Rural'!$A$2:$A$53,About!$B$1)</f>
        <v>1089.5818983177933</v>
      </c>
      <c r="E8" s="65">
        <f>INDEX('REEDS calc-noIRA'!$C$64:$AG$113,MATCH(About!$B$2,'REEDS calc-noIRA'!$B$64:$B$113,0),MATCH(E$1,'REEDS calc-noIRA'!$C$63:$AG$63,0))*SUMIFS('res v com'!$E$3:$E$52,'res v com'!$B$3:$B$52,About!$B$2)*SUMIFS('Urban and Rural'!$B$2:$B$53,'Urban and Rural'!$A$2:$A$53,About!$B$1)</f>
        <v>1124.569395939011</v>
      </c>
      <c r="F8" s="65">
        <f>INDEX('REEDS calc-noIRA'!$C$64:$AG$113,MATCH(About!$B$2,'REEDS calc-noIRA'!$B$64:$B$113,0),MATCH(F$1,'REEDS calc-noIRA'!$C$63:$AG$63,0))*SUMIFS('res v com'!$E$3:$E$52,'res v com'!$B$3:$B$52,About!$B$2)*SUMIFS('Urban and Rural'!$B$2:$B$53,'Urban and Rural'!$A$2:$A$53,About!$B$1)</f>
        <v>1159.5568935602282</v>
      </c>
      <c r="G8" s="65">
        <f>INDEX('REEDS calc-noIRA'!$C$64:$AG$113,MATCH(About!$B$2,'REEDS calc-noIRA'!$B$64:$B$113,0),MATCH(G$1,'REEDS calc-noIRA'!$C$63:$AG$63,0))*SUMIFS('res v com'!$E$3:$E$52,'res v com'!$B$3:$B$52,About!$B$2)*SUMIFS('Urban and Rural'!$B$2:$B$53,'Urban and Rural'!$A$2:$A$53,About!$B$1)</f>
        <v>1206.7970571109011</v>
      </c>
      <c r="H8" s="65">
        <f>INDEX('REEDS calc-noIRA'!$C$64:$AG$113,MATCH(About!$B$2,'REEDS calc-noIRA'!$B$64:$B$113,0),MATCH(H$1,'REEDS calc-noIRA'!$C$63:$AG$63,0))*SUMIFS('res v com'!$E$3:$E$52,'res v com'!$B$3:$B$52,About!$B$2)*SUMIFS('Urban and Rural'!$B$2:$B$53,'Urban and Rural'!$A$2:$A$53,About!$B$1)</f>
        <v>1254.0372206615739</v>
      </c>
      <c r="I8" s="65">
        <f>INDEX('REEDS calc-noIRA'!$C$64:$AG$113,MATCH(About!$B$2,'REEDS calc-noIRA'!$B$64:$B$113,0),MATCH(I$1,'REEDS calc-noIRA'!$C$63:$AG$63,0))*SUMIFS('res v com'!$E$3:$E$52,'res v com'!$B$3:$B$52,About!$B$2)*SUMIFS('Urban and Rural'!$B$2:$B$53,'Urban and Rural'!$A$2:$A$53,About!$B$1)</f>
        <v>1322.503266897917</v>
      </c>
      <c r="J8" s="65">
        <f>INDEX('REEDS calc-noIRA'!$C$64:$AG$113,MATCH(About!$B$2,'REEDS calc-noIRA'!$B$64:$B$113,0),MATCH(J$1,'REEDS calc-noIRA'!$C$63:$AG$63,0))*SUMIFS('res v com'!$E$3:$E$52,'res v com'!$B$3:$B$52,About!$B$2)*SUMIFS('Urban and Rural'!$B$2:$B$53,'Urban and Rural'!$A$2:$A$53,About!$B$1)</f>
        <v>1390.9693131342594</v>
      </c>
      <c r="K8" s="65">
        <f>INDEX('REEDS calc-noIRA'!$C$64:$AG$113,MATCH(About!$B$2,'REEDS calc-noIRA'!$B$64:$B$113,0),MATCH(K$1,'REEDS calc-noIRA'!$C$63:$AG$63,0))*SUMIFS('res v com'!$E$3:$E$52,'res v com'!$B$3:$B$52,About!$B$2)*SUMIFS('Urban and Rural'!$B$2:$B$53,'Urban and Rural'!$A$2:$A$53,About!$B$1)</f>
        <v>1492.9742659459764</v>
      </c>
      <c r="L8" s="65">
        <f>INDEX('REEDS calc-noIRA'!$C$64:$AG$113,MATCH(About!$B$2,'REEDS calc-noIRA'!$B$64:$B$113,0),MATCH(L$1,'REEDS calc-noIRA'!$C$63:$AG$63,0))*SUMIFS('res v com'!$E$3:$E$52,'res v com'!$B$3:$B$52,About!$B$2)*SUMIFS('Urban and Rural'!$B$2:$B$53,'Urban and Rural'!$A$2:$A$53,About!$B$1)</f>
        <v>1594.9792187576929</v>
      </c>
      <c r="M8" s="65">
        <f>INDEX('REEDS calc-noIRA'!$C$64:$AG$113,MATCH(About!$B$2,'REEDS calc-noIRA'!$B$64:$B$113,0),MATCH(M$1,'REEDS calc-noIRA'!$C$63:$AG$63,0))*SUMIFS('res v com'!$E$3:$E$52,'res v com'!$B$3:$B$52,About!$B$2)*SUMIFS('Urban and Rural'!$B$2:$B$53,'Urban and Rural'!$A$2:$A$53,About!$B$1)</f>
        <v>1690.6465857438261</v>
      </c>
      <c r="N8" s="65">
        <f>INDEX('REEDS calc-noIRA'!$C$64:$AG$113,MATCH(About!$B$2,'REEDS calc-noIRA'!$B$64:$B$113,0),MATCH(N$1,'REEDS calc-noIRA'!$C$63:$AG$63,0))*SUMIFS('res v com'!$E$3:$E$52,'res v com'!$B$3:$B$52,About!$B$2)*SUMIFS('Urban and Rural'!$B$2:$B$53,'Urban and Rural'!$A$2:$A$53,About!$B$1)</f>
        <v>1786.3139527299591</v>
      </c>
      <c r="O8" s="65">
        <f>INDEX('REEDS calc-noIRA'!$C$64:$AG$113,MATCH(About!$B$2,'REEDS calc-noIRA'!$B$64:$B$113,0),MATCH(O$1,'REEDS calc-noIRA'!$C$63:$AG$63,0))*SUMIFS('res v com'!$E$3:$E$52,'res v com'!$B$3:$B$52,About!$B$2)*SUMIFS('Urban and Rural'!$B$2:$B$53,'Urban and Rural'!$A$2:$A$53,About!$B$1)</f>
        <v>1793.1746408776505</v>
      </c>
      <c r="P8" s="65">
        <f>INDEX('REEDS calc-noIRA'!$C$64:$AG$113,MATCH(About!$B$2,'REEDS calc-noIRA'!$B$64:$B$113,0),MATCH(P$1,'REEDS calc-noIRA'!$C$63:$AG$63,0))*SUMIFS('res v com'!$E$3:$E$52,'res v com'!$B$3:$B$52,About!$B$2)*SUMIFS('Urban and Rural'!$B$2:$B$53,'Urban and Rural'!$A$2:$A$53,About!$B$1)</f>
        <v>1800.0353290253418</v>
      </c>
      <c r="Q8" s="65">
        <f>INDEX('REEDS calc-noIRA'!$C$64:$AG$113,MATCH(About!$B$2,'REEDS calc-noIRA'!$B$64:$B$113,0),MATCH(Q$1,'REEDS calc-noIRA'!$C$63:$AG$63,0))*SUMIFS('res v com'!$E$3:$E$52,'res v com'!$B$3:$B$52,About!$B$2)*SUMIFS('Urban and Rural'!$B$2:$B$53,'Urban and Rural'!$A$2:$A$53,About!$B$1)</f>
        <v>1806.574108051735</v>
      </c>
      <c r="R8" s="65">
        <f>INDEX('REEDS calc-noIRA'!$C$64:$AG$113,MATCH(About!$B$2,'REEDS calc-noIRA'!$B$64:$B$113,0),MATCH(R$1,'REEDS calc-noIRA'!$C$63:$AG$63,0))*SUMIFS('res v com'!$E$3:$E$52,'res v com'!$B$3:$B$52,About!$B$2)*SUMIFS('Urban and Rural'!$B$2:$B$53,'Urban and Rural'!$A$2:$A$53,About!$B$1)</f>
        <v>1813.1128870781281</v>
      </c>
      <c r="S8" s="65">
        <f>INDEX('REEDS calc-noIRA'!$C$64:$AG$113,MATCH(About!$B$2,'REEDS calc-noIRA'!$B$64:$B$113,0),MATCH(S$1,'REEDS calc-noIRA'!$C$63:$AG$63,0))*SUMIFS('res v com'!$E$3:$E$52,'res v com'!$B$3:$B$52,About!$B$2)*SUMIFS('Urban and Rural'!$B$2:$B$53,'Urban and Rural'!$A$2:$A$53,About!$B$1)</f>
        <v>1820.4363195876872</v>
      </c>
      <c r="T8" s="65">
        <f>INDEX('REEDS calc-noIRA'!$C$64:$AG$113,MATCH(About!$B$2,'REEDS calc-noIRA'!$B$64:$B$113,0),MATCH(T$1,'REEDS calc-noIRA'!$C$63:$AG$63,0))*SUMIFS('res v com'!$E$3:$E$52,'res v com'!$B$3:$B$52,About!$B$2)*SUMIFS('Urban and Rural'!$B$2:$B$53,'Urban and Rural'!$A$2:$A$53,About!$B$1)</f>
        <v>1827.7597520972465</v>
      </c>
      <c r="U8" s="65">
        <f>INDEX('REEDS calc-noIRA'!$C$64:$AG$113,MATCH(About!$B$2,'REEDS calc-noIRA'!$B$64:$B$113,0),MATCH(U$1,'REEDS calc-noIRA'!$C$63:$AG$63,0))*SUMIFS('res v com'!$E$3:$E$52,'res v com'!$B$3:$B$52,About!$B$2)*SUMIFS('Urban and Rural'!$B$2:$B$53,'Urban and Rural'!$A$2:$A$53,About!$B$1)</f>
        <v>1835.4654516883481</v>
      </c>
      <c r="V8" s="65">
        <f>INDEX('REEDS calc-noIRA'!$C$64:$AG$113,MATCH(About!$B$2,'REEDS calc-noIRA'!$B$64:$B$113,0),MATCH(V$1,'REEDS calc-noIRA'!$C$63:$AG$63,0))*SUMIFS('res v com'!$E$3:$E$52,'res v com'!$B$3:$B$52,About!$B$2)*SUMIFS('Urban and Rural'!$B$2:$B$53,'Urban and Rural'!$A$2:$A$53,About!$B$1)</f>
        <v>1843.1711512794495</v>
      </c>
      <c r="W8" s="65">
        <f>INDEX('REEDS calc-noIRA'!$C$64:$AG$113,MATCH(About!$B$2,'REEDS calc-noIRA'!$B$64:$B$113,0),MATCH(W$1,'REEDS calc-noIRA'!$C$63:$AG$63,0))*SUMIFS('res v com'!$E$3:$E$52,'res v com'!$B$3:$B$52,About!$B$2)*SUMIFS('Urban and Rural'!$B$2:$B$53,'Urban and Rural'!$A$2:$A$53,About!$B$1)</f>
        <v>1851.5005497930683</v>
      </c>
      <c r="X8" s="65">
        <f>INDEX('REEDS calc-noIRA'!$C$64:$AG$113,MATCH(About!$B$2,'REEDS calc-noIRA'!$B$64:$B$113,0),MATCH(X$1,'REEDS calc-noIRA'!$C$63:$AG$63,0))*SUMIFS('res v com'!$E$3:$E$52,'res v com'!$B$3:$B$52,About!$B$2)*SUMIFS('Urban and Rural'!$B$2:$B$53,'Urban and Rural'!$A$2:$A$53,About!$B$1)</f>
        <v>1859.8299483066867</v>
      </c>
      <c r="Y8" s="65">
        <f>INDEX('REEDS calc-noIRA'!$C$64:$AG$113,MATCH(About!$B$2,'REEDS calc-noIRA'!$B$64:$B$113,0),MATCH(Y$1,'REEDS calc-noIRA'!$C$63:$AG$63,0))*SUMIFS('res v com'!$E$3:$E$52,'res v com'!$B$3:$B$52,About!$B$2)*SUMIFS('Urban and Rural'!$B$2:$B$53,'Urban and Rural'!$A$2:$A$53,About!$B$1)</f>
        <v>1869.2457901046923</v>
      </c>
      <c r="Z8" s="65">
        <f>INDEX('REEDS calc-noIRA'!$C$64:$AG$113,MATCH(About!$B$2,'REEDS calc-noIRA'!$B$64:$B$113,0),MATCH(Z$1,'REEDS calc-noIRA'!$C$63:$AG$63,0))*SUMIFS('res v com'!$E$3:$E$52,'res v com'!$B$3:$B$52,About!$B$2)*SUMIFS('Urban and Rural'!$B$2:$B$53,'Urban and Rural'!$A$2:$A$53,About!$B$1)</f>
        <v>1878.6616319026978</v>
      </c>
      <c r="AA8" s="65">
        <f>INDEX('REEDS calc-noIRA'!$C$64:$AG$113,MATCH(About!$B$2,'REEDS calc-noIRA'!$B$64:$B$113,0),MATCH(AA$1,'REEDS calc-noIRA'!$C$63:$AG$63,0))*SUMIFS('res v com'!$E$3:$E$52,'res v com'!$B$3:$B$52,About!$B$2)*SUMIFS('Urban and Rural'!$B$2:$B$53,'Urban and Rural'!$A$2:$A$53,About!$B$1)</f>
        <v>1889.7071386272796</v>
      </c>
      <c r="AB8" s="65">
        <f>INDEX('REEDS calc-noIRA'!$C$64:$AG$113,MATCH(About!$B$2,'REEDS calc-noIRA'!$B$64:$B$113,0),MATCH(AB$1,'REEDS calc-noIRA'!$C$63:$AG$63,0))*SUMIFS('res v com'!$E$3:$E$52,'res v com'!$B$3:$B$52,About!$B$2)*SUMIFS('Urban and Rural'!$B$2:$B$53,'Urban and Rural'!$A$2:$A$53,About!$B$1)</f>
        <v>1900.7526453518617</v>
      </c>
      <c r="AC8" s="65">
        <f>INDEX('REEDS calc-noIRA'!$C$64:$AG$113,MATCH(About!$B$2,'REEDS calc-noIRA'!$B$64:$B$113,0),MATCH(AC$1,'REEDS calc-noIRA'!$C$63:$AG$63,0))*SUMIFS('res v com'!$E$3:$E$52,'res v com'!$B$3:$B$52,About!$B$2)*SUMIFS('Urban and Rural'!$B$2:$B$53,'Urban and Rural'!$A$2:$A$53,About!$B$1)</f>
        <v>1910.5507542314051</v>
      </c>
      <c r="AD8" s="65">
        <f>INDEX('REEDS calc-noIRA'!$C$64:$AG$113,MATCH(About!$B$2,'REEDS calc-noIRA'!$B$64:$B$113,0),MATCH(AD$1,'REEDS calc-noIRA'!$C$63:$AG$63,0))*SUMIFS('res v com'!$E$3:$E$52,'res v com'!$B$3:$B$52,About!$B$2)*SUMIFS('Urban and Rural'!$B$2:$B$53,'Urban and Rural'!$A$2:$A$53,About!$B$1)</f>
        <v>1920.348863110949</v>
      </c>
      <c r="AE8" s="65">
        <f>INDEX('REEDS calc-noIRA'!$C$64:$AG$113,MATCH(About!$B$2,'REEDS calc-noIRA'!$B$64:$B$113,0),MATCH(AE$1,'REEDS calc-noIRA'!$C$63:$AG$63,0))*SUMIFS('res v com'!$E$3:$E$52,'res v com'!$B$3:$B$52,About!$B$2)*SUMIFS('Urban and Rural'!$B$2:$B$53,'Urban and Rural'!$A$2:$A$53,About!$B$1)</f>
        <v>1931.2132959548005</v>
      </c>
      <c r="AF8" s="65">
        <f>INDEX('REEDS calc-noIRA'!$C$64:$AG$113,MATCH(About!$B$2,'REEDS calc-noIRA'!$B$64:$B$113,0),MATCH(AF$1,'REEDS calc-noIRA'!$C$63:$AG$63,0))*SUMIFS('res v com'!$E$3:$E$52,'res v com'!$B$3:$B$52,About!$B$2)*SUMIFS('Urban and Rural'!$B$2:$B$53,'Urban and Rural'!$A$2:$A$53,About!$B$1)</f>
        <v>1942.0777287986516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1311.0746969861029</v>
      </c>
      <c r="C8" s="65">
        <f>INDEX('REEDS calc-noIRA'!$C$64:$AG$113,MATCH(About!$B$2,'REEDS calc-noIRA'!$B$64:$B$113,0),MATCH(C$1,'REEDS calc-noIRA'!$C$63:$AG$63,0))*SUMIFS('res v com'!$F$3:$F$52,'res v com'!$B$3:$B$52,About!$B$2)</f>
        <v>1311.0746969861029</v>
      </c>
      <c r="D8" s="65">
        <f>INDEX('REEDS calc-noIRA'!$C$64:$AG$113,MATCH(About!$B$2,'REEDS calc-noIRA'!$B$64:$B$113,0),MATCH(D$1,'REEDS calc-noIRA'!$C$63:$AG$63,0))*SUMIFS('res v com'!$F$3:$F$52,'res v com'!$B$3:$B$52,About!$B$2)</f>
        <v>1311.0746969861029</v>
      </c>
      <c r="E8" s="65">
        <f>INDEX('REEDS calc-noIRA'!$C$64:$AG$113,MATCH(About!$B$2,'REEDS calc-noIRA'!$B$64:$B$113,0),MATCH(E$1,'REEDS calc-noIRA'!$C$63:$AG$63,0))*SUMIFS('res v com'!$F$3:$F$52,'res v com'!$B$3:$B$52,About!$B$2)</f>
        <v>1353.1745363032394</v>
      </c>
      <c r="F8" s="65">
        <f>INDEX('REEDS calc-noIRA'!$C$64:$AG$113,MATCH(About!$B$2,'REEDS calc-noIRA'!$B$64:$B$113,0),MATCH(F$1,'REEDS calc-noIRA'!$C$63:$AG$63,0))*SUMIFS('res v com'!$F$3:$F$52,'res v com'!$B$3:$B$52,About!$B$2)</f>
        <v>1395.2743756203761</v>
      </c>
      <c r="G8" s="65">
        <f>INDEX('REEDS calc-noIRA'!$C$64:$AG$113,MATCH(About!$B$2,'REEDS calc-noIRA'!$B$64:$B$113,0),MATCH(G$1,'REEDS calc-noIRA'!$C$63:$AG$63,0))*SUMIFS('res v com'!$F$3:$F$52,'res v com'!$B$3:$B$52,About!$B$2)</f>
        <v>1452.1176319266663</v>
      </c>
      <c r="H8" s="65">
        <f>INDEX('REEDS calc-noIRA'!$C$64:$AG$113,MATCH(About!$B$2,'REEDS calc-noIRA'!$B$64:$B$113,0),MATCH(H$1,'REEDS calc-noIRA'!$C$63:$AG$63,0))*SUMIFS('res v com'!$F$3:$F$52,'res v com'!$B$3:$B$52,About!$B$2)</f>
        <v>1508.960888232956</v>
      </c>
      <c r="I8" s="65">
        <f>INDEX('REEDS calc-noIRA'!$C$64:$AG$113,MATCH(About!$B$2,'REEDS calc-noIRA'!$B$64:$B$113,0),MATCH(I$1,'REEDS calc-noIRA'!$C$63:$AG$63,0))*SUMIFS('res v com'!$F$3:$F$52,'res v com'!$B$3:$B$52,About!$B$2)</f>
        <v>1591.3448751197946</v>
      </c>
      <c r="J8" s="65">
        <f>INDEX('REEDS calc-noIRA'!$C$64:$AG$113,MATCH(About!$B$2,'REEDS calc-noIRA'!$B$64:$B$113,0),MATCH(J$1,'REEDS calc-noIRA'!$C$63:$AG$63,0))*SUMIFS('res v com'!$F$3:$F$52,'res v com'!$B$3:$B$52,About!$B$2)</f>
        <v>1673.7288620066331</v>
      </c>
      <c r="K8" s="65">
        <f>INDEX('REEDS calc-noIRA'!$C$64:$AG$113,MATCH(About!$B$2,'REEDS calc-noIRA'!$B$64:$B$113,0),MATCH(K$1,'REEDS calc-noIRA'!$C$63:$AG$63,0))*SUMIFS('res v com'!$F$3:$F$52,'res v com'!$B$3:$B$52,About!$B$2)</f>
        <v>1796.4696241330766</v>
      </c>
      <c r="L8" s="65">
        <f>INDEX('REEDS calc-noIRA'!$C$64:$AG$113,MATCH(About!$B$2,'REEDS calc-noIRA'!$B$64:$B$113,0),MATCH(L$1,'REEDS calc-noIRA'!$C$63:$AG$63,0))*SUMIFS('res v com'!$F$3:$F$52,'res v com'!$B$3:$B$52,About!$B$2)</f>
        <v>1919.2103862595204</v>
      </c>
      <c r="M8" s="65">
        <f>INDEX('REEDS calc-noIRA'!$C$64:$AG$113,MATCH(About!$B$2,'REEDS calc-noIRA'!$B$64:$B$113,0),MATCH(M$1,'REEDS calc-noIRA'!$C$63:$AG$63,0))*SUMIFS('res v com'!$F$3:$F$52,'res v com'!$B$3:$B$52,About!$B$2)</f>
        <v>2034.3252430467428</v>
      </c>
      <c r="N8" s="65">
        <f>INDEX('REEDS calc-noIRA'!$C$64:$AG$113,MATCH(About!$B$2,'REEDS calc-noIRA'!$B$64:$B$113,0),MATCH(N$1,'REEDS calc-noIRA'!$C$63:$AG$63,0))*SUMIFS('res v com'!$F$3:$F$52,'res v com'!$B$3:$B$52,About!$B$2)</f>
        <v>2149.4400998339652</v>
      </c>
      <c r="O8" s="65">
        <f>INDEX('REEDS calc-noIRA'!$C$64:$AG$113,MATCH(About!$B$2,'REEDS calc-noIRA'!$B$64:$B$113,0),MATCH(O$1,'REEDS calc-noIRA'!$C$63:$AG$63,0))*SUMIFS('res v com'!$F$3:$F$52,'res v com'!$B$3:$B$52,About!$B$2)</f>
        <v>2157.6954449789587</v>
      </c>
      <c r="P8" s="65">
        <f>INDEX('REEDS calc-noIRA'!$C$64:$AG$113,MATCH(About!$B$2,'REEDS calc-noIRA'!$B$64:$B$113,0),MATCH(P$1,'REEDS calc-noIRA'!$C$63:$AG$63,0))*SUMIFS('res v com'!$F$3:$F$52,'res v com'!$B$3:$B$52,About!$B$2)</f>
        <v>2165.9507901239522</v>
      </c>
      <c r="Q8" s="65">
        <f>INDEX('REEDS calc-noIRA'!$C$64:$AG$113,MATCH(About!$B$2,'REEDS calc-noIRA'!$B$64:$B$113,0),MATCH(Q$1,'REEDS calc-noIRA'!$C$63:$AG$63,0))*SUMIFS('res v com'!$F$3:$F$52,'res v com'!$B$3:$B$52,About!$B$2)</f>
        <v>2173.8187876961615</v>
      </c>
      <c r="R8" s="65">
        <f>INDEX('REEDS calc-noIRA'!$C$64:$AG$113,MATCH(About!$B$2,'REEDS calc-noIRA'!$B$64:$B$113,0),MATCH(R$1,'REEDS calc-noIRA'!$C$63:$AG$63,0))*SUMIFS('res v com'!$F$3:$F$52,'res v com'!$B$3:$B$52,About!$B$2)</f>
        <v>2181.6867852683704</v>
      </c>
      <c r="S8" s="65">
        <f>INDEX('REEDS calc-noIRA'!$C$64:$AG$113,MATCH(About!$B$2,'REEDS calc-noIRA'!$B$64:$B$113,0),MATCH(S$1,'REEDS calc-noIRA'!$C$63:$AG$63,0))*SUMIFS('res v com'!$F$3:$F$52,'res v com'!$B$3:$B$52,About!$B$2)</f>
        <v>2190.4989425492436</v>
      </c>
      <c r="T8" s="65">
        <f>INDEX('REEDS calc-noIRA'!$C$64:$AG$113,MATCH(About!$B$2,'REEDS calc-noIRA'!$B$64:$B$113,0),MATCH(T$1,'REEDS calc-noIRA'!$C$63:$AG$63,0))*SUMIFS('res v com'!$F$3:$F$52,'res v com'!$B$3:$B$52,About!$B$2)</f>
        <v>2199.3110998301163</v>
      </c>
      <c r="U8" s="65">
        <f>INDEX('REEDS calc-noIRA'!$C$64:$AG$113,MATCH(About!$B$2,'REEDS calc-noIRA'!$B$64:$B$113,0),MATCH(U$1,'REEDS calc-noIRA'!$C$63:$AG$63,0))*SUMIFS('res v com'!$F$3:$F$52,'res v com'!$B$3:$B$52,About!$B$2)</f>
        <v>2208.5832323536715</v>
      </c>
      <c r="V8" s="65">
        <f>INDEX('REEDS calc-noIRA'!$C$64:$AG$113,MATCH(About!$B$2,'REEDS calc-noIRA'!$B$64:$B$113,0),MATCH(V$1,'REEDS calc-noIRA'!$C$63:$AG$63,0))*SUMIFS('res v com'!$F$3:$F$52,'res v com'!$B$3:$B$52,About!$B$2)</f>
        <v>2217.8553648772267</v>
      </c>
      <c r="W8" s="65">
        <f>INDEX('REEDS calc-noIRA'!$C$64:$AG$113,MATCH(About!$B$2,'REEDS calc-noIRA'!$B$64:$B$113,0),MATCH(W$1,'REEDS calc-noIRA'!$C$63:$AG$63,0))*SUMIFS('res v com'!$F$3:$F$52,'res v com'!$B$3:$B$52,About!$B$2)</f>
        <v>2227.8779833230537</v>
      </c>
      <c r="X8" s="65">
        <f>INDEX('REEDS calc-noIRA'!$C$64:$AG$113,MATCH(About!$B$2,'REEDS calc-noIRA'!$B$64:$B$113,0),MATCH(X$1,'REEDS calc-noIRA'!$C$63:$AG$63,0))*SUMIFS('res v com'!$F$3:$F$52,'res v com'!$B$3:$B$52,About!$B$2)</f>
        <v>2237.9006017688803</v>
      </c>
      <c r="Y8" s="65">
        <f>INDEX('REEDS calc-noIRA'!$C$64:$AG$113,MATCH(About!$B$2,'REEDS calc-noIRA'!$B$64:$B$113,0),MATCH(Y$1,'REEDS calc-noIRA'!$C$63:$AG$63,0))*SUMIFS('res v com'!$F$3:$F$52,'res v com'!$B$3:$B$52,About!$B$2)</f>
        <v>2249.230518272861</v>
      </c>
      <c r="Z8" s="65">
        <f>INDEX('REEDS calc-noIRA'!$C$64:$AG$113,MATCH(About!$B$2,'REEDS calc-noIRA'!$B$64:$B$113,0),MATCH(Z$1,'REEDS calc-noIRA'!$C$63:$AG$63,0))*SUMIFS('res v com'!$F$3:$F$52,'res v com'!$B$3:$B$52,About!$B$2)</f>
        <v>2260.5604347768417</v>
      </c>
      <c r="AA8" s="65">
        <f>INDEX('REEDS calc-noIRA'!$C$64:$AG$113,MATCH(About!$B$2,'REEDS calc-noIRA'!$B$64:$B$113,0),MATCH(AA$1,'REEDS calc-noIRA'!$C$63:$AG$63,0))*SUMIFS('res v com'!$F$3:$F$52,'res v com'!$B$3:$B$52,About!$B$2)</f>
        <v>2273.8512983680475</v>
      </c>
      <c r="AB8" s="65">
        <f>INDEX('REEDS calc-noIRA'!$C$64:$AG$113,MATCH(About!$B$2,'REEDS calc-noIRA'!$B$64:$B$113,0),MATCH(AB$1,'REEDS calc-noIRA'!$C$63:$AG$63,0))*SUMIFS('res v com'!$F$3:$F$52,'res v com'!$B$3:$B$52,About!$B$2)</f>
        <v>2287.1421619592538</v>
      </c>
      <c r="AC8" s="65">
        <f>INDEX('REEDS calc-noIRA'!$C$64:$AG$113,MATCH(About!$B$2,'REEDS calc-noIRA'!$B$64:$B$113,0),MATCH(AC$1,'REEDS calc-noIRA'!$C$63:$AG$63,0))*SUMIFS('res v com'!$F$3:$F$52,'res v com'!$B$3:$B$52,About!$B$2)</f>
        <v>2298.9320537059111</v>
      </c>
      <c r="AD8" s="65">
        <f>INDEX('REEDS calc-noIRA'!$C$64:$AG$113,MATCH(About!$B$2,'REEDS calc-noIRA'!$B$64:$B$113,0),MATCH(AD$1,'REEDS calc-noIRA'!$C$63:$AG$63,0))*SUMIFS('res v com'!$F$3:$F$52,'res v com'!$B$3:$B$52,About!$B$2)</f>
        <v>2310.7219454525693</v>
      </c>
      <c r="AE8" s="65">
        <f>INDEX('REEDS calc-noIRA'!$C$64:$AG$113,MATCH(About!$B$2,'REEDS calc-noIRA'!$B$64:$B$113,0),MATCH(AE$1,'REEDS calc-noIRA'!$C$63:$AG$63,0))*SUMIFS('res v com'!$F$3:$F$52,'res v com'!$B$3:$B$52,About!$B$2)</f>
        <v>2323.7949260340838</v>
      </c>
      <c r="AF8" s="65">
        <f>INDEX('REEDS calc-noIRA'!$C$64:$AG$113,MATCH(About!$B$2,'REEDS calc-noIRA'!$B$64:$B$113,0),MATCH(AF$1,'REEDS calc-noIRA'!$C$63:$AG$63,0))*SUMIFS('res v com'!$F$3:$F$52,'res v com'!$B$3:$B$52,About!$B$2)</f>
        <v>2336.8679066155987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-34.673636227950965</v>
      </c>
      <c r="E8" s="74">
        <f>'DESC-urban-residential'!F8-'BDESC-urban-residential'!F8</f>
        <v>-69.347272455902385</v>
      </c>
      <c r="F8" s="74">
        <f>'DESC-urban-residential'!G8-'BDESC-urban-residential'!G8</f>
        <v>-123.49037472643477</v>
      </c>
      <c r="G8" s="74">
        <f>'DESC-urban-residential'!H8-'BDESC-urban-residential'!H8</f>
        <v>-177.6334769969676</v>
      </c>
      <c r="H8" s="74">
        <f>'DESC-urban-residential'!I8-'BDESC-urban-residential'!I8</f>
        <v>-231.04423601654617</v>
      </c>
      <c r="I8" s="74">
        <f>'DESC-urban-residential'!J8-'BDESC-urban-residential'!J8</f>
        <v>-284.45499503612564</v>
      </c>
      <c r="J8" s="74">
        <f>'DESC-urban-residential'!K8-'BDESC-urban-residential'!K8</f>
        <v>-324.79825566295744</v>
      </c>
      <c r="K8" s="74">
        <f>'DESC-urban-residential'!L8-'BDESC-urban-residential'!L8</f>
        <v>-365.14151628979016</v>
      </c>
      <c r="L8" s="74">
        <f>'DESC-urban-residential'!M8-'BDESC-urban-residential'!M8</f>
        <v>-314.37845979290114</v>
      </c>
      <c r="M8" s="74">
        <f>'DESC-urban-residential'!N8-'BDESC-urban-residential'!N8</f>
        <v>-263.61540329601212</v>
      </c>
      <c r="N8" s="74">
        <f>'DESC-urban-residential'!O8-'BDESC-urban-residential'!O8</f>
        <v>-276.23021698692787</v>
      </c>
      <c r="O8" s="74">
        <f>'DESC-urban-residential'!P8-'BDESC-urban-residential'!P8</f>
        <v>-288.84503067784385</v>
      </c>
      <c r="P8" s="74">
        <f>'DESC-urban-residential'!Q8-'BDESC-urban-residential'!Q8</f>
        <v>-283.92183305397202</v>
      </c>
      <c r="Q8" s="74">
        <f>'DESC-urban-residential'!R8-'BDESC-urban-residential'!R8</f>
        <v>-278.99863543009951</v>
      </c>
      <c r="R8" s="74">
        <f>'DESC-urban-residential'!S8-'BDESC-urban-residential'!S8</f>
        <v>-274.53013444006365</v>
      </c>
      <c r="S8" s="74">
        <f>'DESC-urban-residential'!T8-'BDESC-urban-residential'!T8</f>
        <v>-270.0616334500271</v>
      </c>
      <c r="T8" s="74">
        <f>'DESC-urban-residential'!U8-'BDESC-urban-residential'!U8</f>
        <v>-266.78218427679099</v>
      </c>
      <c r="U8" s="74">
        <f>'DESC-urban-residential'!V8-'BDESC-urban-residential'!V8</f>
        <v>-263.5027351035551</v>
      </c>
      <c r="V8" s="74">
        <f>'DESC-urban-residential'!W8-'BDESC-urban-residential'!W8</f>
        <v>-261.12664340196488</v>
      </c>
      <c r="W8" s="74">
        <f>'DESC-urban-residential'!X8-'BDESC-urban-residential'!X8</f>
        <v>-258.75055170037558</v>
      </c>
      <c r="X8" s="74">
        <f>'DESC-urban-residential'!Y8-'BDESC-urban-residential'!Y8</f>
        <v>-257.05851688154507</v>
      </c>
      <c r="Y8" s="74">
        <f>'DESC-urban-residential'!Z8-'BDESC-urban-residential'!Z8</f>
        <v>-255.36648206271434</v>
      </c>
      <c r="Z8" s="74">
        <f>'DESC-urban-residential'!AA8-'BDESC-urban-residential'!AA8</f>
        <v>-253.57183871147163</v>
      </c>
      <c r="AA8" s="74">
        <f>'DESC-urban-residential'!AB8-'BDESC-urban-residential'!AB8</f>
        <v>-251.77719536022778</v>
      </c>
      <c r="AB8" s="74">
        <f>'DESC-urban-residential'!AC8-'BDESC-urban-residential'!AC8</f>
        <v>-252.77913750027551</v>
      </c>
      <c r="AC8" s="74">
        <f>'DESC-urban-residential'!AD8-'BDESC-urban-residential'!AD8</f>
        <v>-253.78107964032324</v>
      </c>
      <c r="AD8" s="74">
        <f>'DESC-urban-residential'!AE8-'BDESC-urban-residential'!AE8</f>
        <v>-259.58147961973441</v>
      </c>
      <c r="AE8" s="74">
        <f>'DESC-urban-residential'!AF8-'BDESC-urban-residential'!AF8</f>
        <v>-265.38187959914649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-1.9405519747427746</v>
      </c>
      <c r="E8" s="74">
        <f>'DESC-rural-residential'!F8-'BDESC-rural-residential'!F8</f>
        <v>-3.8811039494855635</v>
      </c>
      <c r="F8" s="74">
        <f>'DESC-rural-residential'!G8-'BDESC-rural-residential'!G8</f>
        <v>-6.9112881314688792</v>
      </c>
      <c r="G8" s="74">
        <f>'DESC-rural-residential'!H8-'BDESC-rural-residential'!H8</f>
        <v>-9.9414723134522234</v>
      </c>
      <c r="H8" s="74">
        <f>'DESC-rural-residential'!I8-'BDESC-rural-residential'!I8</f>
        <v>-12.930670019933402</v>
      </c>
      <c r="I8" s="74">
        <f>'DESC-rural-residential'!J8-'BDESC-rural-residential'!J8</f>
        <v>-15.919867726414608</v>
      </c>
      <c r="J8" s="74">
        <f>'DESC-rural-residential'!K8-'BDESC-rural-residential'!K8</f>
        <v>-18.177727085677631</v>
      </c>
      <c r="K8" s="74">
        <f>'DESC-rural-residential'!L8-'BDESC-rural-residential'!L8</f>
        <v>-20.435586444940697</v>
      </c>
      <c r="L8" s="74">
        <f>'DESC-rural-residential'!M8-'BDESC-rural-residential'!M8</f>
        <v>-17.594570611429489</v>
      </c>
      <c r="M8" s="74">
        <f>'DESC-rural-residential'!N8-'BDESC-rural-residential'!N8</f>
        <v>-14.753554777918282</v>
      </c>
      <c r="N8" s="74">
        <f>'DESC-rural-residential'!O8-'BDESC-rural-residential'!O8</f>
        <v>-15.459558078465847</v>
      </c>
      <c r="O8" s="74">
        <f>'DESC-rural-residential'!P8-'BDESC-rural-residential'!P8</f>
        <v>-16.165561379013411</v>
      </c>
      <c r="P8" s="74">
        <f>'DESC-rural-residential'!Q8-'BDESC-rural-residential'!Q8</f>
        <v>-15.890028671447197</v>
      </c>
      <c r="Q8" s="74">
        <f>'DESC-rural-residential'!R8-'BDESC-rural-residential'!R8</f>
        <v>-15.614495963880941</v>
      </c>
      <c r="R8" s="74">
        <f>'DESC-rural-residential'!S8-'BDESC-rural-residential'!S8</f>
        <v>-15.364410903192535</v>
      </c>
      <c r="S8" s="74">
        <f>'DESC-rural-residential'!T8-'BDESC-rural-residential'!T8</f>
        <v>-15.11432584250413</v>
      </c>
      <c r="T8" s="74">
        <f>'DESC-rural-residential'!U8-'BDESC-rural-residential'!U8</f>
        <v>-14.930787504403284</v>
      </c>
      <c r="U8" s="74">
        <f>'DESC-rural-residential'!V8-'BDESC-rural-residential'!V8</f>
        <v>-14.747249166302424</v>
      </c>
      <c r="V8" s="74">
        <f>'DESC-rural-residential'!W8-'BDESC-rural-residential'!W8</f>
        <v>-14.614268321334862</v>
      </c>
      <c r="W8" s="74">
        <f>'DESC-rural-residential'!X8-'BDESC-rural-residential'!X8</f>
        <v>-14.481287476367342</v>
      </c>
      <c r="X8" s="74">
        <f>'DESC-rural-residential'!Y8-'BDESC-rural-residential'!Y8</f>
        <v>-14.386590701923836</v>
      </c>
      <c r="Y8" s="74">
        <f>'DESC-rural-residential'!Z8-'BDESC-rural-residential'!Z8</f>
        <v>-14.291893927480302</v>
      </c>
      <c r="Z8" s="74">
        <f>'DESC-rural-residential'!AA8-'BDESC-rural-residential'!AA8</f>
        <v>-14.19145454245826</v>
      </c>
      <c r="AA8" s="74">
        <f>'DESC-rural-residential'!AB8-'BDESC-rural-residential'!AB8</f>
        <v>-14.091015157436161</v>
      </c>
      <c r="AB8" s="74">
        <f>'DESC-rural-residential'!AC8-'BDESC-rural-residential'!AC8</f>
        <v>-14.147090060733461</v>
      </c>
      <c r="AC8" s="74">
        <f>'DESC-rural-residential'!AD8-'BDESC-rural-residential'!AD8</f>
        <v>-14.203164964030719</v>
      </c>
      <c r="AD8" s="74">
        <f>'DESC-rural-residential'!AE8-'BDESC-rural-residential'!AE8</f>
        <v>-14.527791362033682</v>
      </c>
      <c r="AE8" s="74">
        <f>'DESC-rural-residential'!AF8-'BDESC-rural-residential'!AF8</f>
        <v>-14.852417760036673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-41.722175433671282</v>
      </c>
      <c r="E8" s="74">
        <f>'DESC-commercial'!F8-'BDESC-commercial'!F8</f>
        <v>-83.444350867342337</v>
      </c>
      <c r="F8" s="74">
        <f>'DESC-commercial'!G8-'BDESC-commercial'!G8</f>
        <v>-148.59379168755117</v>
      </c>
      <c r="G8" s="74">
        <f>'DESC-commercial'!H8-'BDESC-commercial'!H8</f>
        <v>-213.74323250776047</v>
      </c>
      <c r="H8" s="74">
        <f>'DESC-commercial'!I8-'BDESC-commercial'!I8</f>
        <v>-278.01145759988503</v>
      </c>
      <c r="I8" s="74">
        <f>'DESC-commercial'!J8-'BDESC-commercial'!J8</f>
        <v>-342.2796826920096</v>
      </c>
      <c r="J8" s="74">
        <f>'DESC-commercial'!K8-'BDESC-commercial'!K8</f>
        <v>-390.82401725136378</v>
      </c>
      <c r="K8" s="74">
        <f>'DESC-commercial'!L8-'BDESC-commercial'!L8</f>
        <v>-439.36835181071865</v>
      </c>
      <c r="L8" s="74">
        <f>'DESC-commercial'!M8-'BDESC-commercial'!M8</f>
        <v>-378.28606050475992</v>
      </c>
      <c r="M8" s="74">
        <f>'DESC-commercial'!N8-'BDESC-commercial'!N8</f>
        <v>-317.20376919880027</v>
      </c>
      <c r="N8" s="74">
        <f>'DESC-commercial'!O8-'BDESC-commercial'!O8</f>
        <v>-332.38295220733653</v>
      </c>
      <c r="O8" s="74">
        <f>'DESC-commercial'!P8-'BDESC-commercial'!P8</f>
        <v>-347.56213521587279</v>
      </c>
      <c r="P8" s="74">
        <f>'DESC-commercial'!Q8-'BDESC-commercial'!Q8</f>
        <v>-341.63813827458125</v>
      </c>
      <c r="Q8" s="74">
        <f>'DESC-commercial'!R8-'BDESC-commercial'!R8</f>
        <v>-335.71414133329017</v>
      </c>
      <c r="R8" s="74">
        <f>'DESC-commercial'!S8-'BDESC-commercial'!S8</f>
        <v>-330.33727283855933</v>
      </c>
      <c r="S8" s="74">
        <f>'DESC-commercial'!T8-'BDESC-commercial'!T8</f>
        <v>-324.96040434382894</v>
      </c>
      <c r="T8" s="74">
        <f>'DESC-commercial'!U8-'BDESC-commercial'!U8</f>
        <v>-321.01430094607576</v>
      </c>
      <c r="U8" s="74">
        <f>'DESC-commercial'!V8-'BDESC-commercial'!V8</f>
        <v>-317.06819754832259</v>
      </c>
      <c r="V8" s="74">
        <f>'DESC-commercial'!W8-'BDESC-commercial'!W8</f>
        <v>-314.20908827669973</v>
      </c>
      <c r="W8" s="74">
        <f>'DESC-commercial'!X8-'BDESC-commercial'!X8</f>
        <v>-311.34997900507688</v>
      </c>
      <c r="X8" s="74">
        <f>'DESC-commercial'!Y8-'BDESC-commercial'!Y8</f>
        <v>-309.31398332562139</v>
      </c>
      <c r="Y8" s="74">
        <f>'DESC-commercial'!Z8-'BDESC-commercial'!Z8</f>
        <v>-307.27798764616546</v>
      </c>
      <c r="Z8" s="74">
        <f>'DESC-commercial'!AA8-'BDESC-commercial'!AA8</f>
        <v>-305.11852492788648</v>
      </c>
      <c r="AA8" s="74">
        <f>'DESC-commercial'!AB8-'BDESC-commercial'!AB8</f>
        <v>-302.9590622096066</v>
      </c>
      <c r="AB8" s="74">
        <f>'DESC-commercial'!AC8-'BDESC-commercial'!AC8</f>
        <v>-304.16468152990637</v>
      </c>
      <c r="AC8" s="74">
        <f>'DESC-commercial'!AD8-'BDESC-commercial'!AD8</f>
        <v>-305.37030085020524</v>
      </c>
      <c r="AD8" s="74">
        <f>'DESC-commercial'!AE8-'BDESC-commercial'!AE8</f>
        <v>-312.34981992733583</v>
      </c>
      <c r="AE8" s="74">
        <f>'DESC-commercial'!AF8-'BDESC-commercial'!AF8</f>
        <v>-319.32933900446642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2025-01-29T23:38:55Z</dcterms:modified>
</cp:coreProperties>
</file>