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A06056F9-500D-45E3-B5B3-DE9BD1564E2D}"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7" i="26"/>
  <c r="R76" i="26"/>
  <c r="J76" i="26"/>
  <c r="R75" i="26"/>
  <c r="AH74" i="26"/>
  <c r="R74" i="26"/>
  <c r="J74" i="26"/>
  <c r="R73" i="26"/>
  <c r="AH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R72" i="26" l="1"/>
  <c r="Z75" i="26"/>
  <c r="AH78" i="26"/>
  <c r="R82" i="26"/>
  <c r="J87" i="26"/>
  <c r="H44" i="26"/>
  <c r="Q21" i="26"/>
  <c r="AG13" i="26"/>
  <c r="Y6" i="26"/>
  <c r="G43" i="26"/>
  <c r="P18" i="26"/>
  <c r="P9" i="26"/>
  <c r="AF50" i="26"/>
  <c r="O20" i="26"/>
  <c r="W7" i="26"/>
  <c r="AE27" i="26"/>
  <c r="V9" i="26"/>
  <c r="X37" i="26"/>
  <c r="U12" i="26"/>
  <c r="Z73" i="26"/>
  <c r="AH76" i="26"/>
  <c r="J80" i="26"/>
  <c r="J84" i="26"/>
  <c r="K64" i="26"/>
  <c r="H35" i="26"/>
  <c r="Q18" i="26"/>
  <c r="Q11" i="26"/>
  <c r="G28" i="26"/>
  <c r="X14" i="26"/>
  <c r="X5" i="26"/>
  <c r="AF38" i="26"/>
  <c r="W16" i="26"/>
  <c r="U82" i="26"/>
  <c r="V18" i="26"/>
  <c r="N5" i="26"/>
  <c r="D8" i="26"/>
  <c r="J21" i="24"/>
  <c r="K21" i="24" s="1"/>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G33" i="24" s="1"/>
  <c r="J33" i="24" s="1"/>
  <c r="AA1" i="26"/>
  <c r="R161" i="1"/>
  <c r="Q161" i="1"/>
  <c r="P161" i="1"/>
  <c r="O161" i="1"/>
  <c r="N161" i="1"/>
  <c r="M161" i="1"/>
  <c r="L161" i="1"/>
  <c r="K161" i="1"/>
  <c r="J161" i="1"/>
  <c r="B161" i="1"/>
  <c r="A161" i="1"/>
  <c r="K33" i="24" l="1"/>
  <c r="D2" i="20"/>
  <c r="D3" i="20"/>
  <c r="AG1" i="26"/>
  <c r="O33" i="24"/>
  <c r="P33" i="24" s="1"/>
  <c r="C1" i="26"/>
  <c r="G6" i="24" s="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E3" i="20" l="1"/>
  <c r="E2"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<sst xmlns="http://schemas.openxmlformats.org/spreadsheetml/2006/main" count="28264" uniqueCount="2481">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</sst>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1975</v>
      </c>
      <c r="C1" s="260">
        <v>45369</v>
      </c>
      <c r="G1" s="147" t="s">
        <v>1914</v>
      </c>
      <c r="H1" s="147" t="s">
        <v>1915</v>
      </c>
    </row>
    <row r="2" spans="1:8" x14ac:dyDescent="0.25">
      <c r="B2" t="str">
        <f>B1</f>
        <v>New Jersey</v>
      </c>
      <c r="C2" t="str">
        <f>INDEX(G:G,MATCH(B1,H:H,0))</f>
        <v>NJ</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Jersey.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New Jersey.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Jersey.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New Jersey,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New Jersey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PV:**New Jersey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Wind:**New Jersey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New Jersey will retire 0 MW of coal by 2050. New Jersey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New Jersey will retire 3950 MW of natural gas by 2050. New Jersey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New Jersey will retire 2000 MW of nuclear by 2050. New Jersey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New Jersey will retire 100 MW of natural gas by 2050. New Jersey currently has 15301 MW of natural gas peaker capacity.</v>
      </c>
      <c r="P12" s="1" t="str">
        <f>_xlfn.CONCAT("//**Lignite:** The EIA projects that ", About!B2, " will retire ", 'Supporting Data'!$S$3, " MW of lignite by 2050. ", About!B2, " currently has ",'Supporting Data'!$AE$3, " MW of lignite capacity." )</f>
        <v>//**Lignite:** The EIA projects that New Jersey will retire 0 MW of lignite by 2050. New Jersey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13% to 22% through 2050.//**Urban Residential Appliances:** In the BAU case, in New Jersey,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13% to 22% through 2050.//**Rural Residential Appliances:** In the BAU case, in New Jersey,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rise from 9% to 10% through 2050.//**Comercial Appliances:** In the BAU case, in New Jersey, the share of electricity among fuels used for appliances in commercial buildings will fall from 39% to 37% through 2050.//**Comercial Other Components:** In the BAU case, in New Jersey,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New Jersey.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0 MW of coal capacity.//**Natural gas non-peaker:** The EIA projects that New Jersey will retire 3950 MW of natural gas by 2050. New Jersey currently has 18863 MW of natural gas non-peaker capacity.//**Nuclear:** The EIA projects that New Jersey will retire 2000 MW of nuclear by 2050. New Jersey currently has 2240 MW of nuclear capacity.//**Natural gas peaker:** The EIA projects that New Jersey will retire 100 MW of natural gas by 2050. New Jersey currently has 15301 MW of natural gas peaker capacity.//**Lignite:** The EIA projects that New Jersey will retire 0 MW of lignite by 2050. New Jersey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conventional nuclear. However, the Investment Tax Credit, a similar program for solar power, covers 30% of system costs through 2019, with declining amounts thereafter.//**Solar PV:**New Jersey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50% below 2006 levels by 2030</v>
      </c>
      <c r="C2" s="1">
        <f>IF(INDEX('State Targets'!I:I,MATCH(About!$B$2,'State Targets'!$B:$B,0))=0,"",INDEX('State Targets'!I:I,MATCH(About!$B$2,'State Targets'!$B:$B,0)))</f>
        <v>2030</v>
      </c>
      <c r="D2" s="1">
        <f>INDEX('State Targets'!J:J,MATCH(About!$B$2,'State Targets'!$B:$B,0))</f>
        <v>60</v>
      </c>
      <c r="E2" s="1">
        <f>INDEX('State Targets'!K:K,MATCH(About!$B$2,'State Targets'!$B:$B,0))</f>
        <v>60</v>
      </c>
      <c r="F2" s="1" t="str">
        <f>IF(INDEX('State Targets'!L:L,MATCH(About!$B$2,'State Targets'!$B:$B,0))=0,"",INDEX('State Targets'!L:L,MATCH(About!$B$2,'State Targets'!$B:$B,0)))</f>
        <v>New Jersey enacted statutory targets in 2021 to reduce GHG emissions 50% below 2006 levels by 2030.</v>
      </c>
    </row>
    <row r="3" spans="1:6" x14ac:dyDescent="0.25">
      <c r="A3" s="1"/>
      <c r="B3" s="1" t="str">
        <f>IF(INDEX('State Targets'!H:H,MATCH(About!$B$2,'State Targets'!$B:$B,0))=0,"",INDEX('State Targets'!H:H,MATCH(About!$B$2,'State Targets'!$B:$B,0)))</f>
        <v>50% below 2006 levels by 2030</v>
      </c>
      <c r="C3" s="1">
        <f>IF(INDEX('State Targets'!I:I,MATCH(About!$B$2,'State Targets'!$B:$B,0))=0,"",INDEX('State Targets'!I:I,MATCH(About!$B$2,'State Targets'!$B:$B,0)))</f>
        <v>2030</v>
      </c>
      <c r="D3" s="1">
        <f>INDEX('State Targets'!J:J,MATCH(About!$B$2,'State Targets'!$B:$B,0))</f>
        <v>60</v>
      </c>
      <c r="E3" s="1">
        <f>INDEX('State Targets'!K:K,MATCH(About!$B$2,'State Targets'!$B:$B,0))</f>
        <v>60</v>
      </c>
      <c r="F3" s="1" t="str">
        <f>IF(INDEX('State Targets'!L:L,MATCH(About!$B$2,'State Targets'!$B:$B,0))=0,"",INDEX('State Targets'!L:L,MATCH(About!$B$2,'State Targets'!$B:$B,0)))</f>
        <v>New Jersey enacted statutory targets in 2021 to reduce GHG emissions 50% below 2006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120</v>
      </c>
      <c r="H33" s="1" t="s">
        <v>2190</v>
      </c>
      <c r="I33" s="213">
        <v>2030</v>
      </c>
      <c r="J33" s="213">
        <f t="shared" si="0"/>
        <v>60</v>
      </c>
      <c r="K33" s="213">
        <f t="shared" si="1"/>
        <v>60</v>
      </c>
      <c r="L33" s="214" t="s">
        <v>2191</v>
      </c>
      <c r="M33" s="1" t="s">
        <v>2192</v>
      </c>
      <c r="N33" s="215">
        <v>2050</v>
      </c>
      <c r="O33">
        <f t="shared" si="2"/>
        <v>23.999999999999993</v>
      </c>
      <c r="P33">
        <f t="shared" si="3"/>
        <v>23.999999999999993</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NJ</v>
      </c>
      <c r="C1" s="223">
        <f>SUM(C4:C87)</f>
        <v>105.21041156887547</v>
      </c>
      <c r="D1" s="223">
        <f t="shared" ref="D1:AH1" si="0">SUM(D4:D87)</f>
        <v>103.4162944954217</v>
      </c>
      <c r="E1" s="223">
        <f t="shared" si="0"/>
        <v>110.17645185382798</v>
      </c>
      <c r="F1" s="223">
        <f t="shared" si="0"/>
        <v>108.38951151512751</v>
      </c>
      <c r="G1" s="223">
        <f t="shared" si="0"/>
        <v>118.81976534892043</v>
      </c>
      <c r="H1" s="223">
        <f t="shared" si="0"/>
        <v>117.98311367157976</v>
      </c>
      <c r="I1" s="223">
        <f t="shared" si="0"/>
        <v>121.26803213347117</v>
      </c>
      <c r="J1" s="223">
        <f t="shared" si="0"/>
        <v>122.01225098674472</v>
      </c>
      <c r="K1" s="223">
        <f t="shared" si="0"/>
        <v>117.2840620301497</v>
      </c>
      <c r="L1" s="223">
        <f t="shared" si="0"/>
        <v>122.04191819944954</v>
      </c>
      <c r="M1" s="223">
        <f t="shared" si="0"/>
        <v>121.08242819923507</v>
      </c>
      <c r="N1" s="223">
        <f t="shared" si="0"/>
        <v>117.90282952351954</v>
      </c>
      <c r="O1" s="223">
        <f t="shared" si="0"/>
        <v>116.98050962864934</v>
      </c>
      <c r="P1" s="223">
        <f t="shared" si="0"/>
        <v>119.58891699470811</v>
      </c>
      <c r="Q1" s="223">
        <f t="shared" si="0"/>
        <v>122.61242177764845</v>
      </c>
      <c r="R1" s="223">
        <f t="shared" si="0"/>
        <v>125.13851295940589</v>
      </c>
      <c r="S1" s="223">
        <f t="shared" si="0"/>
        <v>120.11585852032083</v>
      </c>
      <c r="T1" s="223">
        <f t="shared" si="0"/>
        <v>126.58463937402841</v>
      </c>
      <c r="U1" s="223">
        <f t="shared" si="0"/>
        <v>120.18019007377796</v>
      </c>
      <c r="V1" s="223">
        <f t="shared" si="0"/>
        <v>110.49632254797696</v>
      </c>
      <c r="W1" s="223">
        <f t="shared" si="0"/>
        <v>105.95292575741931</v>
      </c>
      <c r="X1" s="223">
        <f t="shared" si="0"/>
        <v>104.47714025537914</v>
      </c>
      <c r="Y1" s="223">
        <f t="shared" si="0"/>
        <v>99.519642523264068</v>
      </c>
      <c r="Z1" s="223">
        <f t="shared" si="0"/>
        <v>101.06127584690384</v>
      </c>
      <c r="AA1" s="223">
        <f t="shared" si="0"/>
        <v>107.47216671478193</v>
      </c>
      <c r="AB1" s="223">
        <f t="shared" si="0"/>
        <v>105.32166007833395</v>
      </c>
      <c r="AC1" s="223">
        <f t="shared" si="0"/>
        <v>107.44477821129843</v>
      </c>
      <c r="AD1" s="223">
        <f t="shared" si="0"/>
        <v>100.47802614308611</v>
      </c>
      <c r="AE1" s="223">
        <f t="shared" si="0"/>
        <v>104.87921570849706</v>
      </c>
      <c r="AF1" s="223">
        <f t="shared" si="0"/>
        <v>102.68127801967971</v>
      </c>
      <c r="AG1" s="223">
        <f t="shared" si="0"/>
        <v>85.687142855108888</v>
      </c>
      <c r="AH1" s="223">
        <f t="shared" si="0"/>
        <v>90.913903370205233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227" t="s">
        <v>479</v>
      </c>
      <c r="B5" s="199" t="s">
        <v>2259</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227" t="s">
        <v>479</v>
      </c>
      <c r="B6" s="199" t="s">
        <v>2263</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227" t="s">
        <v>479</v>
      </c>
      <c r="B7" s="199" t="s">
        <v>2265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227" t="s">
        <v>479</v>
      </c>
      <c r="B8" s="199" t="s">
        <v>2267</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227" t="s">
        <v>479</v>
      </c>
      <c r="B9" s="199" t="s">
        <v>2277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227" t="s">
        <v>479</v>
      </c>
      <c r="B10" s="199" t="s">
        <v>2286</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227" t="s">
        <v>479</v>
      </c>
      <c r="B14" s="199" t="s">
        <v>2314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227" t="s">
        <v>479</v>
      </c>
      <c r="B17" s="199" t="s">
        <v>2294</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7.6609615099999998E-5</v>
      </c>
      <c r="D76" s="228">
        <f>SUMIFS('EPA Export Aggregation'!G:G,'EPA Export Aggregation'!$A:$A,$B76,'EPA Export Aggregation'!$D:$D,$A$1)*IF($A76="CH4",About!$D$58,IF($A76="N2O",About!$D$59,1))</f>
        <v>7.6609615099999998E-5</v>
      </c>
      <c r="E76" s="228">
        <f>SUMIFS('EPA Export Aggregation'!H:H,'EPA Export Aggregation'!$A:$A,$B76,'EPA Export Aggregation'!$D:$D,$A$1)*IF($A76="CH4",About!$D$58,IF($A76="N2O",About!$D$59,1))</f>
        <v>7.6609615099999998E-5</v>
      </c>
      <c r="F76" s="228">
        <f>SUMIFS('EPA Export Aggregation'!I:I,'EPA Export Aggregation'!$A:$A,$B76,'EPA Export Aggregation'!$D:$D,$A$1)*IF($A76="CH4",About!$D$58,IF($A76="N2O",About!$D$59,1))</f>
        <v>9.5761687499999997E-5</v>
      </c>
      <c r="G76" s="228">
        <f>SUMIFS('EPA Export Aggregation'!J:J,'EPA Export Aggregation'!$A:$A,$B76,'EPA Export Aggregation'!$D:$D,$A$1)*IF($A76="CH4",About!$D$58,IF($A76="N2O",About!$D$59,1))</f>
        <v>1.053382818E-4</v>
      </c>
      <c r="H76" s="228">
        <f>SUMIFS('EPA Export Aggregation'!K:K,'EPA Export Aggregation'!$A:$A,$B76,'EPA Export Aggregation'!$D:$D,$A$1)*IF($A76="CH4",About!$D$58,IF($A76="N2O",About!$D$59,1))</f>
        <v>1.3237367619999999E-4</v>
      </c>
      <c r="I76" s="228">
        <f>SUMIFS('EPA Export Aggregation'!L:L,'EPA Export Aggregation'!$A:$A,$B76,'EPA Export Aggregation'!$D:$D,$A$1)*IF($A76="CH4",About!$D$58,IF($A76="N2O",About!$D$59,1))</f>
        <v>1.4699692890000001E-4</v>
      </c>
      <c r="J76" s="228">
        <f>SUMIFS('EPA Export Aggregation'!M:M,'EPA Export Aggregation'!$A:$A,$B76,'EPA Export Aggregation'!$D:$D,$A$1)*IF($A76="CH4",About!$D$58,IF($A76="N2O",About!$D$59,1))</f>
        <v>1.553455001E-4</v>
      </c>
      <c r="K76" s="228">
        <f>SUMIFS('EPA Export Aggregation'!N:N,'EPA Export Aggregation'!$A:$A,$B76,'EPA Export Aggregation'!$D:$D,$A$1)*IF($A76="CH4",About!$D$58,IF($A76="N2O",About!$D$59,1))</f>
        <v>1.904818644E-4</v>
      </c>
      <c r="L76" s="228">
        <f>SUMIFS('EPA Export Aggregation'!O:O,'EPA Export Aggregation'!$A:$A,$B76,'EPA Export Aggregation'!$D:$D,$A$1)*IF($A76="CH4",About!$D$58,IF($A76="N2O",About!$D$59,1))</f>
        <v>1.932925832E-4</v>
      </c>
      <c r="M76" s="228">
        <f>SUMIFS('EPA Export Aggregation'!P:P,'EPA Export Aggregation'!$A:$A,$B76,'EPA Export Aggregation'!$D:$D,$A$1)*IF($A76="CH4",About!$D$58,IF($A76="N2O",About!$D$59,1))</f>
        <v>1.177124383E-4</v>
      </c>
      <c r="N76" s="228">
        <f>SUMIFS('EPA Export Aggregation'!Q:Q,'EPA Export Aggregation'!$A:$A,$B76,'EPA Export Aggregation'!$D:$D,$A$1)*IF($A76="CH4",About!$D$58,IF($A76="N2O",About!$D$59,1))</f>
        <v>7.8221647799999998E-5</v>
      </c>
      <c r="O76" s="228">
        <f>SUMIFS('EPA Export Aggregation'!R:R,'EPA Export Aggregation'!$A:$A,$B76,'EPA Export Aggregation'!$D:$D,$A$1)*IF($A76="CH4",About!$D$58,IF($A76="N2O",About!$D$59,1))</f>
        <v>7.4780763499999997E-5</v>
      </c>
      <c r="P76" s="228">
        <f>SUMIFS('EPA Export Aggregation'!S:S,'EPA Export Aggregation'!$A:$A,$B76,'EPA Export Aggregation'!$D:$D,$A$1)*IF($A76="CH4",About!$D$58,IF($A76="N2O",About!$D$59,1))</f>
        <v>7.81956085E-5</v>
      </c>
      <c r="Q76" s="228">
        <f>SUMIFS('EPA Export Aggregation'!T:T,'EPA Export Aggregation'!$A:$A,$B76,'EPA Export Aggregation'!$D:$D,$A$1)*IF($A76="CH4",About!$D$58,IF($A76="N2O",About!$D$59,1))</f>
        <v>7.7855635000000003E-5</v>
      </c>
      <c r="R76" s="228">
        <f>SUMIFS('EPA Export Aggregation'!U:U,'EPA Export Aggregation'!$A:$A,$B76,'EPA Export Aggregation'!$D:$D,$A$1)*IF($A76="CH4",About!$D$58,IF($A76="N2O",About!$D$59,1))</f>
        <v>7.4738438699999994E-5</v>
      </c>
      <c r="S76" s="228">
        <f>SUMIFS('EPA Export Aggregation'!V:V,'EPA Export Aggregation'!$A:$A,$B76,'EPA Export Aggregation'!$D:$D,$A$1)*IF($A76="CH4",About!$D$58,IF($A76="N2O",About!$D$59,1))</f>
        <v>8.8982394299999995E-5</v>
      </c>
      <c r="T76" s="228">
        <f>SUMIFS('EPA Export Aggregation'!W:W,'EPA Export Aggregation'!$A:$A,$B76,'EPA Export Aggregation'!$D:$D,$A$1)*IF($A76="CH4",About!$D$58,IF($A76="N2O",About!$D$59,1))</f>
        <v>8.6590130899999996E-5</v>
      </c>
      <c r="U76" s="228">
        <f>SUMIFS('EPA Export Aggregation'!X:X,'EPA Export Aggregation'!$A:$A,$B76,'EPA Export Aggregation'!$D:$D,$A$1)*IF($A76="CH4",About!$D$58,IF($A76="N2O",About!$D$59,1))</f>
        <v>8.18415378E-5</v>
      </c>
      <c r="V76" s="228">
        <f>SUMIFS('EPA Export Aggregation'!Y:Y,'EPA Export Aggregation'!$A:$A,$B76,'EPA Export Aggregation'!$D:$D,$A$1)*IF($A76="CH4",About!$D$58,IF($A76="N2O",About!$D$59,1))</f>
        <v>6.2810563399999996E-5</v>
      </c>
      <c r="W76" s="228">
        <f>SUMIFS('EPA Export Aggregation'!Z:Z,'EPA Export Aggregation'!$A:$A,$B76,'EPA Export Aggregation'!$D:$D,$A$1)*IF($A76="CH4",About!$D$58,IF($A76="N2O",About!$D$59,1))</f>
        <v>8.3912345499999994E-5</v>
      </c>
      <c r="X76" s="228">
        <f>SUMIFS('EPA Export Aggregation'!AA:AA,'EPA Export Aggregation'!$A:$A,$B76,'EPA Export Aggregation'!$D:$D,$A$1)*IF($A76="CH4",About!$D$58,IF($A76="N2O",About!$D$59,1))</f>
        <v>2.9363769020999998E-3</v>
      </c>
      <c r="Y76" s="228">
        <f>SUMIFS('EPA Export Aggregation'!AB:AB,'EPA Export Aggregation'!$A:$A,$B76,'EPA Export Aggregation'!$D:$D,$A$1)*IF($A76="CH4",About!$D$58,IF($A76="N2O",About!$D$59,1))</f>
        <v>3.1954179543999999E-3</v>
      </c>
      <c r="Z76" s="228">
        <f>SUMIFS('EPA Export Aggregation'!AC:AC,'EPA Export Aggregation'!$A:$A,$B76,'EPA Export Aggregation'!$D:$D,$A$1)*IF($A76="CH4",About!$D$58,IF($A76="N2O",About!$D$59,1))</f>
        <v>1.18187718E-4</v>
      </c>
      <c r="AA76" s="228">
        <f>SUMIFS('EPA Export Aggregation'!AD:AD,'EPA Export Aggregation'!$A:$A,$B76,'EPA Export Aggregation'!$D:$D,$A$1)*IF($A76="CH4",About!$D$58,IF($A76="N2O",About!$D$59,1))</f>
        <v>2.1690363939999999E-4</v>
      </c>
      <c r="AB76" s="228">
        <f>SUMIFS('EPA Export Aggregation'!AE:AE,'EPA Export Aggregation'!$A:$A,$B76,'EPA Export Aggregation'!$D:$D,$A$1)*IF($A76="CH4",About!$D$58,IF($A76="N2O",About!$D$59,1))</f>
        <v>3.0553604400000001E-4</v>
      </c>
      <c r="AC76" s="228">
        <f>SUMIFS('EPA Export Aggregation'!AF:AF,'EPA Export Aggregation'!$A:$A,$B76,'EPA Export Aggregation'!$D:$D,$A$1)*IF($A76="CH4",About!$D$58,IF($A76="N2O",About!$D$59,1))</f>
        <v>3.1020675339999998E-4</v>
      </c>
      <c r="AD76" s="228">
        <f>SUMIFS('EPA Export Aggregation'!AG:AG,'EPA Export Aggregation'!$A:$A,$B76,'EPA Export Aggregation'!$D:$D,$A$1)*IF($A76="CH4",About!$D$58,IF($A76="N2O",About!$D$59,1))</f>
        <v>3.0666325370000001E-4</v>
      </c>
      <c r="AE76" s="228">
        <f>SUMIFS('EPA Export Aggregation'!AH:AH,'EPA Export Aggregation'!$A:$A,$B76,'EPA Export Aggregation'!$D:$D,$A$1)*IF($A76="CH4",About!$D$58,IF($A76="N2O",About!$D$59,1))</f>
        <v>2.7447840549999999E-4</v>
      </c>
      <c r="AF76" s="228">
        <f>SUMIFS('EPA Export Aggregation'!AI:AI,'EPA Export Aggregation'!$A:$A,$B76,'EPA Export Aggregation'!$D:$D,$A$1)*IF($A76="CH4",About!$D$58,IF($A76="N2O",About!$D$59,1))</f>
        <v>2.3079045E-4</v>
      </c>
      <c r="AG76" s="228">
        <f>SUMIFS('EPA Export Aggregation'!AJ:AJ,'EPA Export Aggregation'!$A:$A,$B76,'EPA Export Aggregation'!$D:$D,$A$1)*IF($A76="CH4",About!$D$58,IF($A76="N2O",About!$D$59,1))</f>
        <v>2.536517675E-4</v>
      </c>
      <c r="AH76" s="228">
        <f>SUMIFS('EPA Export Aggregation'!AK:AK,'EPA Export Aggregation'!$A:$A,$B76,'EPA Export Aggregation'!$D:$D,$A$1)*IF($A76="CH4",About!$D$58,IF($A76="N2O",About!$D$59,1))</f>
        <v>2.4677537170000001E-4</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1.0739214620820001E-3</v>
      </c>
      <c r="D80" s="228">
        <f>SUMIFS('EPA Export Aggregation'!G:G,'EPA Export Aggregation'!$A:$A,$B80,'EPA Export Aggregation'!$D:$D,$A$1)*IF($A80="CH4",About!$D$58,IF($A80="N2O",About!$D$59,1))</f>
        <v>1.0739214620820001E-3</v>
      </c>
      <c r="E80" s="228">
        <f>SUMIFS('EPA Export Aggregation'!H:H,'EPA Export Aggregation'!$A:$A,$B80,'EPA Export Aggregation'!$D:$D,$A$1)*IF($A80="CH4",About!$D$58,IF($A80="N2O",About!$D$59,1))</f>
        <v>1.0739214620820001E-3</v>
      </c>
      <c r="F80" s="228">
        <f>SUMIFS('EPA Export Aggregation'!I:I,'EPA Export Aggregation'!$A:$A,$B80,'EPA Export Aggregation'!$D:$D,$A$1)*IF($A80="CH4",About!$D$58,IF($A80="N2O",About!$D$59,1))</f>
        <v>1.3424019383024999E-3</v>
      </c>
      <c r="G80" s="228">
        <f>SUMIFS('EPA Export Aggregation'!J:J,'EPA Export Aggregation'!$A:$A,$B80,'EPA Export Aggregation'!$D:$D,$A$1)*IF($A80="CH4",About!$D$58,IF($A80="N2O",About!$D$59,1))</f>
        <v>1.4766418448126E-3</v>
      </c>
      <c r="H80" s="228">
        <f>SUMIFS('EPA Export Aggregation'!K:K,'EPA Export Aggregation'!$A:$A,$B80,'EPA Export Aggregation'!$D:$D,$A$1)*IF($A80="CH4",About!$D$58,IF($A80="N2O",About!$D$59,1))</f>
        <v>1.8556385329236999E-3</v>
      </c>
      <c r="I80" s="228">
        <f>SUMIFS('EPA Export Aggregation'!L:L,'EPA Export Aggregation'!$A:$A,$B80,'EPA Export Aggregation'!$D:$D,$A$1)*IF($A80="CH4",About!$D$58,IF($A80="N2O",About!$D$59,1))</f>
        <v>2.060618092092E-3</v>
      </c>
      <c r="J80" s="228">
        <f>SUMIFS('EPA Export Aggregation'!M:M,'EPA Export Aggregation'!$A:$A,$B80,'EPA Export Aggregation'!$D:$D,$A$1)*IF($A80="CH4",About!$D$58,IF($A80="N2O",About!$D$59,1))</f>
        <v>2.1776600463883E-3</v>
      </c>
      <c r="K80" s="228">
        <f>SUMIFS('EPA Export Aggregation'!N:N,'EPA Export Aggregation'!$A:$A,$B80,'EPA Export Aggregation'!$D:$D,$A$1)*IF($A80="CH4",About!$D$58,IF($A80="N2O",About!$D$59,1))</f>
        <v>2.6701947219926999E-3</v>
      </c>
      <c r="L80" s="228">
        <f>SUMIFS('EPA Export Aggregation'!O:O,'EPA Export Aggregation'!$A:$A,$B80,'EPA Export Aggregation'!$D:$D,$A$1)*IF($A80="CH4",About!$D$58,IF($A80="N2O",About!$D$59,1))</f>
        <v>2.7096065858251001E-3</v>
      </c>
      <c r="M80" s="228">
        <f>SUMIFS('EPA Export Aggregation'!P:P,'EPA Export Aggregation'!$A:$A,$B80,'EPA Export Aggregation'!$D:$D,$A$1)*IF($A80="CH4",About!$D$58,IF($A80="N2O",About!$D$59,1))</f>
        <v>2.3111079694755998E-3</v>
      </c>
      <c r="N80" s="228">
        <f>SUMIFS('EPA Export Aggregation'!Q:Q,'EPA Export Aggregation'!$A:$A,$B80,'EPA Export Aggregation'!$D:$D,$A$1)*IF($A80="CH4",About!$D$58,IF($A80="N2O",About!$D$59,1))</f>
        <v>1.6264983731296E-3</v>
      </c>
      <c r="O80" s="228">
        <f>SUMIFS('EPA Export Aggregation'!R:R,'EPA Export Aggregation'!$A:$A,$B80,'EPA Export Aggregation'!$D:$D,$A$1)*IF($A80="CH4",About!$D$58,IF($A80="N2O",About!$D$59,1))</f>
        <v>1.5933415278664999E-3</v>
      </c>
      <c r="P80" s="228">
        <f>SUMIFS('EPA Export Aggregation'!S:S,'EPA Export Aggregation'!$A:$A,$B80,'EPA Export Aggregation'!$D:$D,$A$1)*IF($A80="CH4",About!$D$58,IF($A80="N2O",About!$D$59,1))</f>
        <v>1.4567558679073999E-3</v>
      </c>
      <c r="Q80" s="228">
        <f>SUMIFS('EPA Export Aggregation'!T:T,'EPA Export Aggregation'!$A:$A,$B80,'EPA Export Aggregation'!$D:$D,$A$1)*IF($A80="CH4",About!$D$58,IF($A80="N2O",About!$D$59,1))</f>
        <v>1.3530961074338999E-3</v>
      </c>
      <c r="R80" s="228">
        <f>SUMIFS('EPA Export Aggregation'!U:U,'EPA Export Aggregation'!$A:$A,$B80,'EPA Export Aggregation'!$D:$D,$A$1)*IF($A80="CH4",About!$D$58,IF($A80="N2O",About!$D$59,1))</f>
        <v>1.2466959590642999E-3</v>
      </c>
      <c r="S80" s="228">
        <f>SUMIFS('EPA Export Aggregation'!V:V,'EPA Export Aggregation'!$A:$A,$B80,'EPA Export Aggregation'!$D:$D,$A$1)*IF($A80="CH4",About!$D$58,IF($A80="N2O",About!$D$59,1))</f>
        <v>1.3319923139708E-3</v>
      </c>
      <c r="T80" s="228">
        <f>SUMIFS('EPA Export Aggregation'!W:W,'EPA Export Aggregation'!$A:$A,$B80,'EPA Export Aggregation'!$D:$D,$A$1)*IF($A80="CH4",About!$D$58,IF($A80="N2O",About!$D$59,1))</f>
        <v>1.2728056562543999E-3</v>
      </c>
      <c r="U80" s="228">
        <f>SUMIFS('EPA Export Aggregation'!X:X,'EPA Export Aggregation'!$A:$A,$B80,'EPA Export Aggregation'!$D:$D,$A$1)*IF($A80="CH4",About!$D$58,IF($A80="N2O",About!$D$59,1))</f>
        <v>1.1566853920665001E-3</v>
      </c>
      <c r="V80" s="228">
        <f>SUMIFS('EPA Export Aggregation'!Y:Y,'EPA Export Aggregation'!$A:$A,$B80,'EPA Export Aggregation'!$D:$D,$A$1)*IF($A80="CH4",About!$D$58,IF($A80="N2O",About!$D$59,1))</f>
        <v>7.934248481587E-4</v>
      </c>
      <c r="W80" s="228">
        <f>SUMIFS('EPA Export Aggregation'!Z:Z,'EPA Export Aggregation'!$A:$A,$B80,'EPA Export Aggregation'!$D:$D,$A$1)*IF($A80="CH4",About!$D$58,IF($A80="N2O",About!$D$59,1))</f>
        <v>1.0664586598008001E-3</v>
      </c>
      <c r="X80" s="228">
        <f>SUMIFS('EPA Export Aggregation'!AA:AA,'EPA Export Aggregation'!$A:$A,$B80,'EPA Export Aggregation'!$D:$D,$A$1)*IF($A80="CH4",About!$D$58,IF($A80="N2O",About!$D$59,1))</f>
        <v>2.4251138924571E-3</v>
      </c>
      <c r="Y80" s="228">
        <f>SUMIFS('EPA Export Aggregation'!AB:AB,'EPA Export Aggregation'!$A:$A,$B80,'EPA Export Aggregation'!$D:$D,$A$1)*IF($A80="CH4",About!$D$58,IF($A80="N2O",About!$D$59,1))</f>
        <v>2.3740116571652E-3</v>
      </c>
      <c r="Z80" s="228">
        <f>SUMIFS('EPA Export Aggregation'!AC:AC,'EPA Export Aggregation'!$A:$A,$B80,'EPA Export Aggregation'!$D:$D,$A$1)*IF($A80="CH4",About!$D$58,IF($A80="N2O",About!$D$59,1))</f>
        <v>1.2846266962170999E-3</v>
      </c>
      <c r="AA80" s="228">
        <f>SUMIFS('EPA Export Aggregation'!AD:AD,'EPA Export Aggregation'!$A:$A,$B80,'EPA Export Aggregation'!$D:$D,$A$1)*IF($A80="CH4",About!$D$58,IF($A80="N2O",About!$D$59,1))</f>
        <v>2.3429577506240999E-3</v>
      </c>
      <c r="AB80" s="228">
        <f>SUMIFS('EPA Export Aggregation'!AE:AE,'EPA Export Aggregation'!$A:$A,$B80,'EPA Export Aggregation'!$D:$D,$A$1)*IF($A80="CH4",About!$D$58,IF($A80="N2O",About!$D$59,1))</f>
        <v>4.0468845213515996E-3</v>
      </c>
      <c r="AC80" s="228">
        <f>SUMIFS('EPA Export Aggregation'!AF:AF,'EPA Export Aggregation'!$A:$A,$B80,'EPA Export Aggregation'!$D:$D,$A$1)*IF($A80="CH4",About!$D$58,IF($A80="N2O",About!$D$59,1))</f>
        <v>3.5891455995161001E-3</v>
      </c>
      <c r="AD80" s="228">
        <f>SUMIFS('EPA Export Aggregation'!AG:AG,'EPA Export Aggregation'!$A:$A,$B80,'EPA Export Aggregation'!$D:$D,$A$1)*IF($A80="CH4",About!$D$58,IF($A80="N2O",About!$D$59,1))</f>
        <v>3.4515113671079998E-3</v>
      </c>
      <c r="AE80" s="228">
        <f>SUMIFS('EPA Export Aggregation'!AH:AH,'EPA Export Aggregation'!$A:$A,$B80,'EPA Export Aggregation'!$D:$D,$A$1)*IF($A80="CH4",About!$D$58,IF($A80="N2O",About!$D$59,1))</f>
        <v>3.1885828407377001E-3</v>
      </c>
      <c r="AF80" s="228">
        <f>SUMIFS('EPA Export Aggregation'!AI:AI,'EPA Export Aggregation'!$A:$A,$B80,'EPA Export Aggregation'!$D:$D,$A$1)*IF($A80="CH4",About!$D$58,IF($A80="N2O",About!$D$59,1))</f>
        <v>2.6555312702E-3</v>
      </c>
      <c r="AG80" s="228">
        <f>SUMIFS('EPA Export Aggregation'!AJ:AJ,'EPA Export Aggregation'!$A:$A,$B80,'EPA Export Aggregation'!$D:$D,$A$1)*IF($A80="CH4",About!$D$58,IF($A80="N2O",About!$D$59,1))</f>
        <v>2.2002615207809E-3</v>
      </c>
      <c r="AH80" s="228">
        <f>SUMIFS('EPA Export Aggregation'!AK:AK,'EPA Export Aggregation'!$A:$A,$B80,'EPA Export Aggregation'!$D:$D,$A$1)*IF($A80="CH4",About!$D$58,IF($A80="N2O",About!$D$59,1))</f>
        <v>2.0998615007280998E-3</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2.1587335000000001E-4</v>
      </c>
      <c r="D84" s="228">
        <f>SUMIFS('EPA Export Aggregation'!G:G,'EPA Export Aggregation'!$A:$A,$B84,'EPA Export Aggregation'!$D:$D,$A$1)*IF($A84="CH4",About!$D$58,IF($A84="N2O",About!$D$59,1))</f>
        <v>2.1587335000000001E-4</v>
      </c>
      <c r="E84" s="228">
        <f>SUMIFS('EPA Export Aggregation'!H:H,'EPA Export Aggregation'!$A:$A,$B84,'EPA Export Aggregation'!$D:$D,$A$1)*IF($A84="CH4",About!$D$58,IF($A84="N2O",About!$D$59,1))</f>
        <v>2.1587335000000001E-4</v>
      </c>
      <c r="F84" s="228">
        <f>SUMIFS('EPA Export Aggregation'!I:I,'EPA Export Aggregation'!$A:$A,$B84,'EPA Export Aggregation'!$D:$D,$A$1)*IF($A84="CH4",About!$D$58,IF($A84="N2O",About!$D$59,1))</f>
        <v>2.6984345000000002E-4</v>
      </c>
      <c r="G84" s="228">
        <f>SUMIFS('EPA Export Aggregation'!J:J,'EPA Export Aggregation'!$A:$A,$B84,'EPA Export Aggregation'!$D:$D,$A$1)*IF($A84="CH4",About!$D$58,IF($A84="N2O",About!$D$59,1))</f>
        <v>2.9682614999999998E-4</v>
      </c>
      <c r="H84" s="228">
        <f>SUMIFS('EPA Export Aggregation'!K:K,'EPA Export Aggregation'!$A:$A,$B84,'EPA Export Aggregation'!$D:$D,$A$1)*IF($A84="CH4",About!$D$58,IF($A84="N2O",About!$D$59,1))</f>
        <v>3.7301080000000001E-4</v>
      </c>
      <c r="I84" s="228">
        <f>SUMIFS('EPA Export Aggregation'!L:L,'EPA Export Aggregation'!$A:$A,$B84,'EPA Export Aggregation'!$D:$D,$A$1)*IF($A84="CH4",About!$D$58,IF($A84="N2O",About!$D$59,1))</f>
        <v>4.1421570000000003E-4</v>
      </c>
      <c r="J84" s="228">
        <f>SUMIFS('EPA Export Aggregation'!M:M,'EPA Export Aggregation'!$A:$A,$B84,'EPA Export Aggregation'!$D:$D,$A$1)*IF($A84="CH4",About!$D$58,IF($A84="N2O",About!$D$59,1))</f>
        <v>4.3774154999999998E-4</v>
      </c>
      <c r="K84" s="228">
        <f>SUMIFS('EPA Export Aggregation'!N:N,'EPA Export Aggregation'!$A:$A,$B84,'EPA Export Aggregation'!$D:$D,$A$1)*IF($A84="CH4",About!$D$58,IF($A84="N2O",About!$D$59,1))</f>
        <v>5.3674940000000002E-4</v>
      </c>
      <c r="L84" s="228">
        <f>SUMIFS('EPA Export Aggregation'!O:O,'EPA Export Aggregation'!$A:$A,$B84,'EPA Export Aggregation'!$D:$D,$A$1)*IF($A84="CH4",About!$D$58,IF($A84="N2O",About!$D$59,1))</f>
        <v>5.4467125000000002E-4</v>
      </c>
      <c r="M84" s="228">
        <f>SUMIFS('EPA Export Aggregation'!P:P,'EPA Export Aggregation'!$A:$A,$B84,'EPA Export Aggregation'!$D:$D,$A$1)*IF($A84="CH4",About!$D$58,IF($A84="N2O",About!$D$59,1))</f>
        <v>4.4023020000000002E-4</v>
      </c>
      <c r="N84" s="228">
        <f>SUMIFS('EPA Export Aggregation'!Q:Q,'EPA Export Aggregation'!$A:$A,$B84,'EPA Export Aggregation'!$D:$D,$A$1)*IF($A84="CH4",About!$D$58,IF($A84="N2O",About!$D$59,1))</f>
        <v>2.9931949999999999E-4</v>
      </c>
      <c r="O84" s="228">
        <f>SUMIFS('EPA Export Aggregation'!R:R,'EPA Export Aggregation'!$A:$A,$B84,'EPA Export Aggregation'!$D:$D,$A$1)*IF($A84="CH4",About!$D$58,IF($A84="N2O",About!$D$59,1))</f>
        <v>2.6568160000000002E-4</v>
      </c>
      <c r="P84" s="228">
        <f>SUMIFS('EPA Export Aggregation'!S:S,'EPA Export Aggregation'!$A:$A,$B84,'EPA Export Aggregation'!$D:$D,$A$1)*IF($A84="CH4",About!$D$58,IF($A84="N2O",About!$D$59,1))</f>
        <v>3.2006765E-4</v>
      </c>
      <c r="Q84" s="228">
        <f>SUMIFS('EPA Export Aggregation'!T:T,'EPA Export Aggregation'!$A:$A,$B84,'EPA Export Aggregation'!$D:$D,$A$1)*IF($A84="CH4",About!$D$58,IF($A84="N2O",About!$D$59,1))</f>
        <v>3.0724369999999998E-4</v>
      </c>
      <c r="R84" s="228">
        <f>SUMIFS('EPA Export Aggregation'!U:U,'EPA Export Aggregation'!$A:$A,$B84,'EPA Export Aggregation'!$D:$D,$A$1)*IF($A84="CH4",About!$D$58,IF($A84="N2O",About!$D$59,1))</f>
        <v>3.3410420000000001E-4</v>
      </c>
      <c r="S84" s="228">
        <f>SUMIFS('EPA Export Aggregation'!V:V,'EPA Export Aggregation'!$A:$A,$B84,'EPA Export Aggregation'!$D:$D,$A$1)*IF($A84="CH4",About!$D$58,IF($A84="N2O",About!$D$59,1))</f>
        <v>3.2444804999999998E-4</v>
      </c>
      <c r="T84" s="228">
        <f>SUMIFS('EPA Export Aggregation'!W:W,'EPA Export Aggregation'!$A:$A,$B84,'EPA Export Aggregation'!$D:$D,$A$1)*IF($A84="CH4",About!$D$58,IF($A84="N2O",About!$D$59,1))</f>
        <v>2.6104269999999998E-4</v>
      </c>
      <c r="U84" s="228">
        <f>SUMIFS('EPA Export Aggregation'!X:X,'EPA Export Aggregation'!$A:$A,$B84,'EPA Export Aggregation'!$D:$D,$A$1)*IF($A84="CH4",About!$D$58,IF($A84="N2O",About!$D$59,1))</f>
        <v>2.3970940000000001E-4</v>
      </c>
      <c r="V84" s="228">
        <f>SUMIFS('EPA Export Aggregation'!Y:Y,'EPA Export Aggregation'!$A:$A,$B84,'EPA Export Aggregation'!$D:$D,$A$1)*IF($A84="CH4",About!$D$58,IF($A84="N2O",About!$D$59,1))</f>
        <v>1.8316369999999999E-4</v>
      </c>
      <c r="W84" s="228">
        <f>SUMIFS('EPA Export Aggregation'!Z:Z,'EPA Export Aggregation'!$A:$A,$B84,'EPA Export Aggregation'!$D:$D,$A$1)*IF($A84="CH4",About!$D$58,IF($A84="N2O",About!$D$59,1))</f>
        <v>2.3946500000000001E-4</v>
      </c>
      <c r="X84" s="228">
        <f>SUMIFS('EPA Export Aggregation'!AA:AA,'EPA Export Aggregation'!$A:$A,$B84,'EPA Export Aggregation'!$D:$D,$A$1)*IF($A84="CH4",About!$D$58,IF($A84="N2O",About!$D$59,1))</f>
        <v>2.7134039999999999E-4</v>
      </c>
      <c r="Y84" s="228">
        <f>SUMIFS('EPA Export Aggregation'!AB:AB,'EPA Export Aggregation'!$A:$A,$B84,'EPA Export Aggregation'!$D:$D,$A$1)*IF($A84="CH4",About!$D$58,IF($A84="N2O",About!$D$59,1))</f>
        <v>2.8558845000000002E-4</v>
      </c>
      <c r="Z84" s="228">
        <f>SUMIFS('EPA Export Aggregation'!AC:AC,'EPA Export Aggregation'!$A:$A,$B84,'EPA Export Aggregation'!$D:$D,$A$1)*IF($A84="CH4",About!$D$58,IF($A84="N2O",About!$D$59,1))</f>
        <v>3.3048049999999997E-4</v>
      </c>
      <c r="AA84" s="228">
        <f>SUMIFS('EPA Export Aggregation'!AD:AD,'EPA Export Aggregation'!$A:$A,$B84,'EPA Export Aggregation'!$D:$D,$A$1)*IF($A84="CH4",About!$D$58,IF($A84="N2O",About!$D$59,1))</f>
        <v>6.2533969999999995E-4</v>
      </c>
      <c r="AB84" s="228">
        <f>SUMIFS('EPA Export Aggregation'!AE:AE,'EPA Export Aggregation'!$A:$A,$B84,'EPA Export Aggregation'!$D:$D,$A$1)*IF($A84="CH4",About!$D$58,IF($A84="N2O",About!$D$59,1))</f>
        <v>8.6750955E-4</v>
      </c>
      <c r="AC84" s="228">
        <f>SUMIFS('EPA Export Aggregation'!AF:AF,'EPA Export Aggregation'!$A:$A,$B84,'EPA Export Aggregation'!$D:$D,$A$1)*IF($A84="CH4",About!$D$58,IF($A84="N2O",About!$D$59,1))</f>
        <v>1.0637979999999999E-3</v>
      </c>
      <c r="AD84" s="228">
        <f>SUMIFS('EPA Export Aggregation'!AG:AG,'EPA Export Aggregation'!$A:$A,$B84,'EPA Export Aggregation'!$D:$D,$A$1)*IF($A84="CH4",About!$D$58,IF($A84="N2O",About!$D$59,1))</f>
        <v>9.4216435000000001E-4</v>
      </c>
      <c r="AE84" s="228">
        <f>SUMIFS('EPA Export Aggregation'!AH:AH,'EPA Export Aggregation'!$A:$A,$B84,'EPA Export Aggregation'!$D:$D,$A$1)*IF($A84="CH4",About!$D$58,IF($A84="N2O",About!$D$59,1))</f>
        <v>9.32386E-4</v>
      </c>
      <c r="AF84" s="228">
        <f>SUMIFS('EPA Export Aggregation'!AI:AI,'EPA Export Aggregation'!$A:$A,$B84,'EPA Export Aggregation'!$D:$D,$A$1)*IF($A84="CH4",About!$D$58,IF($A84="N2O",About!$D$59,1))</f>
        <v>8.9539700000000003E-4</v>
      </c>
      <c r="AG84" s="228">
        <f>SUMIFS('EPA Export Aggregation'!AJ:AJ,'EPA Export Aggregation'!$A:$A,$B84,'EPA Export Aggregation'!$D:$D,$A$1)*IF($A84="CH4",About!$D$58,IF($A84="N2O",About!$D$59,1))</f>
        <v>1.1650853500000001E-3</v>
      </c>
      <c r="AH84" s="228">
        <f>SUMIFS('EPA Export Aggregation'!AK:AK,'EPA Export Aggregation'!$A:$A,$B84,'EPA Export Aggregation'!$D:$D,$A$1)*IF($A84="CH4",About!$D$58,IF($A84="N2O",About!$D$59,1))</f>
        <v>1.3178282999999999E-3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1.8959360000000001E-5</v>
      </c>
      <c r="D87" s="228">
        <f>SUMIFS('EPA Export Aggregation'!$F:$F,'EPA Export Aggregation'!$A:$A,$B87,'EPA Export Aggregation'!$D:$D,$A$1)*IF($A87="CH4",About!$D$58,IF($A87="N2O",About!$D$59,1))</f>
        <v>1.8959360000000001E-5</v>
      </c>
      <c r="E87" s="228">
        <f>SUMIFS('EPA Export Aggregation'!$F:$F,'EPA Export Aggregation'!$A:$A,$B87,'EPA Export Aggregation'!$D:$D,$A$1)*IF($A87="CH4",About!$D$58,IF($A87="N2O",About!$D$59,1))</f>
        <v>1.8959360000000001E-5</v>
      </c>
      <c r="F87" s="228">
        <f>SUMIFS('EPA Export Aggregation'!$F:$F,'EPA Export Aggregation'!$A:$A,$B87,'EPA Export Aggregation'!$D:$D,$A$1)*IF($A87="CH4",About!$D$58,IF($A87="N2O",About!$D$59,1))</f>
        <v>1.8959360000000001E-5</v>
      </c>
      <c r="G87" s="228">
        <f>SUMIFS('EPA Export Aggregation'!$F:$F,'EPA Export Aggregation'!$A:$A,$B87,'EPA Export Aggregation'!$D:$D,$A$1)*IF($A87="CH4",About!$D$58,IF($A87="N2O",About!$D$59,1))</f>
        <v>1.8959360000000001E-5</v>
      </c>
      <c r="H87" s="228">
        <f>SUMIFS('EPA Export Aggregation'!$F:$F,'EPA Export Aggregation'!$A:$A,$B87,'EPA Export Aggregation'!$D:$D,$A$1)*IF($A87="CH4",About!$D$58,IF($A87="N2O",About!$D$59,1))</f>
        <v>1.8959360000000001E-5</v>
      </c>
      <c r="I87" s="228">
        <f>SUMIFS('EPA Export Aggregation'!$F:$F,'EPA Export Aggregation'!$A:$A,$B87,'EPA Export Aggregation'!$D:$D,$A$1)*IF($A87="CH4",About!$D$58,IF($A87="N2O",About!$D$59,1))</f>
        <v>1.8959360000000001E-5</v>
      </c>
      <c r="J87" s="228">
        <f>SUMIFS('EPA Export Aggregation'!$F:$F,'EPA Export Aggregation'!$A:$A,$B87,'EPA Export Aggregation'!$D:$D,$A$1)*IF($A87="CH4",About!$D$58,IF($A87="N2O",About!$D$59,1))</f>
        <v>1.8959360000000001E-5</v>
      </c>
      <c r="K87" s="228">
        <f>SUMIFS('EPA Export Aggregation'!$F:$F,'EPA Export Aggregation'!$A:$A,$B87,'EPA Export Aggregation'!$D:$D,$A$1)*IF($A87="CH4",About!$D$58,IF($A87="N2O",About!$D$59,1))</f>
        <v>1.8959360000000001E-5</v>
      </c>
      <c r="L87" s="228">
        <f>SUMIFS('EPA Export Aggregation'!$F:$F,'EPA Export Aggregation'!$A:$A,$B87,'EPA Export Aggregation'!$D:$D,$A$1)*IF($A87="CH4",About!$D$58,IF($A87="N2O",About!$D$59,1))</f>
        <v>1.8959360000000001E-5</v>
      </c>
      <c r="M87" s="228">
        <f>SUMIFS('EPA Export Aggregation'!$F:$F,'EPA Export Aggregation'!$A:$A,$B87,'EPA Export Aggregation'!$D:$D,$A$1)*IF($A87="CH4",About!$D$58,IF($A87="N2O",About!$D$59,1))</f>
        <v>1.8959360000000001E-5</v>
      </c>
      <c r="N87" s="228">
        <f>SUMIFS('EPA Export Aggregation'!$F:$F,'EPA Export Aggregation'!$A:$A,$B87,'EPA Export Aggregation'!$D:$D,$A$1)*IF($A87="CH4",About!$D$58,IF($A87="N2O",About!$D$59,1))</f>
        <v>1.8959360000000001E-5</v>
      </c>
      <c r="O87" s="228">
        <f>SUMIFS('EPA Export Aggregation'!$F:$F,'EPA Export Aggregation'!$A:$A,$B87,'EPA Export Aggregation'!$D:$D,$A$1)*IF($A87="CH4",About!$D$58,IF($A87="N2O",About!$D$59,1))</f>
        <v>1.8959360000000001E-5</v>
      </c>
      <c r="P87" s="228">
        <f>SUMIFS('EPA Export Aggregation'!$F:$F,'EPA Export Aggregation'!$A:$A,$B87,'EPA Export Aggregation'!$D:$D,$A$1)*IF($A87="CH4",About!$D$58,IF($A87="N2O",About!$D$59,1))</f>
        <v>1.8959360000000001E-5</v>
      </c>
      <c r="Q87" s="228">
        <f>SUMIFS('EPA Export Aggregation'!$F:$F,'EPA Export Aggregation'!$A:$A,$B87,'EPA Export Aggregation'!$D:$D,$A$1)*IF($A87="CH4",About!$D$58,IF($A87="N2O",About!$D$59,1))</f>
        <v>1.8959360000000001E-5</v>
      </c>
      <c r="R87" s="228">
        <f>SUMIFS('EPA Export Aggregation'!$F:$F,'EPA Export Aggregation'!$A:$A,$B87,'EPA Export Aggregation'!$D:$D,$A$1)*IF($A87="CH4",About!$D$58,IF($A87="N2O",About!$D$59,1))</f>
        <v>1.8959360000000001E-5</v>
      </c>
      <c r="S87" s="228">
        <f>SUMIFS('EPA Export Aggregation'!$F:$F,'EPA Export Aggregation'!$A:$A,$B87,'EPA Export Aggregation'!$D:$D,$A$1)*IF($A87="CH4",About!$D$58,IF($A87="N2O",About!$D$59,1))</f>
        <v>1.8959360000000001E-5</v>
      </c>
      <c r="T87" s="228">
        <f>SUMIFS('EPA Export Aggregation'!$F:$F,'EPA Export Aggregation'!$A:$A,$B87,'EPA Export Aggregation'!$D:$D,$A$1)*IF($A87="CH4",About!$D$58,IF($A87="N2O",About!$D$59,1))</f>
        <v>1.8959360000000001E-5</v>
      </c>
      <c r="U87" s="228">
        <f>SUMIFS('EPA Export Aggregation'!$F:$F,'EPA Export Aggregation'!$A:$A,$B87,'EPA Export Aggregation'!$D:$D,$A$1)*IF($A87="CH4",About!$D$58,IF($A87="N2O",About!$D$59,1))</f>
        <v>1.8959360000000001E-5</v>
      </c>
      <c r="V87" s="228">
        <f>SUMIFS('EPA Export Aggregation'!$F:$F,'EPA Export Aggregation'!$A:$A,$B87,'EPA Export Aggregation'!$D:$D,$A$1)*IF($A87="CH4",About!$D$58,IF($A87="N2O",About!$D$59,1))</f>
        <v>1.8959360000000001E-5</v>
      </c>
      <c r="W87" s="228">
        <f>SUMIFS('EPA Export Aggregation'!$F:$F,'EPA Export Aggregation'!$A:$A,$B87,'EPA Export Aggregation'!$D:$D,$A$1)*IF($A87="CH4",About!$D$58,IF($A87="N2O",About!$D$59,1))</f>
        <v>1.8959360000000001E-5</v>
      </c>
      <c r="X87" s="228">
        <f>SUMIFS('EPA Export Aggregation'!$F:$F,'EPA Export Aggregation'!$A:$A,$B87,'EPA Export Aggregation'!$D:$D,$A$1)*IF($A87="CH4",About!$D$58,IF($A87="N2O",About!$D$59,1))</f>
        <v>1.8959360000000001E-5</v>
      </c>
      <c r="Y87" s="228">
        <f>SUMIFS('EPA Export Aggregation'!$F:$F,'EPA Export Aggregation'!$A:$A,$B87,'EPA Export Aggregation'!$D:$D,$A$1)*IF($A87="CH4",About!$D$58,IF($A87="N2O",About!$D$59,1))</f>
        <v>1.8959360000000001E-5</v>
      </c>
      <c r="Z87" s="228">
        <f>SUMIFS('EPA Export Aggregation'!$F:$F,'EPA Export Aggregation'!$A:$A,$B87,'EPA Export Aggregation'!$D:$D,$A$1)*IF($A87="CH4",About!$D$58,IF($A87="N2O",About!$D$59,1))</f>
        <v>1.8959360000000001E-5</v>
      </c>
      <c r="AA87" s="228">
        <f>SUMIFS('EPA Export Aggregation'!$F:$F,'EPA Export Aggregation'!$A:$A,$B87,'EPA Export Aggregation'!$D:$D,$A$1)*IF($A87="CH4",About!$D$58,IF($A87="N2O",About!$D$59,1))</f>
        <v>1.8959360000000001E-5</v>
      </c>
      <c r="AB87" s="228">
        <f>SUMIFS('EPA Export Aggregation'!$F:$F,'EPA Export Aggregation'!$A:$A,$B87,'EPA Export Aggregation'!$D:$D,$A$1)*IF($A87="CH4",About!$D$58,IF($A87="N2O",About!$D$59,1))</f>
        <v>1.8959360000000001E-5</v>
      </c>
      <c r="AC87" s="228">
        <f>SUMIFS('EPA Export Aggregation'!$F:$F,'EPA Export Aggregation'!$A:$A,$B87,'EPA Export Aggregation'!$D:$D,$A$1)*IF($A87="CH4",About!$D$58,IF($A87="N2O",About!$D$59,1))</f>
        <v>1.8959360000000001E-5</v>
      </c>
      <c r="AD87" s="228">
        <f>SUMIFS('EPA Export Aggregation'!$F:$F,'EPA Export Aggregation'!$A:$A,$B87,'EPA Export Aggregation'!$D:$D,$A$1)*IF($A87="CH4",About!$D$58,IF($A87="N2O",About!$D$59,1))</f>
        <v>1.8959360000000001E-5</v>
      </c>
      <c r="AE87" s="228">
        <f>SUMIFS('EPA Export Aggregation'!$F:$F,'EPA Export Aggregation'!$A:$A,$B87,'EPA Export Aggregation'!$D:$D,$A$1)*IF($A87="CH4",About!$D$58,IF($A87="N2O",About!$D$59,1))</f>
        <v>1.8959360000000001E-5</v>
      </c>
      <c r="AF87" s="228">
        <f>SUMIFS('EPA Export Aggregation'!$F:$F,'EPA Export Aggregation'!$A:$A,$B87,'EPA Export Aggregation'!$D:$D,$A$1)*IF($A87="CH4",About!$D$58,IF($A87="N2O",About!$D$59,1))</f>
        <v>1.8959360000000001E-5</v>
      </c>
      <c r="AG87" s="228">
        <f>SUMIFS('EPA Export Aggregation'!$F:$F,'EPA Export Aggregation'!$A:$A,$B87,'EPA Export Aggregation'!$D:$D,$A$1)*IF($A87="CH4",About!$D$58,IF($A87="N2O",About!$D$59,1))</f>
        <v>1.8959360000000001E-5</v>
      </c>
      <c r="AH87" s="228">
        <f>SUMIFS('EPA Export Aggregation'!$F:$F,'EPA Export Aggregation'!$A:$A,$B87,'EPA Export Aggregation'!$D:$D,$A$1)*IF($A87="CH4",About!$D$58,IF($A87="N2O",About!$D$59,1))</f>
        <v>1.8959360000000001E-5</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2024-03-18T21:13:47Z</dcterms:modified>
</cp:coreProperties>
</file>