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M\bldgs\SYDEC\"/>
    </mc:Choice>
  </mc:AlternateContent>
  <xr:revisionPtr revIDLastSave="0" documentId="8_{830A3EE2-60CB-455E-8116-61430A416C64}"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330" i="13" s="1"/>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<sst xmlns="http://schemas.openxmlformats.org/spreadsheetml/2006/main" count="194484" uniqueCount="2015">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</sst>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180</v>
      </c>
      <c r="C1" s="30">
        <v>46241</v>
      </c>
    </row>
    <row r="2" spans="1:3" x14ac:dyDescent="0.45">
      <c r="A2" s="3" t="s">
        <v>2</v>
      </c>
      <c r="B2" s="4" t="str">
        <f>IFERROR(INDEX(Geography!B:B, MATCH($B$1, Geography!C:C, 0)), "")</f>
        <v>NM</v>
      </c>
    </row>
    <row r="3" spans="1:3" x14ac:dyDescent="0.45">
      <c r="A3" s="3" t="s">
        <v>3</v>
      </c>
      <c r="B3" s="4" t="str">
        <f>IFERROR(INDEX(Geography!E:E, MATCH($B$1, Geography!C:C, 0)), "")</f>
        <v>Mountain South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New Mexico</v>
      </c>
    </row>
    <row r="311" spans="1:31" x14ac:dyDescent="0.45">
      <c r="A311" t="s">
        <v>1971</v>
      </c>
      <c r="B311" t="str">
        <f>About!$B$2</f>
        <v>NM</v>
      </c>
    </row>
    <row r="312" spans="1:31" x14ac:dyDescent="0.45">
      <c r="A312" t="s">
        <v>1972</v>
      </c>
      <c r="B312">
        <f>MATCH($B$311, $A$38:$A$85, 0)</f>
        <v>29</v>
      </c>
    </row>
    <row r="313" spans="1:31" x14ac:dyDescent="0.45">
      <c r="A313" t="s">
        <v>1973</v>
      </c>
      <c r="B313" s="24">
        <f>INDEX(Census_2020_Urban_Rural!$F$2:$F$57, MATCH($B$311, Census_2020_Urban_Rural!$B$2:$B$57, 0))</f>
        <v>74.547135755850462</v>
      </c>
    </row>
    <row r="314" spans="1:31" x14ac:dyDescent="0.45">
      <c r="A314" t="s">
        <v>1974</v>
      </c>
      <c r="B314" s="18">
        <f>$B$313 * $B$13</f>
        <v>0.74547135755850469</v>
      </c>
    </row>
    <row r="315" spans="1:31" x14ac:dyDescent="0.45">
      <c r="A315" t="s">
        <v>1975</v>
      </c>
      <c r="B315" s="22">
        <f>INDEX($K$38:$K$85, $B$312)</f>
        <v>296.79756999999995</v>
      </c>
    </row>
    <row r="316" spans="1:31" x14ac:dyDescent="0.45">
      <c r="A316" t="s">
        <v>1976</v>
      </c>
      <c r="B316" s="22">
        <f>INDEX($Q$38:$Q$85, $B$312)</f>
        <v>89.28220499999999</v>
      </c>
    </row>
    <row r="317" spans="1:31" x14ac:dyDescent="0.45">
      <c r="A317" t="s">
        <v>1977</v>
      </c>
      <c r="B317" s="22">
        <f>$B$315 * $B$314</f>
        <v>221.25408742796529</v>
      </c>
    </row>
    <row r="318" spans="1:31" x14ac:dyDescent="0.45">
      <c r="A318" t="s">
        <v>1978</v>
      </c>
      <c r="B318" s="22">
        <f>$B$315 * (1 - $B$314)</f>
        <v>75.543482572034662</v>
      </c>
    </row>
    <row r="319" spans="1:31" x14ac:dyDescent="0.45">
      <c r="A319" t="s">
        <v>1979</v>
      </c>
      <c r="B319" s="22">
        <f>$B$316</f>
        <v>89.28220499999999</v>
      </c>
    </row>
    <row r="320" spans="1:31" x14ac:dyDescent="0.45">
      <c r="A320" t="s">
        <v>1980</v>
      </c>
      <c r="B320" s="24">
        <f>INDEX($S$38:$S$85, $B$312)</f>
        <v>5081.3</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296.79756999999995</v>
      </c>
      <c r="C322" s="28">
        <f t="shared" si="214"/>
        <v>296.79756999999995</v>
      </c>
      <c r="D322" s="28">
        <f t="shared" si="214"/>
        <v>296.79756999999995</v>
      </c>
      <c r="E322" s="28">
        <f t="shared" si="214"/>
        <v>296.79756999999995</v>
      </c>
      <c r="F322" s="28">
        <f t="shared" si="214"/>
        <v>296.79756999999995</v>
      </c>
      <c r="G322" s="28">
        <f t="shared" si="214"/>
        <v>317.85673318577255</v>
      </c>
      <c r="H322" s="28">
        <f t="shared" si="214"/>
        <v>340.73583199616951</v>
      </c>
      <c r="I322" s="28">
        <f t="shared" si="214"/>
        <v>364.44079692868058</v>
      </c>
      <c r="J322" s="28">
        <f t="shared" si="214"/>
        <v>387.11833494449206</v>
      </c>
      <c r="K322" s="28">
        <f t="shared" si="214"/>
        <v>410.86132024757626</v>
      </c>
      <c r="L322" s="28">
        <f t="shared" si="214"/>
        <v>436.20062068679147</v>
      </c>
      <c r="M322" s="28">
        <f t="shared" si="214"/>
        <v>461.6211523266291</v>
      </c>
      <c r="N322" s="28">
        <f t="shared" si="214"/>
        <v>488.00453153291312</v>
      </c>
      <c r="O322" s="28">
        <f t="shared" si="214"/>
        <v>515.71279251300996</v>
      </c>
      <c r="P322" s="28">
        <f t="shared" si="214"/>
        <v>544.79132424047327</v>
      </c>
      <c r="Q322" s="28">
        <f t="shared" si="214"/>
        <v>574.82523193058864</v>
      </c>
      <c r="R322" s="28">
        <f t="shared" si="214"/>
        <v>606.20887190799806</v>
      </c>
      <c r="S322" s="28">
        <f t="shared" si="214"/>
        <v>638.26414225508734</v>
      </c>
      <c r="T322" s="28">
        <f t="shared" si="214"/>
        <v>670.8123663861619</v>
      </c>
      <c r="U322" s="28">
        <f t="shared" si="214"/>
        <v>703.32729678963369</v>
      </c>
      <c r="V322" s="28">
        <f t="shared" si="214"/>
        <v>735.74111267384058</v>
      </c>
      <c r="W322" s="28">
        <f t="shared" si="214"/>
        <v>767.68694386565096</v>
      </c>
      <c r="X322" s="28">
        <f t="shared" si="214"/>
        <v>798.8436670479349</v>
      </c>
      <c r="Y322" s="28">
        <f t="shared" si="214"/>
        <v>829.46193619077701</v>
      </c>
      <c r="Z322" s="28">
        <f t="shared" si="214"/>
        <v>859.05552511638757</v>
      </c>
      <c r="AA322" s="28">
        <f t="shared" si="214"/>
        <v>887.75600794976026</v>
      </c>
      <c r="AB322" s="28">
        <f t="shared" si="214"/>
        <v>915.4126983128466</v>
      </c>
      <c r="AC322" s="28">
        <f t="shared" si="214"/>
        <v>942.11479545550492</v>
      </c>
      <c r="AD322" s="28">
        <f t="shared" si="214"/>
        <v>967.31631025727825</v>
      </c>
      <c r="AE322" s="28">
        <f t="shared" si="214"/>
        <v>991.30276843896172</v>
      </c>
    </row>
    <row r="323" spans="1:31" x14ac:dyDescent="0.45">
      <c r="A323" t="s">
        <v>1982</v>
      </c>
      <c r="B323" s="28">
        <f t="shared" ref="B323:AE323" si="215">INDEX(B$258:B$305, $B$312)</f>
        <v>89.28220499999999</v>
      </c>
      <c r="C323" s="28">
        <f t="shared" si="215"/>
        <v>89.28220499999999</v>
      </c>
      <c r="D323" s="28">
        <f t="shared" si="215"/>
        <v>89.28220499999999</v>
      </c>
      <c r="E323" s="28">
        <f t="shared" si="215"/>
        <v>89.28220499999999</v>
      </c>
      <c r="F323" s="28">
        <f t="shared" si="215"/>
        <v>89.28220499999999</v>
      </c>
      <c r="G323" s="28">
        <f t="shared" si="215"/>
        <v>102.23252262639025</v>
      </c>
      <c r="H323" s="28">
        <f t="shared" si="215"/>
        <v>113.4081651122457</v>
      </c>
      <c r="I323" s="28">
        <f t="shared" si="215"/>
        <v>118.86705896469195</v>
      </c>
      <c r="J323" s="28">
        <f t="shared" si="215"/>
        <v>122.1959599160479</v>
      </c>
      <c r="K323" s="28">
        <f t="shared" si="215"/>
        <v>125.99576588999251</v>
      </c>
      <c r="L323" s="28">
        <f t="shared" si="215"/>
        <v>128.93732038010083</v>
      </c>
      <c r="M323" s="28">
        <f t="shared" si="215"/>
        <v>131.26399022009559</v>
      </c>
      <c r="N323" s="28">
        <f t="shared" si="215"/>
        <v>133.88085143254804</v>
      </c>
      <c r="O323" s="28">
        <f t="shared" si="215"/>
        <v>137.85808984312428</v>
      </c>
      <c r="P323" s="28">
        <f t="shared" si="215"/>
        <v>141.07154902599262</v>
      </c>
      <c r="Q323" s="28">
        <f t="shared" si="215"/>
        <v>143.78206705916642</v>
      </c>
      <c r="R323" s="28">
        <f t="shared" si="215"/>
        <v>148.51975857327534</v>
      </c>
      <c r="S323" s="28">
        <f t="shared" si="215"/>
        <v>153.12141261272632</v>
      </c>
      <c r="T323" s="28">
        <f t="shared" si="215"/>
        <v>158.67832899002127</v>
      </c>
      <c r="U323" s="28">
        <f t="shared" si="215"/>
        <v>163.43860086056682</v>
      </c>
      <c r="V323" s="28">
        <f t="shared" si="215"/>
        <v>165.99460877869348</v>
      </c>
      <c r="W323" s="28">
        <f t="shared" si="215"/>
        <v>169.80610594903663</v>
      </c>
      <c r="X323" s="28">
        <f t="shared" si="215"/>
        <v>171.84972071871368</v>
      </c>
      <c r="Y323" s="28">
        <f t="shared" si="215"/>
        <v>174.14149641184684</v>
      </c>
      <c r="Z323" s="28">
        <f t="shared" si="215"/>
        <v>176.00399935048867</v>
      </c>
      <c r="AA323" s="28">
        <f t="shared" si="215"/>
        <v>178.88627627931629</v>
      </c>
      <c r="AB323" s="28">
        <f t="shared" si="215"/>
        <v>182.43084251287149</v>
      </c>
      <c r="AC323" s="28">
        <f t="shared" si="215"/>
        <v>186.00869393805903</v>
      </c>
      <c r="AD323" s="28">
        <f t="shared" si="215"/>
        <v>188.6904681350554</v>
      </c>
      <c r="AE323" s="28">
        <f t="shared" si="215"/>
        <v>192.12404250738996</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7.5980511876881887E-2</v>
      </c>
      <c r="C330" s="28">
        <f t="shared" si="218"/>
        <v>7.5980511876881887E-2</v>
      </c>
      <c r="D330" s="28">
        <f t="shared" si="218"/>
        <v>7.5980511876881887E-2</v>
      </c>
      <c r="E330" s="28">
        <f t="shared" si="218"/>
        <v>7.5980511876881887E-2</v>
      </c>
      <c r="F330" s="28">
        <f t="shared" si="218"/>
        <v>7.5980511876881887E-2</v>
      </c>
      <c r="G330" s="28">
        <f t="shared" si="218"/>
        <v>8.2673578771606249E-2</v>
      </c>
      <c r="H330" s="28">
        <f t="shared" si="218"/>
        <v>8.9375552931024574E-2</v>
      </c>
      <c r="I330" s="28">
        <f t="shared" si="218"/>
        <v>9.5115001258215912E-2</v>
      </c>
      <c r="J330" s="28">
        <f t="shared" si="218"/>
        <v>0.10023306926584534</v>
      </c>
      <c r="K330" s="28">
        <f t="shared" si="218"/>
        <v>0.10565349145643217</v>
      </c>
      <c r="L330" s="28">
        <f t="shared" si="218"/>
        <v>0.11121916459703073</v>
      </c>
      <c r="M330" s="28">
        <f t="shared" si="218"/>
        <v>0.11667981472196576</v>
      </c>
      <c r="N330" s="28">
        <f t="shared" si="218"/>
        <v>0.12238706294953283</v>
      </c>
      <c r="O330" s="28">
        <f t="shared" si="218"/>
        <v>0.12862277022733046</v>
      </c>
      <c r="P330" s="28">
        <f t="shared" si="218"/>
        <v>0.13497783505529409</v>
      </c>
      <c r="Q330" s="28">
        <f t="shared" si="218"/>
        <v>0.14142193906869402</v>
      </c>
      <c r="R330" s="28">
        <f t="shared" si="218"/>
        <v>0.14853061824361352</v>
      </c>
      <c r="S330" s="28">
        <f t="shared" si="218"/>
        <v>0.15574470211713806</v>
      </c>
      <c r="T330" s="28">
        <f t="shared" si="218"/>
        <v>0.16324379496904001</v>
      </c>
      <c r="U330" s="28">
        <f t="shared" si="218"/>
        <v>0.1705795559502884</v>
      </c>
      <c r="V330" s="28">
        <f t="shared" si="218"/>
        <v>0.17746161837571764</v>
      </c>
      <c r="W330" s="28">
        <f t="shared" si="218"/>
        <v>0.18449866172331639</v>
      </c>
      <c r="X330" s="28">
        <f t="shared" si="218"/>
        <v>0.19103248927767472</v>
      </c>
      <c r="Y330" s="28">
        <f t="shared" si="218"/>
        <v>0.1975091871376663</v>
      </c>
      <c r="Z330" s="28">
        <f t="shared" si="218"/>
        <v>0.20369974700704074</v>
      </c>
      <c r="AA330" s="28">
        <f t="shared" si="218"/>
        <v>0.20991523512271987</v>
      </c>
      <c r="AB330" s="28">
        <f t="shared" si="218"/>
        <v>0.21605564340340425</v>
      </c>
      <c r="AC330" s="28">
        <f t="shared" si="218"/>
        <v>0.22201473823501147</v>
      </c>
      <c r="AD330" s="28">
        <f t="shared" si="218"/>
        <v>0.22750217038795853</v>
      </c>
      <c r="AE330" s="28">
        <f t="shared" si="218"/>
        <v>0.2328984336579914</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89.28220499999999</v>
      </c>
      <c r="C8" s="23">
        <f>Calcs!C$323</f>
        <v>89.28220499999999</v>
      </c>
      <c r="D8" s="23">
        <f>Calcs!D$323</f>
        <v>89.28220499999999</v>
      </c>
      <c r="E8" s="23">
        <f>Calcs!E$323</f>
        <v>89.28220499999999</v>
      </c>
      <c r="F8" s="23">
        <f>Calcs!F$323</f>
        <v>89.28220499999999</v>
      </c>
      <c r="G8" s="23">
        <f>Calcs!G$323</f>
        <v>102.23252262639025</v>
      </c>
      <c r="H8" s="23">
        <f>Calcs!H$323</f>
        <v>113.4081651122457</v>
      </c>
      <c r="I8" s="23">
        <f>Calcs!I$323</f>
        <v>118.86705896469195</v>
      </c>
      <c r="J8" s="23">
        <f>Calcs!J$323</f>
        <v>122.1959599160479</v>
      </c>
      <c r="K8" s="23">
        <f>Calcs!K$323</f>
        <v>125.99576588999251</v>
      </c>
      <c r="L8" s="23">
        <f>Calcs!L$323</f>
        <v>128.93732038010083</v>
      </c>
      <c r="M8" s="23">
        <f>Calcs!M$323</f>
        <v>131.26399022009559</v>
      </c>
      <c r="N8" s="23">
        <f>Calcs!N$323</f>
        <v>133.88085143254804</v>
      </c>
      <c r="O8" s="23">
        <f>Calcs!O$323</f>
        <v>137.85808984312428</v>
      </c>
      <c r="P8" s="23">
        <f>Calcs!P$323</f>
        <v>141.07154902599262</v>
      </c>
      <c r="Q8" s="23">
        <f>Calcs!Q$323</f>
        <v>143.78206705916642</v>
      </c>
      <c r="R8" s="23">
        <f>Calcs!R$323</f>
        <v>148.51975857327534</v>
      </c>
      <c r="S8" s="23">
        <f>Calcs!S$323</f>
        <v>153.12141261272632</v>
      </c>
      <c r="T8" s="23">
        <f>Calcs!T$323</f>
        <v>158.67832899002127</v>
      </c>
      <c r="U8" s="23">
        <f>Calcs!U$323</f>
        <v>163.43860086056682</v>
      </c>
      <c r="V8" s="23">
        <f>Calcs!V$323</f>
        <v>165.99460877869348</v>
      </c>
      <c r="W8" s="23">
        <f>Calcs!W$323</f>
        <v>169.80610594903663</v>
      </c>
      <c r="X8" s="23">
        <f>Calcs!X$323</f>
        <v>171.84972071871368</v>
      </c>
      <c r="Y8" s="23">
        <f>Calcs!Y$323</f>
        <v>174.14149641184684</v>
      </c>
      <c r="Z8" s="23">
        <f>Calcs!Z$323</f>
        <v>176.00399935048867</v>
      </c>
      <c r="AA8" s="23">
        <f>Calcs!AA$323</f>
        <v>178.88627627931629</v>
      </c>
      <c r="AB8" s="23">
        <f>Calcs!AB$323</f>
        <v>182.43084251287149</v>
      </c>
      <c r="AC8" s="23">
        <f>Calcs!AC$323</f>
        <v>186.00869393805903</v>
      </c>
      <c r="AD8" s="23">
        <f>Calcs!AD$323</f>
        <v>188.6904681350554</v>
      </c>
      <c r="AE8" s="23">
        <f>Calcs!AE$323</f>
        <v>192.12404250738996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221.25408742796529</v>
      </c>
      <c r="C8" s="23">
        <f>Calcs!C$322 * Calcs!$B$314</f>
        <v>221.25408742796529</v>
      </c>
      <c r="D8" s="23">
        <f>Calcs!D$322 * Calcs!$B$314</f>
        <v>221.25408742796529</v>
      </c>
      <c r="E8" s="23">
        <f>Calcs!E$322 * Calcs!$B$314</f>
        <v>221.25408742796529</v>
      </c>
      <c r="F8" s="23">
        <f>Calcs!F$322 * Calcs!$B$314</f>
        <v>221.25408742796529</v>
      </c>
      <c r="G8" s="23">
        <f>Calcs!G$322 * Calcs!$B$314</f>
        <v>236.95309039710926</v>
      </c>
      <c r="H8" s="23">
        <f>Calcs!H$322 * Calcs!$B$314</f>
        <v>254.00880324701106</v>
      </c>
      <c r="I8" s="23">
        <f>Calcs!I$322 * Calcs!$B$314</f>
        <v>271.68017563612682</v>
      </c>
      <c r="J8" s="23">
        <f>Calcs!J$322 * Calcs!$B$314</f>
        <v>288.58563068685839</v>
      </c>
      <c r="K8" s="23">
        <f>Calcs!K$322 * Calcs!$B$314</f>
        <v>306.28534617324021</v>
      </c>
      <c r="L8" s="23">
        <f>Calcs!L$322 * Calcs!$B$314</f>
        <v>325.17506887124478</v>
      </c>
      <c r="M8" s="23">
        <f>Calcs!M$322 * Calcs!$B$314</f>
        <v>344.12534710265351</v>
      </c>
      <c r="N8" s="23">
        <f>Calcs!N$322 * Calcs!$B$314</f>
        <v>363.79340061654284</v>
      </c>
      <c r="O8" s="23">
        <f>Calcs!O$322 * Calcs!$B$314</f>
        <v>384.44911554496099</v>
      </c>
      <c r="P8" s="23">
        <f>Calcs!P$322 * Calcs!$B$314</f>
        <v>406.12632806764111</v>
      </c>
      <c r="Q8" s="23">
        <f>Calcs!Q$322 * Calcs!$B$314</f>
        <v>428.51574600617823</v>
      </c>
      <c r="R8" s="23">
        <f>Calcs!R$322 * Calcs!$B$314</f>
        <v>451.91135070526497</v>
      </c>
      <c r="S8" s="23">
        <f>Calcs!S$322 * Calcs!$B$314</f>
        <v>475.80763660781452</v>
      </c>
      <c r="T8" s="23">
        <f>Calcs!T$322 * Calcs!$B$314</f>
        <v>500.07140543692515</v>
      </c>
      <c r="U8" s="23">
        <f>Calcs!U$322 * Calcs!$B$314</f>
        <v>524.31035474572161</v>
      </c>
      <c r="V8" s="23">
        <f>Calcs!V$322 * Calcs!$B$314</f>
        <v>548.47392607657264</v>
      </c>
      <c r="W8" s="23">
        <f>Calcs!W$322 * Calcs!$B$314</f>
        <v>572.28862822346639</v>
      </c>
      <c r="X8" s="23">
        <f>Calcs!X$322 * Calcs!$B$314</f>
        <v>595.51507295123815</v>
      </c>
      <c r="Y8" s="23">
        <f>Calcs!Y$322 * Calcs!$B$314</f>
        <v>618.34011561524437</v>
      </c>
      <c r="Z8" s="23">
        <f>Calcs!Z$322 * Calcs!$B$314</f>
        <v>640.40128852664759</v>
      </c>
      <c r="AA8" s="23">
        <f>Calcs!AA$322 * Calcs!$B$314</f>
        <v>661.79667642702645</v>
      </c>
      <c r="AB8" s="23">
        <f>Calcs!AB$322 * Calcs!$B$314</f>
        <v>682.41394693757161</v>
      </c>
      <c r="AC8" s="23">
        <f>Calcs!AC$322 * Calcs!$B$314</f>
        <v>702.31959554416824</v>
      </c>
      <c r="AD8" s="23">
        <f>Calcs!AD$322 * Calcs!$B$314</f>
        <v>721.10660299597691</v>
      </c>
      <c r="AE8" s="23">
        <f>Calcs!AE$322 * Calcs!$B$314</f>
        <v>738.98782053969683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75.543482572034662</v>
      </c>
      <c r="C8" s="23">
        <f>Calcs!C$322 * (1 - Calcs!$B$314)</f>
        <v>75.543482572034662</v>
      </c>
      <c r="D8" s="23">
        <f>Calcs!D$322 * (1 - Calcs!$B$314)</f>
        <v>75.543482572034662</v>
      </c>
      <c r="E8" s="23">
        <f>Calcs!E$322 * (1 - Calcs!$B$314)</f>
        <v>75.543482572034662</v>
      </c>
      <c r="F8" s="23">
        <f>Calcs!F$322 * (1 - Calcs!$B$314)</f>
        <v>75.543482572034662</v>
      </c>
      <c r="G8" s="23">
        <f>Calcs!G$322 * (1 - Calcs!$B$314)</f>
        <v>80.903642788663277</v>
      </c>
      <c r="H8" s="23">
        <f>Calcs!H$322 * (1 - Calcs!$B$314)</f>
        <v>86.72702874915845</v>
      </c>
      <c r="I8" s="23">
        <f>Calcs!I$322 * (1 - Calcs!$B$314)</f>
        <v>92.760621292553736</v>
      </c>
      <c r="J8" s="23">
        <f>Calcs!J$322 * (1 - Calcs!$B$314)</f>
        <v>98.53270425763364</v>
      </c>
      <c r="K8" s="23">
        <f>Calcs!K$322 * (1 - Calcs!$B$314)</f>
        <v>104.57597407433603</v>
      </c>
      <c r="L8" s="23">
        <f>Calcs!L$322 * (1 - Calcs!$B$314)</f>
        <v>111.02555181554666</v>
      </c>
      <c r="M8" s="23">
        <f>Calcs!M$322 * (1 - Calcs!$B$314)</f>
        <v>117.49580522397562</v>
      </c>
      <c r="N8" s="23">
        <f>Calcs!N$322 * (1 - Calcs!$B$314)</f>
        <v>124.21113091637027</v>
      </c>
      <c r="O8" s="23">
        <f>Calcs!O$322 * (1 - Calcs!$B$314)</f>
        <v>131.26367696804897</v>
      </c>
      <c r="P8" s="23">
        <f>Calcs!P$322 * (1 - Calcs!$B$314)</f>
        <v>138.66499617283216</v>
      </c>
      <c r="Q8" s="23">
        <f>Calcs!Q$322 * (1 - Calcs!$B$314)</f>
        <v>146.30948592441041</v>
      </c>
      <c r="R8" s="23">
        <f>Calcs!R$322 * (1 - Calcs!$B$314)</f>
        <v>154.29752120273307</v>
      </c>
      <c r="S8" s="23">
        <f>Calcs!S$322 * (1 - Calcs!$B$314)</f>
        <v>162.45650564727282</v>
      </c>
      <c r="T8" s="23">
        <f>Calcs!T$322 * (1 - Calcs!$B$314)</f>
        <v>170.74096094923675</v>
      </c>
      <c r="U8" s="23">
        <f>Calcs!U$322 * (1 - Calcs!$B$314)</f>
        <v>179.01694204391214</v>
      </c>
      <c r="V8" s="23">
        <f>Calcs!V$322 * (1 - Calcs!$B$314)</f>
        <v>187.26718659726788</v>
      </c>
      <c r="W8" s="23">
        <f>Calcs!W$322 * (1 - Calcs!$B$314)</f>
        <v>195.39831564218454</v>
      </c>
      <c r="X8" s="23">
        <f>Calcs!X$322 * (1 - Calcs!$B$314)</f>
        <v>203.32859409669675</v>
      </c>
      <c r="Y8" s="23">
        <f>Calcs!Y$322 * (1 - Calcs!$B$314)</f>
        <v>211.12182057553269</v>
      </c>
      <c r="Z8" s="23">
        <f>Calcs!Z$322 * (1 - Calcs!$B$314)</f>
        <v>218.65423658974001</v>
      </c>
      <c r="AA8" s="23">
        <f>Calcs!AA$322 * (1 - Calcs!$B$314)</f>
        <v>225.95933152273381</v>
      </c>
      <c r="AB8" s="23">
        <f>Calcs!AB$322 * (1 - Calcs!$B$314)</f>
        <v>232.99875137527496</v>
      </c>
      <c r="AC8" s="23">
        <f>Calcs!AC$322 * (1 - Calcs!$B$314)</f>
        <v>239.79519991133671</v>
      </c>
      <c r="AD8" s="23">
        <f>Calcs!AD$322 * (1 - Calcs!$B$314)</f>
        <v>246.20970726130133</v>
      </c>
      <c r="AE8" s="23">
        <f>Calcs!AE$322 * (1 - Calcs!$B$314)</f>
        <v>252.31494789926492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221.25408742796529</v>
      </c>
      <c r="C8" s="23">
        <f>'BDESC-rural-residential'!E8</f>
        <v>75.543482572034662</v>
      </c>
      <c r="D8" s="23">
        <f>'BDESC-commercial'!E8</f>
        <v>89.28220499999999</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2026-08-07T21:04:44Z</dcterms:modified>
</cp:coreProperties>
</file>