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NM/bldgs/BCEU/"/>
    </mc:Choice>
  </mc:AlternateContent>
  <xr:revisionPtr revIDLastSave="0" documentId="8_{9ABEC5BA-DD6D-0946-A4C8-53D1D5086BE6}"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56" i="30" l="1"/>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56" i="36" l="1"/>
  <c r="AB11" i="14" s="1"/>
  <c r="AG156" i="36"/>
  <c r="T11" i="14" s="1"/>
  <c r="Y156" i="36"/>
  <c r="L11" i="14" s="1"/>
  <c r="AS151" i="36"/>
  <c r="AF6" i="14" s="1"/>
  <c r="AK151" i="36"/>
  <c r="X6" i="14" s="1"/>
  <c r="AC151" i="36"/>
  <c r="P6" i="14" s="1"/>
  <c r="U151" i="36"/>
  <c r="H6" i="14" s="1"/>
  <c r="P169" i="36"/>
  <c r="AN156" i="36"/>
  <c r="AA11" i="14" s="1"/>
  <c r="AF156" i="36"/>
  <c r="S11" i="14" s="1"/>
  <c r="X156" i="36"/>
  <c r="K11" i="14" s="1"/>
  <c r="AR151" i="36"/>
  <c r="AE6" i="14" s="1"/>
  <c r="AJ151" i="36"/>
  <c r="W6" i="14" s="1"/>
  <c r="AB151" i="36"/>
  <c r="O6" i="14" s="1"/>
  <c r="T151" i="36"/>
  <c r="G6" i="14" s="1"/>
  <c r="AM156" i="36"/>
  <c r="Z11" i="14" s="1"/>
  <c r="AE156" i="36"/>
  <c r="R11" i="14" s="1"/>
  <c r="W156" i="36"/>
  <c r="J11" i="14" s="1"/>
  <c r="AQ151" i="36"/>
  <c r="AD6" i="14" s="1"/>
  <c r="AI151" i="36"/>
  <c r="V6" i="14" s="1"/>
  <c r="AA151" i="36"/>
  <c r="N6" i="14" s="1"/>
  <c r="S151" i="36"/>
  <c r="F6" i="14" s="1"/>
  <c r="AL156" i="36"/>
  <c r="Y11" i="14" s="1"/>
  <c r="AD156" i="36"/>
  <c r="Q11" i="14" s="1"/>
  <c r="V156" i="36"/>
  <c r="I11" i="14" s="1"/>
  <c r="AP151" i="36"/>
  <c r="AC6" i="14" s="1"/>
  <c r="AH151" i="36"/>
  <c r="U6" i="14" s="1"/>
  <c r="Z151" i="36"/>
  <c r="M6" i="14" s="1"/>
  <c r="R151" i="36"/>
  <c r="E6" i="14" s="1"/>
  <c r="AS156" i="36"/>
  <c r="AF11" i="14" s="1"/>
  <c r="AK156" i="36"/>
  <c r="X11" i="14" s="1"/>
  <c r="AC156" i="36"/>
  <c r="P11" i="14" s="1"/>
  <c r="U156" i="36"/>
  <c r="H11" i="14" s="1"/>
  <c r="AO151" i="36"/>
  <c r="AB6" i="14" s="1"/>
  <c r="AG151" i="36"/>
  <c r="T6" i="14" s="1"/>
  <c r="Y151" i="36"/>
  <c r="L6" i="14" s="1"/>
  <c r="AR156" i="36"/>
  <c r="AE11" i="14" s="1"/>
  <c r="AJ156" i="36"/>
  <c r="W11" i="14" s="1"/>
  <c r="AB156" i="36"/>
  <c r="O11" i="14" s="1"/>
  <c r="T156" i="36"/>
  <c r="G11" i="14" s="1"/>
  <c r="AN151" i="36"/>
  <c r="AA6" i="14" s="1"/>
  <c r="AF151" i="36"/>
  <c r="S6" i="14" s="1"/>
  <c r="X151" i="36"/>
  <c r="K6" i="14" s="1"/>
  <c r="AQ156" i="36"/>
  <c r="AD11" i="14" s="1"/>
  <c r="AI156" i="36"/>
  <c r="V11" i="14" s="1"/>
  <c r="AA156" i="36"/>
  <c r="N11" i="14" s="1"/>
  <c r="S156" i="36"/>
  <c r="F11" i="14" s="1"/>
  <c r="AM151" i="36"/>
  <c r="Z6" i="14" s="1"/>
  <c r="AE151" i="36"/>
  <c r="R6" i="14" s="1"/>
  <c r="W151" i="36"/>
  <c r="J6" i="14"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AO4" i="36"/>
  <c r="AA2" i="18" s="1"/>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AC2" i="23" s="1"/>
  <c r="T69" i="36"/>
  <c r="G2" i="23" s="1"/>
  <c r="AJ69" i="36"/>
  <c r="W2" i="23" s="1"/>
  <c r="AR69" i="36"/>
  <c r="AE2" i="23" s="1"/>
  <c r="V69" i="36"/>
  <c r="I2" i="23" s="1"/>
  <c r="AQ69" i="36"/>
  <c r="AD2" i="23" s="1"/>
  <c r="AK69" i="36"/>
  <c r="AS69" i="36"/>
  <c r="AF2" i="23" s="1"/>
  <c r="W69" i="36"/>
  <c r="J2" i="23" s="1"/>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S2" i="18"/>
  <c r="AF2" i="18"/>
  <c r="X2" i="18"/>
  <c r="Z2" i="18"/>
  <c r="X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<sst xmlns="http://schemas.openxmlformats.org/spreadsheetml/2006/main" count="211474" uniqueCount="1097">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</sst>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24185000000000</c:v>
                </c:pt>
                <c:pt idx="1">
                  <c:v>24185000000000</c:v>
                </c:pt>
                <c:pt idx="2">
                  <c:v>24165996050144.824</c:v>
                </c:pt>
                <c:pt idx="3">
                  <c:v>24152977253486.902</c:v>
                </c:pt>
                <c:pt idx="4">
                  <c:v>24152211199486.453</c:v>
                </c:pt>
                <c:pt idx="5">
                  <c:v>24161173154981.316</c:v>
                </c:pt>
                <c:pt idx="6">
                  <c:v>24175785362900.992</c:v>
                </c:pt>
                <c:pt idx="7">
                  <c:v>24208343718343.652</c:v>
                </c:pt>
                <c:pt idx="8">
                  <c:v>24252715305391.074</c:v>
                </c:pt>
                <c:pt idx="9">
                  <c:v>24301029375112.727</c:v>
                </c:pt>
                <c:pt idx="10">
                  <c:v>24350377780501.605</c:v>
                </c:pt>
                <c:pt idx="11">
                  <c:v>24405664505370.188</c:v>
                </c:pt>
                <c:pt idx="12">
                  <c:v>24459323268912.039</c:v>
                </c:pt>
                <c:pt idx="13">
                  <c:v>24523628960244.164</c:v>
                </c:pt>
                <c:pt idx="14">
                  <c:v>24607320984452.102</c:v>
                </c:pt>
                <c:pt idx="15">
                  <c:v>24700350292879.301</c:v>
                </c:pt>
                <c:pt idx="16">
                  <c:v>24791316094540.07</c:v>
                </c:pt>
                <c:pt idx="17">
                  <c:v>24872438456013.125</c:v>
                </c:pt>
                <c:pt idx="18">
                  <c:v>24948258178264.074</c:v>
                </c:pt>
                <c:pt idx="19">
                  <c:v>25004736736609.367</c:v>
                </c:pt>
                <c:pt idx="20">
                  <c:v>25036708329740.219</c:v>
                </c:pt>
                <c:pt idx="21">
                  <c:v>24994454063472.832</c:v>
                </c:pt>
                <c:pt idx="22">
                  <c:v>24933478125819.043</c:v>
                </c:pt>
                <c:pt idx="23">
                  <c:v>24858346032463.852</c:v>
                </c:pt>
                <c:pt idx="24">
                  <c:v>24769291629662.82</c:v>
                </c:pt>
                <c:pt idx="25">
                  <c:v>24662064524089.785</c:v>
                </c:pt>
                <c:pt idx="26">
                  <c:v>24529215073912.164</c:v>
                </c:pt>
                <c:pt idx="27">
                  <c:v>24362216983850.371</c:v>
                </c:pt>
                <c:pt idx="28">
                  <c:v>24164186111418.391</c:v>
                </c:pt>
                <c:pt idx="29">
                  <c:v>23940716687902.84</c:v>
                </c:pt>
                <c:pt idx="30">
                  <c:v>23695008102195.211</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29534000000000</c:v>
                </c:pt>
                <c:pt idx="1">
                  <c:v>29534000000000</c:v>
                </c:pt>
                <c:pt idx="2">
                  <c:v>29772923024719.898</c:v>
                </c:pt>
                <c:pt idx="3">
                  <c:v>30002927626108.695</c:v>
                </c:pt>
                <c:pt idx="4">
                  <c:v>30244389478220.555</c:v>
                </c:pt>
                <c:pt idx="5">
                  <c:v>30478981761351.461</c:v>
                </c:pt>
                <c:pt idx="6">
                  <c:v>30712804244583.789</c:v>
                </c:pt>
                <c:pt idx="7">
                  <c:v>30946750636657.977</c:v>
                </c:pt>
                <c:pt idx="8">
                  <c:v>31180952813309.785</c:v>
                </c:pt>
                <c:pt idx="9">
                  <c:v>31423892689623.367</c:v>
                </c:pt>
                <c:pt idx="10">
                  <c:v>31677772731043.656</c:v>
                </c:pt>
                <c:pt idx="11">
                  <c:v>31948328528260.996</c:v>
                </c:pt>
                <c:pt idx="12">
                  <c:v>32246193020364.879</c:v>
                </c:pt>
                <c:pt idx="13">
                  <c:v>32559228759059.875</c:v>
                </c:pt>
                <c:pt idx="14">
                  <c:v>32893421609863.332</c:v>
                </c:pt>
                <c:pt idx="15">
                  <c:v>33243771171828.594</c:v>
                </c:pt>
                <c:pt idx="16">
                  <c:v>33603302565249.273</c:v>
                </c:pt>
                <c:pt idx="17">
                  <c:v>33981822110870.258</c:v>
                </c:pt>
                <c:pt idx="18">
                  <c:v>34372573860450.684</c:v>
                </c:pt>
                <c:pt idx="19">
                  <c:v>34781381855499.715</c:v>
                </c:pt>
                <c:pt idx="20">
                  <c:v>35203944868332.938</c:v>
                </c:pt>
                <c:pt idx="21">
                  <c:v>35645966892625.703</c:v>
                </c:pt>
                <c:pt idx="22">
                  <c:v>36105323924690.281</c:v>
                </c:pt>
                <c:pt idx="23">
                  <c:v>36584152194803.367</c:v>
                </c:pt>
                <c:pt idx="24">
                  <c:v>37077741057547.672</c:v>
                </c:pt>
                <c:pt idx="25">
                  <c:v>37584667133421.891</c:v>
                </c:pt>
                <c:pt idx="26">
                  <c:v>38114074043794.906</c:v>
                </c:pt>
                <c:pt idx="27">
                  <c:v>38649203863720.516</c:v>
                </c:pt>
                <c:pt idx="28">
                  <c:v>39204083537150.672</c:v>
                </c:pt>
                <c:pt idx="29">
                  <c:v>39776217343752.156</c:v>
                </c:pt>
                <c:pt idx="30">
                  <c:v>40368402645268.391</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777</v>
      </c>
      <c r="C1" s="95">
        <v>45275</v>
      </c>
      <c r="E1" s="128" t="s">
        <v>915</v>
      </c>
      <c r="F1" s="129" t="str">
        <f>B1</f>
        <v>New Mexico</v>
      </c>
      <c r="H1" t="s">
        <v>712</v>
      </c>
      <c r="I1" t="s">
        <v>817</v>
      </c>
    </row>
    <row r="2" spans="1:9" x14ac:dyDescent="0.2">
      <c r="B2" t="str">
        <f>VLOOKUP(B1,H2:I52,2)</f>
        <v>NM</v>
      </c>
      <c r="E2" s="128" t="s">
        <v>817</v>
      </c>
      <c r="F2" s="130" t="str">
        <f>LOOKUP(F1,H:H,I:I)</f>
        <v>NM</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0.25452864244149531</v>
      </c>
      <c r="H5" s="100" t="s">
        <v>724</v>
      </c>
      <c r="I5" s="100" t="s">
        <v>725</v>
      </c>
    </row>
    <row r="6" spans="1:9" x14ac:dyDescent="0.2">
      <c r="B6" t="s">
        <v>551</v>
      </c>
      <c r="E6" s="119" t="s">
        <v>910</v>
      </c>
      <c r="F6" s="120">
        <f>SUMIFS('Rural Urban'!F:F,'Rural Urban'!B:B,About!F2) / 100</f>
        <v>0.74547135755850458</v>
      </c>
      <c r="H6" s="100" t="s">
        <v>726</v>
      </c>
      <c r="I6" s="100" t="s">
        <v>727</v>
      </c>
    </row>
    <row r="7" spans="1:9" x14ac:dyDescent="0.2">
      <c r="B7" s="5" t="s">
        <v>632</v>
      </c>
      <c r="E7" s="119" t="s">
        <v>911</v>
      </c>
      <c r="F7" s="119">
        <f>SUM(F5:F6)</f>
        <v>0.99999999999999989</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0.25452864244149531</v>
      </c>
      <c r="R11" s="207">
        <f>1-Q11</f>
        <v>0.74547135755850469</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NM</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79504000000000</v>
      </c>
      <c r="G23" s="6">
        <f>BF2</f>
        <v>1.1695032E+16</v>
      </c>
      <c r="H23" s="207">
        <f>IFERROR(F23/G23,0)</f>
        <v>6.7981002531673279E-3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7000000000</v>
      </c>
      <c r="G25" s="6">
        <f t="shared" si="2"/>
        <v>473453000000000</v>
      </c>
      <c r="H25" s="207">
        <f t="shared" si="3"/>
        <v>1.4784994497869905E-5</v>
      </c>
    </row>
    <row r="26" spans="1:58" x14ac:dyDescent="0.2">
      <c r="C26" s="204" t="s">
        <v>966</v>
      </c>
      <c r="D26" s="204" t="s">
        <v>635</v>
      </c>
      <c r="E26" t="s">
        <v>1022</v>
      </c>
      <c r="F26">
        <f t="shared" si="1"/>
        <v>24185000000000</v>
      </c>
      <c r="G26" s="6">
        <f t="shared" si="2"/>
        <v>5017299000000000</v>
      </c>
      <c r="H26" s="213">
        <f t="shared" si="3"/>
        <v>4.8203226477034752E-3</v>
      </c>
    </row>
    <row r="27" spans="1:58" x14ac:dyDescent="0.2">
      <c r="C27" s="204" t="s">
        <v>968</v>
      </c>
      <c r="D27" s="204" t="s">
        <v>969</v>
      </c>
      <c r="E27" t="s">
        <v>1022</v>
      </c>
      <c r="F27">
        <f t="shared" si="1"/>
        <v>0</v>
      </c>
      <c r="G27" s="6">
        <f t="shared" si="2"/>
        <v>9410000000000</v>
      </c>
      <c r="H27" s="207">
        <f t="shared" si="3"/>
        <v>0</v>
      </c>
    </row>
    <row r="28" spans="1:58" x14ac:dyDescent="0.2">
      <c r="C28" s="204" t="s">
        <v>971</v>
      </c>
      <c r="D28" s="204" t="s">
        <v>972</v>
      </c>
      <c r="E28" t="s">
        <v>1022</v>
      </c>
      <c r="F28">
        <f t="shared" si="1"/>
        <v>36683000000000</v>
      </c>
      <c r="G28" s="6">
        <f t="shared" si="2"/>
        <v>4914171000000000</v>
      </c>
      <c r="H28" s="213">
        <f t="shared" si="3"/>
        <v>7.4647382030458443E-3</v>
      </c>
    </row>
    <row r="29" spans="1:58" x14ac:dyDescent="0.2">
      <c r="C29" s="204" t="s">
        <v>974</v>
      </c>
      <c r="D29" s="204" t="s">
        <v>975</v>
      </c>
      <c r="E29" t="s">
        <v>1022</v>
      </c>
      <c r="F29">
        <f t="shared" si="1"/>
        <v>5034000000000</v>
      </c>
      <c r="G29" s="6">
        <f t="shared" si="2"/>
        <v>484129000000000</v>
      </c>
      <c r="H29" s="207">
        <f t="shared" si="3"/>
        <v>1.0398055063836292E-2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10311000000000</v>
      </c>
      <c r="G31" s="6">
        <f t="shared" si="2"/>
        <v>438967000000000</v>
      </c>
      <c r="H31" s="207">
        <f t="shared" si="3"/>
        <v>2.3489237231955933E-2</v>
      </c>
    </row>
    <row r="32" spans="1:58" x14ac:dyDescent="0.2">
      <c r="C32" s="204" t="s">
        <v>983</v>
      </c>
      <c r="D32" s="204" t="s">
        <v>983</v>
      </c>
      <c r="E32" t="s">
        <v>1013</v>
      </c>
      <c r="F32">
        <f t="shared" si="1"/>
        <v>65495000000000</v>
      </c>
      <c r="G32" s="6">
        <f t="shared" si="2"/>
        <v>9178628000000000</v>
      </c>
      <c r="H32" s="207">
        <f t="shared" si="3"/>
        <v>7.1355980436291783E-3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3355000000000</v>
      </c>
      <c r="G34" s="6">
        <f t="shared" si="2"/>
        <v>707192000000000</v>
      </c>
      <c r="H34" s="207">
        <f t="shared" si="3"/>
        <v>4.7441147524293261E-3</v>
      </c>
    </row>
    <row r="35" spans="3:8" x14ac:dyDescent="0.2">
      <c r="C35" s="204" t="s">
        <v>990</v>
      </c>
      <c r="D35" s="204" t="s">
        <v>635</v>
      </c>
      <c r="E35" t="s">
        <v>1013</v>
      </c>
      <c r="F35">
        <f t="shared" si="1"/>
        <v>29534000000000</v>
      </c>
      <c r="G35" s="6">
        <f t="shared" si="2"/>
        <v>4532636000000000</v>
      </c>
      <c r="H35" s="213">
        <f t="shared" si="3"/>
        <v>6.5158552330255503E-3</v>
      </c>
    </row>
    <row r="36" spans="3:8" x14ac:dyDescent="0.2">
      <c r="C36" s="204" t="s">
        <v>992</v>
      </c>
      <c r="D36" s="204" t="s">
        <v>969</v>
      </c>
      <c r="E36" t="s">
        <v>1013</v>
      </c>
      <c r="F36">
        <f t="shared" si="1"/>
        <v>1000000000</v>
      </c>
      <c r="G36" s="6">
        <f t="shared" si="2"/>
        <v>1434000000000</v>
      </c>
      <c r="H36" s="207">
        <f t="shared" si="3"/>
        <v>6.9735006973500695E-4</v>
      </c>
    </row>
    <row r="37" spans="3:8" x14ac:dyDescent="0.2">
      <c r="C37" s="204" t="s">
        <v>994</v>
      </c>
      <c r="D37" s="204" t="s">
        <v>972</v>
      </c>
      <c r="E37" t="s">
        <v>1013</v>
      </c>
      <c r="F37">
        <f t="shared" si="1"/>
        <v>27795000000000</v>
      </c>
      <c r="G37" s="6">
        <f t="shared" si="2"/>
        <v>3434314000000000</v>
      </c>
      <c r="H37" s="213">
        <f t="shared" si="3"/>
        <v>8.0933193645077294E-3</v>
      </c>
    </row>
    <row r="38" spans="3:8" x14ac:dyDescent="0.2">
      <c r="C38" s="204" t="s">
        <v>996</v>
      </c>
      <c r="D38" s="204" t="s">
        <v>975</v>
      </c>
      <c r="E38" t="s">
        <v>1013</v>
      </c>
      <c r="F38">
        <f t="shared" si="1"/>
        <v>1813000000000</v>
      </c>
      <c r="G38" s="6">
        <f t="shared" si="2"/>
        <v>216973000000000</v>
      </c>
      <c r="H38" s="207">
        <f t="shared" si="3"/>
        <v>8.3558783811810682E-3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1850000000000</v>
      </c>
      <c r="G40" s="6">
        <f t="shared" si="2"/>
        <v>122008000000000</v>
      </c>
      <c r="H40" s="207">
        <f t="shared" si="3"/>
        <v>1.516294013507311E-2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New Mexico</v>
      </c>
      <c r="H2" s="1" t="s">
        <v>354</v>
      </c>
      <c r="I2" s="1"/>
      <c r="J2" s="1"/>
      <c r="K2" s="1"/>
      <c r="L2" s="1"/>
      <c r="M2" s="1"/>
      <c r="P2" s="1" t="s">
        <v>1087</v>
      </c>
      <c r="Q2">
        <f>SUMIFS(BDEQ!C:C,BDEQ!$AG:$AG,About!$B$2,BDEQ!$AH:$AH,Calculations!$I4)*BDEQ!$C$2</f>
        <v>712465213.32000005</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0.1284614096202244</v>
      </c>
      <c r="K4" s="207">
        <f>$B$12</f>
        <v>0.74547135755850469</v>
      </c>
      <c r="L4" s="209" t="s">
        <v>1022</v>
      </c>
      <c r="M4" s="12" t="s">
        <v>1015</v>
      </c>
      <c r="N4" s="1" t="s">
        <v>635</v>
      </c>
      <c r="O4" s="7">
        <f>P4</f>
        <v>2316059629926.5693</v>
      </c>
      <c r="P4" s="7">
        <f>Q4</f>
        <v>2316059629926.5693</v>
      </c>
      <c r="Q4" s="45">
        <f>SUMIFS('SEDS 2021'!$F$23:$F$40,'SEDS 2021'!E$23:E$40,Calculations!L4,'SEDS 2021'!D$23:D$40,Calculations!N4)*J4*K4</f>
        <v>2316059629926.5693</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2333798064566.1885</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2350179044047.8428</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2365397899962.4419</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2380630588258.3882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2395622188136.3579</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2410018729463.895</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2424103217244.6587</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2437260701640.6445</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2451092825057.2876</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2465070188056.1133</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2479382479617.3066</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2494334749569.1909</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2510584823890.1035</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2527981098678.6191</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2547595737310.1133</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2568261344789.3921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2590228230824.7378</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2612615024010.5288</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2635309257867.2744</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2651460618414.335</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2668108987893.4912</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2684682380673.6724</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2701726808432.0806</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2718692310776.2441</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2736220587823.9634</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2753770359826.6206</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2771879774351.6221</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2790023945592.7417</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2808841680872.8403</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0.74547135755850469</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0.62353704201097893</v>
      </c>
      <c r="K6" s="207">
        <f t="shared" si="0"/>
        <v>0.74547135755850469</v>
      </c>
      <c r="L6" s="209" t="s">
        <v>1022</v>
      </c>
      <c r="M6" s="12" t="s">
        <v>1015</v>
      </c>
      <c r="N6" s="1" t="s">
        <v>972</v>
      </c>
      <c r="O6" s="7">
        <f t="shared" si="1"/>
        <v>17051322397602.623</v>
      </c>
      <c r="P6" s="7">
        <f t="shared" si="1"/>
        <v>17051322397602.623</v>
      </c>
      <c r="Q6" s="45">
        <f>SUMIFS('SEDS 2021'!$F$23:$F$40,'SEDS 2021'!E$23:E$40,Calculations!L6,'SEDS 2021'!D$23:D$40,Calculations!N6)*J6*K6</f>
        <v>17051322397602.623</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17153141113016.881</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17236831860161.449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17301407988440.818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17364710614925.357</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17425586853767.551</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17482376214002.783</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17536331883070.992</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17574045394830.08</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17619106655064.848</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17663397555354.527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17711014844673.379</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17760569876292.496</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17817328310272.844</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17876135797409.5</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17959125114443.98</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18050698528149.578</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18157660746653.359</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18272714109343.652</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18400044252902.434</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18437443544305.797</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18488819479586.887</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18544975200234.066</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18613065461244.863</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18683878370319.801</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18763889925690.23</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18843220400497.199</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18928749193076.219</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19010725050178.965</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19096675728630.297</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0.9840233964927575</v>
      </c>
      <c r="K7" s="207">
        <f t="shared" si="0"/>
        <v>0.74547135755850469</v>
      </c>
      <c r="L7" s="209" t="s">
        <v>1022</v>
      </c>
      <c r="M7" s="12" t="s">
        <v>1015</v>
      </c>
      <c r="N7" s="1" t="s">
        <v>964</v>
      </c>
      <c r="O7" s="7">
        <f t="shared" si="1"/>
        <v>5134928800.7695065</v>
      </c>
      <c r="P7" s="7">
        <f t="shared" si="1"/>
        <v>5134928800.7695065</v>
      </c>
      <c r="Q7" s="45">
        <f>SUMIFS('SEDS 2021'!$F$23:$F$40,'SEDS 2021'!E$23:E$40,Calculations!L7,'SEDS 2021'!D$23:D$40,Calculations!N7)*J7*K7</f>
        <v>5134928800.7695065</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5169865137.3602972</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5197005189.8420811</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5214122371.2721891</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5223256108.7049484</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5220559886.6633492</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5201789135.7315779</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5161553521.7808199</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5092206339.4450016</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4998215732.0205441</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4878040878.1857719</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4735554954.3580656</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4571649956.8978949</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4389250130.8793612</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4190246906.7458625</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3983827401.8364515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3770483046.5699983</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3555183766.3179207</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3339873852.1301284</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3128831875.0511312</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2913422177.3664193</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2711031034.0749526</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2522085896.7664576</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2349503295.1721654</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2193914884.7173305</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2057585083.3326049</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1940220401.9776831</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1842661699.9986143</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1763259800.7624218</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1701413092.4138386</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0.74547135755850469</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0.74547135755850469</v>
      </c>
      <c r="L9" s="209" t="s">
        <v>1022</v>
      </c>
      <c r="M9" s="12" t="s">
        <v>1015</v>
      </c>
      <c r="N9" s="1" t="s">
        <v>981</v>
      </c>
      <c r="O9" s="7">
        <f t="shared" si="1"/>
        <v>7686555167785.7422</v>
      </c>
      <c r="P9" s="7">
        <f t="shared" si="1"/>
        <v>7686555167785.7422</v>
      </c>
      <c r="Q9" s="45">
        <f>SUMIFS('SEDS 2021'!$F$23:$F$40,'SEDS 2021'!E$23:E$40,Calculations!L9,'SEDS 2021'!D$23:D$40,Calculations!N9)*J9*K9</f>
        <v>7686555167785.7422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7734476552856.748</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7777525272019.1006</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7817410093184.043</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7859825710925.2549</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7903391799113.8936</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7948398624792.3652</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7994015257434.0615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8035802971111.2568</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8081705969298.5938</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8128713335609.5322</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8178271363304.5186</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8229223580968.9043</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8283551345976.4561</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8339910228068.6631</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8406398321044.2041</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8476833111080.2373</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8553381010013.1875</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8630835741694.0557</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8710640443434.6143</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8758465957903.0303</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8806251480080.3848</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8848761004776.7285</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8889648821043.9004</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8926154629768.0098</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8963785378807.9824</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8999885004534.8223</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9039053989855.5059</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9077273700361.9434</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9118491110826.9746</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0.74547135755850469</v>
      </c>
      <c r="L10" s="209" t="s">
        <v>1022</v>
      </c>
      <c r="M10" s="12" t="s">
        <v>1015</v>
      </c>
      <c r="N10" s="1" t="s">
        <v>969</v>
      </c>
      <c r="O10" s="7">
        <f t="shared" si="1"/>
        <v>0</v>
      </c>
      <c r="P10" s="7">
        <f t="shared" si="1"/>
        <v>0</v>
      </c>
      <c r="Q10" s="45">
        <f>SUMIFS('SEDS 2021'!$F$23:$F$40,'SEDS 2021'!E$23:E$40,Calculations!L10,'SEDS 2021'!D$23:D$40,Calculations!N10)*J10*K10</f>
        <v>0</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0</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0</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0</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0</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0</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0</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0</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0</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0</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0</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0</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0</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0</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0</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0</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0</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0</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0</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0</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0</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0</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0</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0</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0</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0</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0</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0</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0</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0</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0.74547135755850469</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0.74547135755850469</v>
      </c>
      <c r="C12" s="207">
        <f>'Rural Urban'!Q11</f>
        <v>0.25452864244149531</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0.74405555319905736</v>
      </c>
      <c r="K12" s="207">
        <f t="shared" si="0"/>
        <v>0.74547135755850469</v>
      </c>
      <c r="L12" s="209" t="s">
        <v>1022</v>
      </c>
      <c r="M12" s="12" t="s">
        <v>1015</v>
      </c>
      <c r="N12" s="1" t="s">
        <v>975</v>
      </c>
      <c r="O12" s="7">
        <f t="shared" si="1"/>
        <v>2792219368224.8638</v>
      </c>
      <c r="P12" s="7">
        <f t="shared" si="1"/>
        <v>2792219368224.8638</v>
      </c>
      <c r="Q12" s="45">
        <f>SUMIFS('SEDS 2021'!$F$23:$F$40,'SEDS 2021'!E$23:E$40,Calculations!L12,'SEDS 2021'!D$23:D$40,Calculations!N12)*J12*K12</f>
        <v>2792219368224.8638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2817327928901.4282</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2841511186758.1743</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2864834013402.6968</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2890458463649.562</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2918139653721.1357</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2947721081577.7363</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2979411234377.1543</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3011080281935.7573</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3045983325335.5991</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3081476995212.7642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3117340443758.896</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3152091292021.46</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3185553109652.5669</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3216377279846.0649</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3247861271219.4321</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3277314119355.4673</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3306253467074.0952</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3334225348425.0273</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3362531714201.5278</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3374842819739.7896</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3388788260276.8262</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3402989938069.6509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3418982404145.4058</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3435207857395.0171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3452905617419.7529</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3470294701806.5708</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3488670270264.8447</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3506225538709.3457</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3524384510348.7007</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0.74547135755850469</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9.999527038142475E-2</v>
      </c>
      <c r="K17" s="207">
        <f>$B$12</f>
        <v>0.74547135755850469</v>
      </c>
      <c r="L17" s="209" t="s">
        <v>1022</v>
      </c>
      <c r="M17" s="12" t="s">
        <v>1018</v>
      </c>
      <c r="N17" s="1" t="s">
        <v>635</v>
      </c>
      <c r="O17" s="7">
        <f>P17</f>
        <v>1802837206898.8149</v>
      </c>
      <c r="P17" s="7">
        <f>Q17</f>
        <v>1802837206898.8149</v>
      </c>
      <c r="Q17" s="45">
        <f>SUMIFS('SEDS 2021'!$F$23:$F$40,'SEDS 2021'!E$23:E$40,Calculations!L17,'SEDS 2021'!D$23:D$40,Calculations!N17)*J17*K17</f>
        <v>1802837206898.8149</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1766076667019.9609</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1731882208866.6506</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1700734798263.3962</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1674110381980.8059</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1650505010275.7322</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1632083103949.176</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1616674295094.9341</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1605905890680.6118</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1598177978482.8425</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1593233219571.0076</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1590515822799.1716</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1589464625936.8252</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1590590300719.083</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1591780191462.6189</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1594797594040.2649</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1597668341614.1555</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1602125591498.8879</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1606240728221.071</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1611770842877.0459</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1616775472710.4348</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1623124175213.7253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1629855161643.199</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1636007219399.9753</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1643365845542.4438</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1650961961764.6074</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1657837633563.6777</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1665766997802.5095</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1673769889371.3379</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1680896883275.3455</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0.74547135755850469</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0.74547135755850469</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0.74547135755850469</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0.74547135755850469</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0.74547135755850469</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0.74547135755850469</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0.74547135755850469</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0.74547135755850469</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0.74547135755850469</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6.5424935755104593E-2</v>
      </c>
      <c r="K30" s="207">
        <f>$B$12</f>
        <v>0.74547135755850469</v>
      </c>
      <c r="L30" s="209" t="s">
        <v>1022</v>
      </c>
      <c r="M30" s="12" t="s">
        <v>1019</v>
      </c>
      <c r="N30" s="1" t="s">
        <v>635</v>
      </c>
      <c r="O30" s="7">
        <f>P30</f>
        <v>1179560873112.8328</v>
      </c>
      <c r="P30" s="7">
        <f>Q30</f>
        <v>1179560873112.8328</v>
      </c>
      <c r="Q30" s="45">
        <f>SUMIFS('SEDS 2021'!$F$23:$F$40,'SEDS 2021'!E$23:E$40,Calculations!L30,'SEDS 2021'!D$23:D$40,Calculations!N30)*J30*K30</f>
        <v>1179560873112.8328</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1185628176056.6301</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1192586381092.4402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1200285108831.8687</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1211937192218.1252</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1226662353632.2439</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1243347013712.5554</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1259549186375.625</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1276202618459.4128</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1293508404399.5571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1312907850718.0276</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1333810051584.3713</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1356206897948.0579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1378784951818.2781</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1401246140223.3328</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1418775987386.6055</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1436073576148.9417</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1453256102894.1577</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1470374138510.1946</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1487460438157.6956</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1503799128996.1565</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1520710509099.6519</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1538322817534.5442</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1556738881326.509</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1575941173449.2424</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1595873829404.4998</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1616444719444.9697</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1637553589257.0237</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1659143317567.8569</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1681193562275.9604</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0.74547135755850469</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0.74547135755850469</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0.74547135755850469</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0.74547135755850469</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0.74547135755850469</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0.74547135755850469</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0.74547135755850469</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0.74547135755850469</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0.74547135755850469</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0.28946548644552877</v>
      </c>
      <c r="K43" s="207">
        <f>$B$12</f>
        <v>0.74547135755850469</v>
      </c>
      <c r="L43" s="209" t="s">
        <v>1022</v>
      </c>
      <c r="M43" s="12" t="s">
        <v>1014</v>
      </c>
      <c r="N43" s="1" t="s">
        <v>635</v>
      </c>
      <c r="O43" s="7">
        <f>P43</f>
        <v>5218838321917.3232</v>
      </c>
      <c r="P43" s="7">
        <f>Q43</f>
        <v>5218838321917.3232</v>
      </c>
      <c r="Q43" s="45">
        <f>SUMIFS('SEDS 2021'!$F$23:$F$40,'SEDS 2021'!E$23:E$40,Calculations!L43,'SEDS 2021'!D$23:D$40,Calculations!N43)*J43*K43</f>
        <v>5218838321917.3232</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5212445188060.4639</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5206549327032.4541</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5202721242628.4912</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5202090063926.709</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5206239298035.8584</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5215559142767.5527</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5230261199832.2129</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5249541780040.7383</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5274094786535.5488</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5304691580843.7588</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5340176837676.1992</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5379381495537.4795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5422744421328.6523</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5469989907190.8965</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5520652936987.8076</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5573061791404.332</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5626330114377.7578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5680005216133.9961</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5733850303982.0449</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5782066106422.3896</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5830825064893.6357</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5880073817445.749</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5929804631895.252</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5980052764892.0352</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6030833758521.8916</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6082123754398.3164</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6133967307106.3799</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6186311071214.3047</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6239110437312.8574</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0.74547135755850469</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0.37487045941643782</v>
      </c>
      <c r="K45" s="207">
        <f t="shared" si="8"/>
        <v>0.74547135755850469</v>
      </c>
      <c r="L45" s="209" t="s">
        <v>1022</v>
      </c>
      <c r="M45" s="12" t="s">
        <v>1014</v>
      </c>
      <c r="N45" s="1" t="s">
        <v>972</v>
      </c>
      <c r="O45" s="7">
        <f t="shared" ref="O45:O52" si="10">P45</f>
        <v>10251254745398.98</v>
      </c>
      <c r="P45" s="7">
        <f t="shared" si="9"/>
        <v>10251254745398.98</v>
      </c>
      <c r="Q45" s="45">
        <f>SUMIFS('SEDS 2021'!$F$23:$F$40,'SEDS 2021'!E$23:E$40,Calculations!L45,'SEDS 2021'!D$23:D$40,Calculations!N45)*J45*K45</f>
        <v>10251254745398.98</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10315601046408.826</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10381267607209.076</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10450331841257.469</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10524156619940.617</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10605043993729.967</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10692254908668.934</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10784176335460.141</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10877907086276.965</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10974577540468.039</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11073989895582.457</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11173713888468.34</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11272985585973.625</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11374807772670.812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11480092549444.014</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11588733744479.875</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11698277328481.383</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11808059340085.113</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11917354806718.715</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12025995135150.477</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12122451022330.459</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12219380467119.451</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12317150436985.035</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12416054813596.152</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12516233847498.178</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12617702540977.146</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12720603993798.061</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12824833907983.379</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12930511259682.697</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13037709756519.596</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1.5976603507242483E-2</v>
      </c>
      <c r="K46" s="207">
        <f t="shared" si="8"/>
        <v>0.74547135755850469</v>
      </c>
      <c r="L46" s="209" t="s">
        <v>1022</v>
      </c>
      <c r="M46" s="12" t="s">
        <v>1014</v>
      </c>
      <c r="N46" s="1" t="s">
        <v>964</v>
      </c>
      <c r="O46" s="7">
        <f t="shared" si="10"/>
        <v>83370702.140026152</v>
      </c>
      <c r="P46" s="7">
        <f t="shared" si="9"/>
        <v>83370702.140026152</v>
      </c>
      <c r="Q46" s="45">
        <f>SUMIFS('SEDS 2021'!$F$23:$F$40,'SEDS 2021'!E$23:E$40,Calculations!L46,'SEDS 2021'!D$23:D$40,Calculations!N46)*J46*K46</f>
        <v>83370702.140026152</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80198116.236906096</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76315104.786208764</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72098162.418040931</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67928150.218518674</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64146538.407563865</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60981245.8632719</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58539892.025370903</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56817694.964188747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55754469.368595384</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55232653.877907671</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55103049.086096041</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55233185.526401021</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55538380.82892219</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55951602.36390245</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56427031.000121459</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56927808.358438224</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57439120.560864761</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57951403.824044973</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58460817.405005284</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58918196.156620719</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59379020.207604252</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59845318.935183935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60318705.390082218</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60799968.834342889</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61288689.701598406</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61785322.067281328</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62289115.328940906</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62800355.566754423</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63319435.13699127</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0.74547135755850469</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0.74547135755850469</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0.74547135755850469</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0.74547135755850469</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0.25594444680094269</v>
      </c>
      <c r="K51" s="207">
        <f t="shared" si="8"/>
        <v>0.74547135755850469</v>
      </c>
      <c r="L51" s="209" t="s">
        <v>1022</v>
      </c>
      <c r="M51" s="12" t="s">
        <v>1014</v>
      </c>
      <c r="N51" s="1" t="s">
        <v>975</v>
      </c>
      <c r="O51" s="7">
        <f t="shared" si="10"/>
        <v>960483445724.64905</v>
      </c>
      <c r="P51" s="7">
        <f t="shared" si="9"/>
        <v>960483445724.64905</v>
      </c>
      <c r="Q51" s="45">
        <f>SUMIFS('SEDS 2021'!$F$23:$F$40,'SEDS 2021'!E$23:E$40,Calculations!L51,'SEDS 2021'!D$23:D$40,Calculations!N51)*J51*K51</f>
        <v>960483445724.64905</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949401254855.53491</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942415571367.50574</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938927625585.35278</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938236284157.06274</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939793582068.36157</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943039429713.63281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947528015630.70728</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952793184653.61609</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958798220529.99768</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965411704369.375</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972322092092.74487</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979362086015.47498</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986661137853.7467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994248575750.89417</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1002120582863.6908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1010087954092.8217</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1018106606830.4016</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1026124288761.2444</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1034133051003.5808</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1042801136709.8619</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1051484634713.7357</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1060207540936.2477</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1068990539560.6088</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1077844457489.4086</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1086777027255.0233</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1095801245792.4667</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1104914393519.4287</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1114129824108.3579</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1123456079441.0332</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0.74547135755850469</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0.41665289779771753</v>
      </c>
      <c r="K56" s="207">
        <f>$B$12</f>
        <v>0.74547135755850469</v>
      </c>
      <c r="L56" s="209" t="s">
        <v>1022</v>
      </c>
      <c r="M56" s="12" t="s">
        <v>1016</v>
      </c>
      <c r="N56" s="1" t="s">
        <v>635</v>
      </c>
      <c r="O56" s="7">
        <f>P56</f>
        <v>7511928750696.8965</v>
      </c>
      <c r="P56" s="7">
        <f>Q56</f>
        <v>7511928750696.8965</v>
      </c>
      <c r="Q56" s="45">
        <f>SUMIFS('SEDS 2021'!$F$23:$F$40,'SEDS 2021'!E$23:E$40,Calculations!L56,'SEDS 2021'!D$23:D$40,Calculations!N56)*J56*K56</f>
        <v>7511928750696.8965</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7517109786551.6826</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7524155781197.1777</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7535642621234.6885</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7542694325665.9912</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7543326684444.6377</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7545618866063.3613</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7549116704642.3799</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7546810367512.9756</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7535635186617.7451</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7517821011746.8193</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7489839730561.1338</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7462275204262.7217</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7441348482401.2734</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7422406327447.8721</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7399393808934.001</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7366625407637.6387</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7326271853275.043</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7271079933557.4102</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7195758104483.7002</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7078548275587.458</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6944425050009.1016</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6798250786182.7295</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6640519915873.4346</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6466810626308.6826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6271937123478.8799</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6051158500852.2061</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5804540956257.8965</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5537870346508.2344</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5253907293566.2266</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0.74547135755850469</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0.74547135755850469</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0.74547135755850469</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0.74547135755850469</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0.74547135755850469</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0.74547135755850469</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0.74547135755850469</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0.74547135755850469</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0.74547135755850469</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0.1284614096202244</v>
      </c>
      <c r="K69" s="210">
        <f>$C$12</f>
        <v>0.25452864244149531</v>
      </c>
      <c r="L69" s="209" t="s">
        <v>1022</v>
      </c>
      <c r="M69" s="12" t="s">
        <v>1015</v>
      </c>
      <c r="N69" s="1" t="s">
        <v>635</v>
      </c>
      <c r="O69" s="7">
        <f>P69</f>
        <v>790779561738.55737</v>
      </c>
      <c r="P69" s="7">
        <f>Q69</f>
        <v>790779561738.55737</v>
      </c>
      <c r="Q69" s="45">
        <f>SUMIFS('SEDS 2021'!$F$23:$F$40,'SEDS 2021'!E$23:E$40,Calculations!L69,'SEDS 2021'!D$23:D$40,Calculations!N69)*J69*K69</f>
        <v>790779561738.55737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796836051558.16138</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802429061171.54578</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807625283261.3418</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812826228184.83252</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817944857527.56519</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822860314148.12805</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827669225339.64929</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832161626834.75659</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836884372463.57849</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841656707702.12439</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846543398658.60632</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851648599460.33289</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857196913710.82471</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863136578810.71765</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869833666890.94324</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876889590587.53796</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884389813935.56226</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892033407509.51208</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899781971523.72913</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905296581618.328</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910980887043.92102</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916639592938.14197</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922459125794.17041</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928251710896.48816</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934236445945.07019</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940228520084.07373</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946411674738.80798</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952606696489.01086</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959031695338.53552</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0.25452864244149531</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0.62353704201097893</v>
      </c>
      <c r="K71" s="210">
        <f t="shared" si="14"/>
        <v>0.25452864244149531</v>
      </c>
      <c r="L71" s="209" t="s">
        <v>1022</v>
      </c>
      <c r="M71" s="12" t="s">
        <v>1015</v>
      </c>
      <c r="N71" s="1" t="s">
        <v>972</v>
      </c>
      <c r="O71" s="7">
        <f t="shared" si="15"/>
        <v>5821886914486.1152</v>
      </c>
      <c r="P71" s="7">
        <f t="shared" si="16"/>
        <v>5821886914486.1152</v>
      </c>
      <c r="Q71" s="45">
        <f>SUMIFS('SEDS 2021'!$F$23:$F$40,'SEDS 2021'!E$23:E$40,Calculations!L71,'SEDS 2021'!D$23:D$40,Calculations!N71)*J71*K71</f>
        <v>5821886914486.1152</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5856651200392.96</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5885225996781.3643</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5907274428419.1768</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5928888044312.9658</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5949673211002.9297</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5969062981809.3291</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5987485236481.7705</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6000361880034.0869</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6015747288578.584</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6030869670691.5137</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6047127792327.1533</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6064047523442.6025</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6083426735000.0225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6103505561254.7441</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6131840866143.0693</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6163107066296.6953</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6199627514724.7373</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6238910548092.7773</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6282385281566.1611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6295154639869.0059</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6312696087878.6045</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6331869513117.1846</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6355117786203.5254</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6379295661626.1406</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6406614259935.2246</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6433700314754.2695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6462902680806.3955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6490891956866.1436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6520238368745.457</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0.9840233964927575</v>
      </c>
      <c r="K72" s="210">
        <f t="shared" si="14"/>
        <v>0.25452864244149531</v>
      </c>
      <c r="L72" s="209" t="s">
        <v>1022</v>
      </c>
      <c r="M72" s="12" t="s">
        <v>1015</v>
      </c>
      <c r="N72" s="1" t="s">
        <v>964</v>
      </c>
      <c r="O72" s="7">
        <f t="shared" si="15"/>
        <v>1753234974.679796</v>
      </c>
      <c r="P72" s="7">
        <f t="shared" si="16"/>
        <v>1753234974.679796</v>
      </c>
      <c r="Q72" s="45">
        <f>SUMIFS('SEDS 2021'!$F$23:$F$40,'SEDS 2021'!E$23:E$40,Calculations!L72,'SEDS 2021'!D$23:D$40,Calculations!N72)*J72*K72</f>
        <v>1753234974.679796</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1765163398.5342767</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1774429912.4572308</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1780274285.8294005</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1783392846.6776555</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1782472267.0618045</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1776063310.2268717</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1762325537.3495512</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1738648109.6414135</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1706556599.3943262</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1665524919.1130764</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1616875499.6670151</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1560912898.1935711</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1498635548.9334841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1430689248.962858</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1360210784.8001156</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1287367947.086844</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1213857633.1551759</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1140343688.4452174</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1068286958.9955273</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994738944.89074707</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925635896.97100675</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861123761.38398814</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802198338.09652245</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749075295.21745193</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702527780.1198653</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662455585.91285646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629145809.86134934</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602035368.37362468</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580918851.21192467</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0.25452864244149531</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0.25452864244149531</v>
      </c>
      <c r="L74" s="209" t="s">
        <v>1022</v>
      </c>
      <c r="M74" s="12" t="s">
        <v>1015</v>
      </c>
      <c r="N74" s="1" t="s">
        <v>981</v>
      </c>
      <c r="O74" s="7">
        <f t="shared" si="15"/>
        <v>2624444832214.2583</v>
      </c>
      <c r="P74" s="7">
        <f t="shared" si="16"/>
        <v>2624444832214.2583</v>
      </c>
      <c r="Q74" s="45">
        <f>SUMIFS('SEDS 2021'!$F$23:$F$40,'SEDS 2021'!E$23:E$40,Calculations!L74,'SEDS 2021'!D$23:D$40,Calculations!N74)*J74*K74</f>
        <v>2624444832214.2583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2640806782223.9634</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2655505042507.396</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2669123043094.8135</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2683605141558.457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2698480048784.2124</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2713846871566.0566</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2729421902667.2778</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2743689613861.2061</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2759362419656.0288</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2775412293350.7861</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2792333047425.8921</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2809729824190.0244</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2828279124755.4287</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2847521916048.4849</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2870223155837.2451</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2894271928880.9717</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2920407920022.1519</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2946853533935.4326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2974101505555.6953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2990430722162.4604</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3006746284074.8516</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3021260445487.0752</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3035220901863.2466</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3047685195550.1401</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3060533581165.6113</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3072859190507.5869</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3086232780999.5625</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3099282257590.5488</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3113355248355.7168</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0.25452864244149531</v>
      </c>
      <c r="L75" s="209" t="s">
        <v>1022</v>
      </c>
      <c r="M75" s="12" t="s">
        <v>1015</v>
      </c>
      <c r="N75" s="1" t="s">
        <v>969</v>
      </c>
      <c r="O75" s="7">
        <f t="shared" si="15"/>
        <v>0</v>
      </c>
      <c r="P75" s="7">
        <f t="shared" si="16"/>
        <v>0</v>
      </c>
      <c r="Q75" s="45">
        <f>SUMIFS('SEDS 2021'!$F$23:$F$40,'SEDS 2021'!E$23:E$40,Calculations!L75,'SEDS 2021'!D$23:D$40,Calculations!N75)*J75*K75</f>
        <v>0</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0</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0</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0</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0</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0</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0</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0</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0</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0</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0</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0</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0</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0</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0</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0</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0</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0</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0</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0</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0</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0</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0</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0</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0</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0</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0</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0</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0</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0</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0.25452864244149531</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0.74405555319905736</v>
      </c>
      <c r="K77" s="210">
        <f t="shared" si="14"/>
        <v>0.25452864244149531</v>
      </c>
      <c r="L77" s="209" t="s">
        <v>1022</v>
      </c>
      <c r="M77" s="12" t="s">
        <v>1015</v>
      </c>
      <c r="N77" s="1" t="s">
        <v>975</v>
      </c>
      <c r="O77" s="7">
        <f t="shared" si="15"/>
        <v>953356286579.19092</v>
      </c>
      <c r="P77" s="7">
        <f t="shared" si="16"/>
        <v>953356286579.19092</v>
      </c>
      <c r="Q77" s="45">
        <f>SUMIFS('SEDS 2021'!$F$23:$F$40,'SEDS 2021'!E$23:E$40,Calculations!L77,'SEDS 2021'!D$23:D$40,Calculations!N77)*J77*K77</f>
        <v>953356286579.19092</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961929181832.46606</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970186148018.59766</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978149334455.6604</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986898371515.92383</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996349647756.98267</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1006449728192.6427</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1017269797252.3267</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1028082660282.9143</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1039999716737.952</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1052118432658.4258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1064363403278.9113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1076228495267.0586</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1087653469451.3982</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1098177863332.1127</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1108927542044.3147</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1118983721099.4734</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1128864574083.6697</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1138415101967.2693</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1148079833925.7734</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1152283253611.6355</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1157044689463.1289</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1161893613210.9678</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1167353971463.8792</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1172893879264.1562</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1178936481421.4067</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1184873691479.7153</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1191147719913.3406</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1197141670719.8599</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1203341745816.8242</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0.25452864244149531</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9.999527038142475E-2</v>
      </c>
      <c r="K82" s="210">
        <f>$C$12</f>
        <v>0.25452864244149531</v>
      </c>
      <c r="L82" s="209" t="s">
        <v>1022</v>
      </c>
      <c r="M82" s="12" t="s">
        <v>1018</v>
      </c>
      <c r="N82" s="1" t="s">
        <v>635</v>
      </c>
      <c r="O82" s="7">
        <f>P82</f>
        <v>615548407275.94299</v>
      </c>
      <c r="P82" s="7">
        <f>Q82</f>
        <v>615548407275.94299</v>
      </c>
      <c r="Q82" s="45">
        <f>SUMIFS('SEDS 2021'!$F$23:$F$40,'SEDS 2021'!E$23:E$40,Calculations!L82,'SEDS 2021'!D$23:D$40,Calculations!N82)*J82*K82</f>
        <v>615548407275.94299</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602997139925.54468</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591322017971.44397</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580687259095.69202</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571596800470.4281</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563537143780.06653</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557247294061.5752</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551986215739.05505</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548309525375.23596</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545670959881.52289</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543982655213.24988</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543054845842.30963</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542695932374.20795</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543080275073.96918</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543486543232.41028</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544516784534.10565</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545496952954.21466</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547018805874.08948</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548423850015.27399</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550312014545.88855</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552020761132.19153</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554188418699.50549</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556486600676.33826</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558587117206.15149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561099596194.49414</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563693162171.5791</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566040744531.58044</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568748092432.57019</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571480545002.29956</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573913937063.1521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0.25452864244149531</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0.25452864244149531</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0.25452864244149531</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0.25452864244149531</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0.25452864244149531</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0.25452864244149531</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0.25452864244149531</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0.25452864244149531</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0.25452864244149531</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6.5424935755104593E-2</v>
      </c>
      <c r="K95" s="210">
        <f>$C$12</f>
        <v>0.25452864244149531</v>
      </c>
      <c r="L95" s="209" t="s">
        <v>1022</v>
      </c>
      <c r="M95" s="12" t="s">
        <v>1019</v>
      </c>
      <c r="N95" s="1" t="s">
        <v>635</v>
      </c>
      <c r="O95" s="7">
        <f>P95</f>
        <v>402741198124.37189</v>
      </c>
      <c r="P95" s="7">
        <f>Q95</f>
        <v>402741198124.37189</v>
      </c>
      <c r="Q95" s="45">
        <f>SUMIFS('SEDS 2021'!$F$23:$F$40,'SEDS 2021'!E$23:E$40,Calculations!L95,'SEDS 2021'!D$23:D$40,Calculations!N95)*J95*K95</f>
        <v>402741198124.37189</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404812776550.43481</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407188538494.38757</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409817139446.2218</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413795547115.20624</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418823205530.87292</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424519901771.15234</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430051860807.16425</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435737894773.86224</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441646663980.17261</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448270278268.62561</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455406982793.36304</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463054008855.62524</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470762905169.73627</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478431899738.60217</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484417170876.7016</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490323141294.67731</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496189825724.37561</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502034490743.94763</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507868320051.44812</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513446890919.69025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519220996894.26752</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525234423045.03979</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531522277928.47424</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538078577236.56775</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544884246977.06732</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551907830999.07751</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559115099155.33887</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566486548349.08716</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574015233112.29199</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0.25452864244149531</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0.25452864244149531</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0.25452864244149531</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0.25452864244149531</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0.25452864244149531</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0.25452864244149531</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0.25452864244149531</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0.25452864244149531</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0.25452864244149531</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0.28946548644552877</v>
      </c>
      <c r="K108" s="210">
        <f>$C$12</f>
        <v>0.25452864244149531</v>
      </c>
      <c r="L108" s="209" t="s">
        <v>1022</v>
      </c>
      <c r="M108" s="12" t="s">
        <v>1014</v>
      </c>
      <c r="N108" s="1" t="s">
        <v>635</v>
      </c>
      <c r="O108" s="7">
        <f>P108</f>
        <v>1781884467767.7898</v>
      </c>
      <c r="P108" s="7">
        <f>Q108</f>
        <v>1781884467767.7898</v>
      </c>
      <c r="Q108" s="45">
        <f>SUMIFS('SEDS 2021'!$F$23:$F$40,'SEDS 2021'!E$23:E$40,Calculations!L108,'SEDS 2021'!D$23:D$40,Calculations!N108)*J108*K108</f>
        <v>1781884467767.7898</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1779701639862.9558</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1777688597392.2192</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1776381562431.5691</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1776166057091.929</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1777582743211.7454</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1780764847263.4595</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1785784617088.0457</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1792367646544.7812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1800750857177.3787</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1811197617390.7234</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1823313460818.7385</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1836699231099.0298</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1851504771945.1143</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1867635947551.0959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1884933985987.3599</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1902828106842.9758</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1921015678765.2104</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1939342138453.3042</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1957726637030.1409</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1974189110893.0688</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1990837036236.8318</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2007652193522.1238</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2024631942725.095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2041788321635.1824</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2059126636835.8752</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2076638742282.8398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2094339850388.9172</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2112211747254.6829</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2130239201748.5081</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0.25452864244149531</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0.37487045941643782</v>
      </c>
      <c r="K110" s="210">
        <f t="shared" si="23"/>
        <v>0.25452864244149531</v>
      </c>
      <c r="L110" s="209" t="s">
        <v>1022</v>
      </c>
      <c r="M110" s="12" t="s">
        <v>1014</v>
      </c>
      <c r="N110" s="1" t="s">
        <v>972</v>
      </c>
      <c r="O110" s="7">
        <f t="shared" si="24"/>
        <v>3500118317374.207</v>
      </c>
      <c r="P110" s="7">
        <f t="shared" si="25"/>
        <v>3500118317374.207</v>
      </c>
      <c r="Q110" s="45">
        <f>SUMIFS('SEDS 2021'!$F$23:$F$40,'SEDS 2021'!E$23:E$40,Calculations!L110,'SEDS 2021'!D$23:D$40,Calculations!N110)*J110*K110</f>
        <v>3500118317374.207</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3522088278360.7798</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3544509019821.6313</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3568089839601.4434</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3593296067186.5063</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3620913698947.2881</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3650690397354.8511</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3682075420716.5503</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3714078207300.5483</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3747084706101.5776</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3781027380803.4678</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3815076458974.9209</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3848971108504.6313</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3883736579622.582</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3919684293817.269</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3956778000510.7944</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3994179812721.7905</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4031663032022.8096</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4068980128736.4512</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4106073539542.5991</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4139006778050.6719</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4172101704830.3555</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4205483614744.2856</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4239252848739.8042</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4273457293004.0254</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4308102069814.8999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4343236038177.6069</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4378823587303.9331</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4414905339596.7822</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4451506461283.1025</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1.5976603507242483E-2</v>
      </c>
      <c r="K111" s="210">
        <f t="shared" si="23"/>
        <v>0.25452864244149531</v>
      </c>
      <c r="L111" s="209" t="s">
        <v>1022</v>
      </c>
      <c r="M111" s="12" t="s">
        <v>1014</v>
      </c>
      <c r="N111" s="1" t="s">
        <v>964</v>
      </c>
      <c r="O111" s="7">
        <f t="shared" si="24"/>
        <v>28465522.410671234</v>
      </c>
      <c r="P111" s="7">
        <f t="shared" si="25"/>
        <v>28465522.410671234</v>
      </c>
      <c r="Q111" s="45">
        <f>SUMIFS('SEDS 2021'!$F$23:$F$40,'SEDS 2021'!E$23:E$40,Calculations!L111,'SEDS 2021'!D$23:D$40,Calculations!N111)*J111*K111</f>
        <v>28465522.410671234</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27382296.375542451</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26056507.49967245</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24616703.534917779</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23192923.086014915</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21901755.409720238</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20821019.5691543</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19987460.409865595</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19399445.222487956</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19036424.745964564</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18858259.633243568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18814008.259425845</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18858441.155669477</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18962644.952693481</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19103732.487794202</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19266059.590140503</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19437041.586813394</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19611620.528616916</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19786531.022763602</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19960461.712237362</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20116625.985418208</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20273966.598054722</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20433176.446829814</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20594806.280751362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20759125.58005425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20925991.090867136</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21095557.849600535</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21267569.575686634</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21442123.946384814</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21619354.925136577</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0.25452864244149531</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0.25452864244149531</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0.25452864244149531</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0.25452864244149531</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0.25594444680094269</v>
      </c>
      <c r="K116" s="210">
        <f t="shared" si="23"/>
        <v>0.25452864244149531</v>
      </c>
      <c r="L116" s="209" t="s">
        <v>1022</v>
      </c>
      <c r="M116" s="12" t="s">
        <v>1014</v>
      </c>
      <c r="N116" s="1" t="s">
        <v>975</v>
      </c>
      <c r="O116" s="7">
        <f t="shared" si="24"/>
        <v>327940899471.29657</v>
      </c>
      <c r="P116" s="7">
        <f t="shared" si="25"/>
        <v>327940899471.29657</v>
      </c>
      <c r="Q116" s="45">
        <f>SUMIFS('SEDS 2021'!$F$23:$F$40,'SEDS 2021'!E$23:E$40,Calculations!L116,'SEDS 2021'!D$23:D$40,Calculations!N116)*J116*K116</f>
        <v>327940899471.29657</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324157072006.17255</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321771928007.4046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320581027651.75775</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320344980762.19977</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320876693911.49908</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321984933934.86975</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323517486015.33691</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325315189320.82013</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327365507705.19604</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329623570401.20428</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331983005928.99469</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334386693311.18665</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336878831656.5014</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339469434565.6394</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342157198841.75067</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344877523589.59845</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347615357545.00409</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350352860034.7962</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353087317047.14172</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356046888954.25299</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359011723130.85779</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361990012580.14252</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364988819568.17456</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368011840758.53461</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371061716294.19855</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374142883759.77832</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377254414599.68774</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380400868200.52899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383585161044.00323</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0.25452864244149531</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0.41665289779771753</v>
      </c>
      <c r="K121" s="210">
        <f>$C$12</f>
        <v>0.25452864244149531</v>
      </c>
      <c r="L121" s="209" t="s">
        <v>1022</v>
      </c>
      <c r="M121" s="12" t="s">
        <v>1016</v>
      </c>
      <c r="N121" s="1" t="s">
        <v>635</v>
      </c>
      <c r="O121" s="7">
        <f>P121</f>
        <v>2564821582540.9023</v>
      </c>
      <c r="P121" s="7">
        <f>Q121</f>
        <v>2564821582540.9023</v>
      </c>
      <c r="Q121" s="45">
        <f>SUMIFS('SEDS 2021'!$F$23:$F$40,'SEDS 2021'!E$23:E$40,Calculations!L121,'SEDS 2021'!D$23:D$40,Calculations!N121)*J121*K121</f>
        <v>2564821582540.9023</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2566590559992.8037</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2568996296220.7407</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2572918284330.7412</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2575325970068.8984</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2575541878325.9131</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2576324505142.7954</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2577518783227.3525</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2576731323249.7056</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2572915745905.9736</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2566833395859.7393</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2557279658560.8418</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2547868215200.6895</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2540723138395.0698</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2534255658543.1328</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2526398421592.167</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2515210202739.2559</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2501432161094.2495</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2482587809454.1309</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2456870439221.248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2416851116778.7769</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2371056999834.915</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2321148258802.3105</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2267293709081.6802</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2207983597158.4019</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2141447320988.7356</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2066066177867.0022</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1981862769927.324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1890812580553.2805</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1793858177629.491</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0.25452864244149531</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0.25452864244149531</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0.25452864244149531</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0.25452864244149531</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0.25452864244149531</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0.25452864244149531</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0.25452864244149531</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0.25452864244149531</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0.25452864244149531</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1.9805344998545738E-2</v>
      </c>
      <c r="K134" s="12">
        <v>1</v>
      </c>
      <c r="L134" s="12" t="s">
        <v>1013</v>
      </c>
      <c r="M134" s="12" t="s">
        <v>1015</v>
      </c>
      <c r="N134" s="1" t="s">
        <v>635</v>
      </c>
      <c r="O134" s="7">
        <f>P134</f>
        <v>584931059187.0498</v>
      </c>
      <c r="P134" s="7">
        <f>Q134</f>
        <v>584931059187.0498</v>
      </c>
      <c r="Q134" s="45">
        <f>SUMIFS('SEDS 2021'!$F$23:$F$40,'SEDS 2021'!E$23:E$40,Calculations!L134,'SEDS 2021'!D$23:D$40,Calculations!N134)*J134*K134</f>
        <v>584931059187.0498</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595110816212.3313</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604878951685.98523</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614319467293.55151</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623360289046.14429</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632117924713.32227</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640564566421.63635</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648679261517.14099</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656472411388.48633</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663668747879.71643</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670261132399.76465</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676095401471.31531</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681277335842.29846</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685849627109.00256</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689689920948.72473</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693067722741.47559</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695943672092.86096</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698540790613.96216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700805151441.81348</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702951728480.90186</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704942475349.54236</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706924676131.61902</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708788555011.63855</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710696685365.35339</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712575362461.53796</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714384685013.95813</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716162971037.47205</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717829607457.88196</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719525633067.24243</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721182138657.98804</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0.46389140518992822</v>
      </c>
      <c r="K136" s="12">
        <v>1</v>
      </c>
      <c r="L136" s="12" t="s">
        <v>1013</v>
      </c>
      <c r="M136" s="12" t="s">
        <v>1015</v>
      </c>
      <c r="N136" s="1" t="s">
        <v>972</v>
      </c>
      <c r="O136" s="7">
        <f t="shared" si="29"/>
        <v>12893861607254.055</v>
      </c>
      <c r="P136" s="7">
        <f t="shared" si="30"/>
        <v>12893861607254.055</v>
      </c>
      <c r="Q136" s="45">
        <f>SUMIFS('SEDS 2021'!$F$23:$F$40,'SEDS 2021'!E$23:E$40,Calculations!L136,'SEDS 2021'!D$23:D$40,Calculations!N136)*J136*K136</f>
        <v>12893861607254.055</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12896251199990.721</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12892795207719.547</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12885943143712.762</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12875438711067.549</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12865457150840.928</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12857636172381.107</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12854189462754.479</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12858242578746.486</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12867281625079.578</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12882714146957.252</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12903127558709.23</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12931078931662.182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12966472689392.061</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13004851788679.645</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13048569947053.676</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13093722495903.791</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13141698138423.623</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13189042916794.432</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13238086405543.061</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13286303400764.801</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13335545184404.412</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13382842562903.213</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13431010642523.773</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13478243105650.121</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13523852792788.303</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13568600811118.482</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13611162507489.65</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13654441895059.748</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13697239679286.096</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2.8587404374831964E-2</v>
      </c>
      <c r="K137" s="12">
        <v>1</v>
      </c>
      <c r="L137" s="12" t="s">
        <v>1013</v>
      </c>
      <c r="M137" s="12" t="s">
        <v>1015</v>
      </c>
      <c r="N137" s="1" t="s">
        <v>964</v>
      </c>
      <c r="O137" s="7">
        <f t="shared" si="29"/>
        <v>95910741677.561234</v>
      </c>
      <c r="P137" s="7">
        <f t="shared" si="30"/>
        <v>95910741677.561234</v>
      </c>
      <c r="Q137" s="45">
        <f>SUMIFS('SEDS 2021'!$F$23:$F$40,'SEDS 2021'!E$23:E$40,Calculations!L137,'SEDS 2021'!D$23:D$40,Calculations!N137)*J137*K137</f>
        <v>95910741677.561234</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96168251573.723099</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96315365114.384033</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96336891360.986084</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96183923590.846054</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95826758109.290894</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95207089161.88887</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94272335890.26149</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92997020660.836472</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91359670518.492538</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89400843263.741425</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87177374108.488037</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84767477548.28244</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82249020529.631653</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79770361726.23732</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77344530632.402451</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74960954470.879944</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72640005745.320999</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70388772344.374313</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68246420255.25032</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66237355344.795883</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64403836777.058037</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62768730379.901428</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61365227686.564217</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60204895182.461502</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59285640215.723412</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58602568842.672485</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58127663301.932808</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57841706240.782722</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57704006210.035332</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1850000000000</v>
      </c>
      <c r="P139" s="7">
        <f t="shared" si="30"/>
        <v>1850000000000</v>
      </c>
      <c r="Q139" s="45">
        <f>SUMIFS('SEDS 2021'!$F$23:$F$40,'SEDS 2021'!E$23:E$40,Calculations!L139,'SEDS 2021'!D$23:D$40,Calculations!N139)*J139*K139</f>
        <v>1850000000000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1000000000</v>
      </c>
      <c r="P140" s="7">
        <f t="shared" si="30"/>
        <v>1000000000</v>
      </c>
      <c r="Q140" s="45">
        <f>SUMIFS('SEDS 2021'!$F$23:$F$40,'SEDS 2021'!E$23:E$40,Calculations!L140,'SEDS 2021'!D$23:D$40,Calculations!N140)*J140*K140</f>
        <v>1000000000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1813000000000</v>
      </c>
      <c r="P142" s="7">
        <f t="shared" si="30"/>
        <v>1813000000000</v>
      </c>
      <c r="Q142" s="45">
        <f>SUMIFS('SEDS 2021'!$F$23:$F$40,'SEDS 2021'!E$23:E$40,Calculations!L142,'SEDS 2021'!D$23:D$40,Calculations!N142)*J142*K142</f>
        <v>1813000000000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0.16181138792325422</v>
      </c>
      <c r="K147" s="12">
        <v>1</v>
      </c>
      <c r="L147" s="12" t="s">
        <v>1013</v>
      </c>
      <c r="M147" s="12" t="s">
        <v>1018</v>
      </c>
      <c r="N147" s="1" t="s">
        <v>635</v>
      </c>
      <c r="O147" s="7">
        <f>P147</f>
        <v>4778937530925.3906</v>
      </c>
      <c r="P147" s="7">
        <f>Q147</f>
        <v>4778937530925.3906</v>
      </c>
      <c r="Q147" s="45">
        <f>SUMIFS('SEDS 2021'!$F$23:$F$40,'SEDS 2021'!E$23:E$40,Calculations!L147,'SEDS 2021'!D$23:D$40,Calculations!N147)*J147*K147</f>
        <v>4778937530925.3906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4808470741014.8555</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4834061133280.0078</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4854285598881.6436</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4870804695066.6953</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4882395836098.3203</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4890659360059.7852</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4895573362754.9189</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4895334498441.2734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4892749328276.084</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4889491792871.3701</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4889124901706.9121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4888492374112.1904</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4889872507243.6104</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4893469967494.5039</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4899282325401.7734</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4905697764076.3428</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4917449865267.752</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4933449732183.5117</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4951782304403.4277</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4973836099745.165</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5000615861742.9648</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5030911616583.3682</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5064578329323.957</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5103179325375.2607</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5145033839969.0107</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5190005669651.6289</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5237869040026.8682</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5289432610940.6982</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5344389275834.2002</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1.6858590871520788E-3</v>
      </c>
      <c r="K149" s="12">
        <v>1</v>
      </c>
      <c r="L149" s="12" t="s">
        <v>1013</v>
      </c>
      <c r="M149" s="12" t="s">
        <v>1018</v>
      </c>
      <c r="N149" s="1" t="s">
        <v>972</v>
      </c>
      <c r="O149" s="7">
        <f t="shared" si="31"/>
        <v>46858453327.392029</v>
      </c>
      <c r="P149" s="7">
        <f t="shared" si="32"/>
        <v>46858453327.392029</v>
      </c>
      <c r="Q149" s="45">
        <f>SUMIFS('SEDS 2021'!$F$23:$F$40,'SEDS 2021'!E$23:E$40,Calculations!L149,'SEDS 2021'!D$23:D$40,Calculations!N149)*J149*K149</f>
        <v>46858453327.392029</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47033099724.123001</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47170852171.880676</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47269439049.799217</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47328075920.3946</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47342775789.917206</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47315532743.429054</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47243981169.600967</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47134789489.727341</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46987454819.005081</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46804617603.595787</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46590222865.082748</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46333079134.286514</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46051840196.407265</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45737159993.71241</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45383049299.17395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44993119461.62413</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44577695780.493118</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44134353943.316177</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43666849464.175415</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43184957440.021561</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42688718250.965088</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42196221448.434212</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41705670176.89682</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41228252327.464546</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40762803575.568192</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40313322435.944588</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39884873650.755478</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39475749747.025551</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39086317895.199196</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2160613.1767182201</v>
      </c>
      <c r="S158">
        <f>SUMIFS('NREL Scaling Data'!$F:$F,'NREL Scaling Data'!$B:$B,UPPER(About!$B$1),'NREL Scaling Data'!$E:$E,Calculations!$M160,'NREL Scaling Data'!$A:$A,Q$3,'NREL Scaling Data'!$C:$C,Calculations!$L160,'NREL Scaling Data'!$D:$D,Calculations!$N160)</f>
        <v>2190339.9767115102</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9.0504883680545892E-2</v>
      </c>
      <c r="K160" s="12">
        <v>1</v>
      </c>
      <c r="L160" s="12" t="s">
        <v>1013</v>
      </c>
      <c r="M160" s="12" t="s">
        <v>1019</v>
      </c>
      <c r="N160" s="1" t="s">
        <v>635</v>
      </c>
      <c r="O160" s="7">
        <f>P160</f>
        <v>2672971234621.2422</v>
      </c>
      <c r="P160" s="7">
        <f>Q160</f>
        <v>2672971234621.2422</v>
      </c>
      <c r="Q160" s="45">
        <f>SUMIFS('SEDS 2021'!$F$23:$F$40,'SEDS 2021'!E$23:E$40,Calculations!L160,'SEDS 2021'!D$23:D$40,Calculations!N160)*J160*K160</f>
        <v>2672971234621.2422</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2636694272083.8101</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2574180995010.3555</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2505754001344.2222</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2440484191585.2632</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2376277140352.5962</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2314510320033.2749</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2256963356543.9512</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2205096173746.749</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2159400380214.1729</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2121695928219.106</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2090947255397.0049</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2065069862278.5605</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2042988558780.5789</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2023086454480.9146</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2004502263478.134</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1987576550915.4343</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1973492618002.1208</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1961252618502.6504</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1949797961604.2209</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1940986350475.4155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1934791759413.9729</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1931642519904.6157</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1930772020961.3557</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1932206113437.7014</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1936273618029.4597</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1941989126646.7322</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1950129556953.0051</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1960836870980.6511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1973997436173.5515</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0.14542456047778879</v>
      </c>
      <c r="K173" s="12">
        <v>1</v>
      </c>
      <c r="L173" s="12" t="s">
        <v>1013</v>
      </c>
      <c r="M173" s="12" t="s">
        <v>1014</v>
      </c>
      <c r="N173" s="1" t="s">
        <v>635</v>
      </c>
      <c r="O173" s="7">
        <f>P173</f>
        <v>4294968969151.0142</v>
      </c>
      <c r="P173" s="7">
        <f>Q173</f>
        <v>4294968969151.0142</v>
      </c>
      <c r="Q173" s="45">
        <f>SUMIFS('SEDS 2021'!$F$23:$F$40,'SEDS 2021'!E$23:E$40,Calculations!L173,'SEDS 2021'!D$23:D$40,Calculations!N173)*J173*K173</f>
        <v>4294968969151.0142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4360372237416.8794</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4420126384172.5752</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4470898207964.0273</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4509623400799.9688</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4535346344392.0566</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4551383236426.75</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4560312804439.1016</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4566277270771.835</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4572496854700.499</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4582650047233.7354</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4597118354459.7666</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4615859488087.3857</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4639317026629.6113</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4665748257524.0791</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4694731913432.7363</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4725992837330.2383</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4759261283981.7832</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4793758498158.5156</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4828837344761.7363</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4865639233229.5186</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4904420574007.3643</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4943746988226.3643</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4985232556009.751</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5028639721090.874</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5073134433780.4775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5119189635282.2422</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5165967374758.2559</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5213424309744.1943</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5262281596501.4902</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0.28324040047871046</v>
      </c>
      <c r="K175" s="12">
        <v>1</v>
      </c>
      <c r="L175" s="12" t="s">
        <v>1013</v>
      </c>
      <c r="M175" s="12" t="s">
        <v>1014</v>
      </c>
      <c r="N175" s="1" t="s">
        <v>972</v>
      </c>
      <c r="O175" s="7">
        <f t="shared" si="35"/>
        <v>7872666931305.7578</v>
      </c>
      <c r="P175" s="7">
        <f t="shared" si="36"/>
        <v>7872666931305.7578</v>
      </c>
      <c r="Q175" s="45">
        <f>SUMIFS('SEDS 2021'!$F$23:$F$40,'SEDS 2021'!E$23:E$40,Calculations!L175,'SEDS 2021'!D$23:D$40,Calculations!N175)*J175*K175</f>
        <v>7872666931305.7578</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7960927332806.7383</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8045142800242.292</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8127235547761.3076</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8211100392163.1738</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8294249048093.3887</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8382905091973.708</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8478305260163.0283</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8578243915144.0645</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8684802080212.0205</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8791986982308.3926</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8899383372962.0664</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9008260103711.4238</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9117114327810.498</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9224514743937.1289</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9333119515851.9336</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9439056873239.9004</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9548282911155.5</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9655053228468.8711</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9763482458002.1504</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9872471412437.0234</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9981435971853.4492</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10091209008760.535</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10202184303601.494</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10313454526041.459</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10426228053825.225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10539369418638.926</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10652459563217.184</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10766518456854.719</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10882404127051.568</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0.58245382291986525</v>
      </c>
      <c r="K186" s="12">
        <v>1</v>
      </c>
      <c r="L186" s="12" t="s">
        <v>1013</v>
      </c>
      <c r="M186" s="12" t="s">
        <v>1016</v>
      </c>
      <c r="N186" s="1" t="s">
        <v>635</v>
      </c>
      <c r="O186" s="7">
        <f>P186</f>
        <v>17202191206115.301</v>
      </c>
      <c r="P186" s="7">
        <f>Q186</f>
        <v>17202191206115.301</v>
      </c>
      <c r="Q186" s="45">
        <f>SUMIFS('SEDS 2021'!$F$23:$F$40,'SEDS 2021'!E$23:E$40,Calculations!L186,'SEDS 2021'!D$23:D$40,Calculations!N186)*J186*K186</f>
        <v>17202191206115.301</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17372274957992.023</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17569680161959.77</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17799132202737.109</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18034709184853.387</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18286666999027.496</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18549633153716.527</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18819424028054.672</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19100712335275.023</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19389457419973.184</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19684229627537.02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19992907107329.879</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20308529698739.438</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20635393890100.527</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20971776571380.371</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21311718340195.152</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21666611286455.383</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22023829302585.066</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22392115855213.223</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22770575529082.652</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23160562733826.066</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23558571053394.363</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23969062515077.379</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24386461465887.25</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24808066611056.52</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25245247467001.996</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25681856461102.438</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26132287957954.664</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26592997919019.371</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27066552198101.164</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0.25118233524420924</v>
      </c>
      <c r="K188" s="12">
        <v>1</v>
      </c>
      <c r="L188" s="12" t="s">
        <v>1013</v>
      </c>
      <c r="M188" s="12" t="s">
        <v>1016</v>
      </c>
      <c r="N188" s="1" t="s">
        <v>972</v>
      </c>
      <c r="O188" s="7">
        <f t="shared" si="37"/>
        <v>6981613008112.7959</v>
      </c>
      <c r="P188" s="7">
        <f t="shared" si="38"/>
        <v>6981613008112.7959</v>
      </c>
      <c r="Q188" s="45">
        <f>SUMIFS('SEDS 2021'!$F$23:$F$40,'SEDS 2021'!E$23:E$40,Calculations!L188,'SEDS 2021'!D$23:D$40,Calculations!N188)*J188*K188</f>
        <v>6981613008112.7959</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6957537927048.4727</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6949823869824.1211</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6939551835236.6699</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6925487975381.5977</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6911233521134.7559</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6879303944873.2012</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6852289697662.29</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6832798913283.96</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6824071696398.1377</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6818674865726.2275</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6817029735186.8213</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6819888651063.2236</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6819356993023.0508</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6807399702761.1084</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6797528919524.7217</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6790456864462.0918</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6788430545139.1641</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6786644976626.8955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6790476927029.6348</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6793666875270.6689</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6792242432974.3623</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6785692004668.1006</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6777155382174.0469</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6767505287180.7578</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6758737945159.8496</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6752187516853.5889</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6743219549157.1396</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6736990121931.7393</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6730078567409.5156</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0.97141259562516813</v>
      </c>
      <c r="K189" s="12">
        <v>1</v>
      </c>
      <c r="L189" s="12" t="s">
        <v>1013</v>
      </c>
      <c r="M189" s="12" t="s">
        <v>1016</v>
      </c>
      <c r="N189" s="1" t="s">
        <v>964</v>
      </c>
      <c r="O189" s="7">
        <f t="shared" si="37"/>
        <v>3259089258322.439</v>
      </c>
      <c r="P189" s="7">
        <f t="shared" si="38"/>
        <v>3259089258322.439</v>
      </c>
      <c r="Q189" s="45">
        <f>SUMIFS('SEDS 2021'!$F$23:$F$40,'SEDS 2021'!E$23:E$40,Calculations!L189,'SEDS 2021'!D$23:D$40,Calculations!N189)*J189*K189</f>
        <v>3259089258322.439</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3262719350527.6362</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3261816529668.3179</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3258054776087.7832</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3247803997580.8652</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3238098673343.1284</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3232098676382.1899</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3232851027098.3091</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3232756983258.7861</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3227358866870.7363</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3219910594781.3271</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3211540693064.6768</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3211352605385.6318</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3211089282634.9868</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3212067338565.936</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3207177058911.2529</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3206894927392.7158</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3209057935701.5205</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3209716242578.1167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3210600254669.5435</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3213929406588.2808</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3220211535067.7568</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3227264823031.2446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3233810274261.3354</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3238869832827.1406</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3241728765548.3262</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3242443498728.6299</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3244606507037.4346</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3247296160847.4976</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3248311834314.231</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24185000000000</v>
      </c>
      <c r="Q199" s="7">
        <f t="shared" ref="Q199:AT199" si="40">SUM(Q4,Q17,Q30,Q43,Q56,Q69,Q82,Q95,Q108,Q121)</f>
        <v>24185000000000</v>
      </c>
      <c r="R199" s="7">
        <f t="shared" si="40"/>
        <v>24165996050144.824</v>
      </c>
      <c r="S199" s="7">
        <f t="shared" si="40"/>
        <v>24152977253486.902</v>
      </c>
      <c r="T199" s="7">
        <f t="shared" si="40"/>
        <v>24152211199486.453</v>
      </c>
      <c r="U199" s="7">
        <f t="shared" si="40"/>
        <v>24161173154981.316</v>
      </c>
      <c r="V199" s="7">
        <f t="shared" si="40"/>
        <v>24175785362900.992</v>
      </c>
      <c r="W199" s="7">
        <f t="shared" si="40"/>
        <v>24208343718343.652</v>
      </c>
      <c r="X199" s="7">
        <f t="shared" si="40"/>
        <v>24252715305391.074</v>
      </c>
      <c r="Y199" s="7">
        <f t="shared" si="40"/>
        <v>24301029375112.727</v>
      </c>
      <c r="Z199" s="7">
        <f t="shared" si="40"/>
        <v>24350377780501.605</v>
      </c>
      <c r="AA199" s="7">
        <f t="shared" si="40"/>
        <v>24405664505370.188</v>
      </c>
      <c r="AB199" s="7">
        <f t="shared" si="40"/>
        <v>24459323268912.039</v>
      </c>
      <c r="AC199" s="7">
        <f t="shared" si="40"/>
        <v>24523628960244.164</v>
      </c>
      <c r="AD199" s="7">
        <f t="shared" si="40"/>
        <v>24607320984452.102</v>
      </c>
      <c r="AE199" s="7">
        <f t="shared" si="40"/>
        <v>24700350292879.301</v>
      </c>
      <c r="AF199" s="7">
        <f t="shared" si="40"/>
        <v>24791316094540.07</v>
      </c>
      <c r="AG199" s="7">
        <f t="shared" si="40"/>
        <v>24872438456013.125</v>
      </c>
      <c r="AH199" s="7">
        <f t="shared" si="40"/>
        <v>24948258178264.074</v>
      </c>
      <c r="AI199" s="7">
        <f t="shared" si="40"/>
        <v>25004736736609.367</v>
      </c>
      <c r="AJ199" s="7">
        <f t="shared" si="40"/>
        <v>25036708329740.219</v>
      </c>
      <c r="AK199" s="7">
        <f t="shared" si="40"/>
        <v>24994454063472.832</v>
      </c>
      <c r="AL199" s="7">
        <f t="shared" si="40"/>
        <v>24933478125819.043</v>
      </c>
      <c r="AM199" s="7">
        <f t="shared" si="40"/>
        <v>24858346032463.852</v>
      </c>
      <c r="AN199" s="7">
        <f t="shared" si="40"/>
        <v>24769291629662.82</v>
      </c>
      <c r="AO199" s="7">
        <f t="shared" si="40"/>
        <v>24662064524089.785</v>
      </c>
      <c r="AP199" s="7">
        <f t="shared" si="40"/>
        <v>24529215073912.164</v>
      </c>
      <c r="AQ199" s="7">
        <f t="shared" si="40"/>
        <v>24362216983850.371</v>
      </c>
      <c r="AR199" s="7">
        <f t="shared" si="40"/>
        <v>24164186111418.391</v>
      </c>
      <c r="AS199" s="7">
        <f t="shared" si="40"/>
        <v>23940716687902.84</v>
      </c>
      <c r="AT199" s="7">
        <f t="shared" si="40"/>
        <v>23695008102195.211</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29534000000000</v>
      </c>
      <c r="Q202" s="7">
        <f t="shared" ref="Q202:AT202" si="41">SUM(Q134,Q147,Q160,Q173,Q186)</f>
        <v>29534000000000</v>
      </c>
      <c r="R202" s="7">
        <f t="shared" si="41"/>
        <v>29772923024719.898</v>
      </c>
      <c r="S202" s="7">
        <f t="shared" si="41"/>
        <v>30002927626108.695</v>
      </c>
      <c r="T202" s="7">
        <f t="shared" si="41"/>
        <v>30244389478220.555</v>
      </c>
      <c r="U202" s="7">
        <f t="shared" si="41"/>
        <v>30478981761351.461</v>
      </c>
      <c r="V202" s="7">
        <f t="shared" si="41"/>
        <v>30712804244583.789</v>
      </c>
      <c r="W202" s="7">
        <f t="shared" si="41"/>
        <v>30946750636657.977</v>
      </c>
      <c r="X202" s="7">
        <f t="shared" si="41"/>
        <v>31180952813309.785</v>
      </c>
      <c r="Y202" s="7">
        <f t="shared" si="41"/>
        <v>31423892689623.367</v>
      </c>
      <c r="Z202" s="7">
        <f t="shared" si="41"/>
        <v>31677772731043.656</v>
      </c>
      <c r="AA202" s="7">
        <f t="shared" si="41"/>
        <v>31948328528260.996</v>
      </c>
      <c r="AB202" s="7">
        <f t="shared" si="41"/>
        <v>32246193020364.879</v>
      </c>
      <c r="AC202" s="7">
        <f t="shared" si="41"/>
        <v>32559228759059.875</v>
      </c>
      <c r="AD202" s="7">
        <f t="shared" si="41"/>
        <v>32893421609863.332</v>
      </c>
      <c r="AE202" s="7">
        <f t="shared" si="41"/>
        <v>33243771171828.594</v>
      </c>
      <c r="AF202" s="7">
        <f t="shared" si="41"/>
        <v>33603302565249.273</v>
      </c>
      <c r="AG202" s="7">
        <f t="shared" si="41"/>
        <v>33981822110870.258</v>
      </c>
      <c r="AH202" s="7">
        <f t="shared" si="41"/>
        <v>34372573860450.684</v>
      </c>
      <c r="AI202" s="7">
        <f t="shared" si="41"/>
        <v>34781381855499.715</v>
      </c>
      <c r="AJ202" s="7">
        <f t="shared" si="41"/>
        <v>35203944868332.938</v>
      </c>
      <c r="AK202" s="7">
        <f t="shared" si="41"/>
        <v>35645966892625.703</v>
      </c>
      <c r="AL202" s="7">
        <f t="shared" si="41"/>
        <v>36105323924690.281</v>
      </c>
      <c r="AM202" s="7">
        <f t="shared" si="41"/>
        <v>36584152194803.367</v>
      </c>
      <c r="AN202" s="7">
        <f t="shared" si="41"/>
        <v>37077741057547.672</v>
      </c>
      <c r="AO202" s="7">
        <f t="shared" si="41"/>
        <v>37584667133421.891</v>
      </c>
      <c r="AP202" s="7">
        <f t="shared" si="41"/>
        <v>38114074043794.906</v>
      </c>
      <c r="AQ202" s="7">
        <f t="shared" si="41"/>
        <v>38649203863720.516</v>
      </c>
      <c r="AR202" s="7">
        <f t="shared" si="41"/>
        <v>39204083537150.672</v>
      </c>
      <c r="AS202" s="7">
        <f t="shared" si="41"/>
        <v>39776217343752.156</v>
      </c>
      <c r="AT202" s="7">
        <f t="shared" si="41"/>
        <v>40368402645268.391</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76161582374861.922</v>
      </c>
      <c r="D16" s="142" t="s">
        <v>1091</v>
      </c>
      <c r="E16" s="212">
        <f>'SEDS 2021'!H26</f>
        <v>4.8203226477034752E-3</v>
      </c>
      <c r="F16" s="207">
        <f>'SEDS 2021'!H28</f>
        <v>7.4647382030458443E-3</v>
      </c>
      <c r="G16" s="142" t="s">
        <v>819</v>
      </c>
      <c r="H16" s="142"/>
      <c r="I16" s="142"/>
    </row>
    <row r="17" spans="1:12" x14ac:dyDescent="0.2">
      <c r="A17" s="139"/>
      <c r="B17" s="146" t="s">
        <v>715</v>
      </c>
      <c r="C17" s="147">
        <f>C16/C15</f>
        <v>6.6561625446272549E-3</v>
      </c>
      <c r="D17" s="142" t="s">
        <v>1092</v>
      </c>
      <c r="E17" s="212">
        <f>'SEDS 2021'!H35</f>
        <v>6.5158552330255503E-3</v>
      </c>
      <c r="F17" s="212">
        <f>'SEDS 2021'!H37</f>
        <v>8.0933193645077294E-3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1.4201707048655321</v>
      </c>
      <c r="D29" s="152">
        <f>D28*F16</f>
        <v>-7.3925541846223917</v>
      </c>
      <c r="E29" s="152">
        <f>E28*$E$17</f>
        <v>-0.2654739261493797</v>
      </c>
      <c r="F29" s="158">
        <f>F28*$F$17</f>
        <v>-0.15007069804915915</v>
      </c>
      <c r="G29" s="177">
        <f>G28*C17</f>
        <v>3.5211099861078177E-2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1.0586965833209265</v>
      </c>
      <c r="D32" s="159">
        <f>D29*About!F6</f>
        <v>-5.5109374038352579</v>
      </c>
      <c r="E32" s="241">
        <f>E29</f>
        <v>-0.2654739261493797</v>
      </c>
      <c r="F32" s="243">
        <f>F29</f>
        <v>-0.15007069804915915</v>
      </c>
      <c r="G32" s="173">
        <f>G29*About!F6</f>
        <v>2.624886641456602E-2</v>
      </c>
      <c r="H32" s="142"/>
      <c r="I32" s="142"/>
      <c r="K32" s="100"/>
      <c r="L32" s="100"/>
    </row>
    <row r="33" spans="1:12" x14ac:dyDescent="0.2">
      <c r="A33" s="139"/>
      <c r="B33" s="146" t="s">
        <v>710</v>
      </c>
      <c r="C33" s="160">
        <f>C29*About!F5</f>
        <v>0.3614741215446054</v>
      </c>
      <c r="D33" s="160">
        <f>D29*About!F5</f>
        <v>-1.8816167807871327</v>
      </c>
      <c r="E33" s="242"/>
      <c r="F33" s="244"/>
      <c r="G33" s="174">
        <f>G29*About!F5</f>
        <v>8.9622334465121519E-3</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1058696583320.9265</v>
      </c>
      <c r="D38" s="156">
        <f>D32*Trillion</f>
        <v>-5510937403835.2578</v>
      </c>
      <c r="E38" s="238">
        <f>E32*Trillion</f>
        <v>-265473926149.3797</v>
      </c>
      <c r="F38" s="240">
        <f>F32*Trillion</f>
        <v>-150070698049.15915</v>
      </c>
      <c r="G38" s="168">
        <f>G32*Trillion</f>
        <v>26248866414.566021</v>
      </c>
      <c r="H38" s="142"/>
      <c r="I38" s="142"/>
      <c r="K38" s="100"/>
      <c r="L38" s="100"/>
    </row>
    <row r="39" spans="1:12" ht="16" thickBot="1" x14ac:dyDescent="0.25">
      <c r="A39" s="139"/>
      <c r="B39" s="169" t="s">
        <v>710</v>
      </c>
      <c r="C39" s="170">
        <f>C33*Trillion</f>
        <v>361474121544.60541</v>
      </c>
      <c r="D39" s="171">
        <f>D33*Trillion</f>
        <v>-1881616780787.1326</v>
      </c>
      <c r="E39" s="239"/>
      <c r="F39" s="239"/>
      <c r="G39" s="172">
        <f>G33*Trillion</f>
        <v>8962233446.5121517</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New Mexico</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68228733.44211179</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0.1284614096202244</v>
      </c>
      <c r="K4">
        <f>IF(ISBLANK(Calculations!K4),"",Calculations!K4)</f>
        <v>0.74547135755850469</v>
      </c>
      <c r="L4" t="str">
        <f>IF(ISBLANK(Calculations!L4),"",Calculations!L4)</f>
        <v>RESIDENTIAL</v>
      </c>
      <c r="M4" t="str">
        <f>IF(ISBLANK(Calculations!M4),"",Calculations!M4)</f>
        <v>heating</v>
      </c>
      <c r="N4" t="str">
        <f>IF(ISBLANK(Calculations!N4),"",Calculations!N4)</f>
        <v>electricity</v>
      </c>
      <c r="O4">
        <f>IF(ISBLANK(Calculations!O4),"",Calculations!O4)</f>
        <v>2316059629926.5693</v>
      </c>
      <c r="P4">
        <f>IF(ISBLANK(Calculations!P4),"",Calculations!P4)</f>
        <v>2316059629926.5693</v>
      </c>
      <c r="Q4">
        <f>IF(ISBLANK(Calculations!Q4),"",Calculations!Q4)-(SUMIFS(BDEQ!C:C,BDEQ!$AG:$AG,About!$B$2,BDEQ!$AH:$AH,$I4)*BDEQ!$C$2*$J4*$K4)</f>
        <v>2315991401193.1274</v>
      </c>
      <c r="R4">
        <f>IF(ISBLANK(Calculations!R4),"",Calculations!R4)-(SUMIFS(BDEQ!D:D,BDEQ!$AG:$AG,About!$B$2,BDEQ!$AH:$AH,$I4)*BDEQ!$C$2*$J4*$K4)</f>
        <v>2333689815004.5815</v>
      </c>
      <c r="S4" s="99">
        <f>IF(ISBLANK(Calculations!S4),"",Calculations!S4+ ('IRA Buildings Changes'!$G$38/($AB$3-$R$3)*(S3-$R$3)))-(SUMIFS(BDEQ!D:D,BDEQ!$AG:$AG,About!$B$2,BDEQ!$AH:$AH,$I4)*BDEQ!$C$2*$J4*$K4)</f>
        <v>2352695681127.6924</v>
      </c>
      <c r="T4" s="99">
        <f>IF(ISBLANK(Calculations!T4),"",Calculations!T4+ ('IRA Buildings Changes'!$G$38/($AB$3-$R$3)*(T3-$R$3)))-(SUMIFS(BDEQ!E:E,BDEQ!$AG:$AG,About!$B$2,BDEQ!$AH:$AH,$I4)*BDEQ!$C$2*$J4*$K4)</f>
        <v>2370560503696.9395</v>
      </c>
      <c r="U4" s="99">
        <f>IF(ISBLANK(Calculations!U4),"",Calculations!U4+ ('IRA Buildings Changes'!$G$38/($AB$3-$R$3)*(U3-$R$3)))-(SUMIFS(BDEQ!F:F,BDEQ!$AG:$AG,About!$B$2,BDEQ!$AH:$AH,$I4)*BDEQ!$C$2*$J4*$K4)</f>
        <v>2388408536504.0811</v>
      </c>
      <c r="V4" s="99">
        <f>IF(ISBLANK(Calculations!V4),"",Calculations!V4+ ('IRA Buildings Changes'!$G$38/($AB$3-$R$3)*(V3-$R$3)))-(SUMIFS(BDEQ!G:G,BDEQ!$AG:$AG,About!$B$2,BDEQ!$AH:$AH,$I4)*BDEQ!$C$2*$J4*$K4)</f>
        <v>2406018430925.9233</v>
      </c>
      <c r="W4" s="99">
        <f>IF(ISBLANK(Calculations!W4),"",Calculations!W4+ ('IRA Buildings Changes'!$G$38/($AB$3-$R$3)*(W3-$R$3)))-(SUMIFS(BDEQ!H:H,BDEQ!$AG:$AG,About!$B$2,BDEQ!$AH:$AH,$I4)*BDEQ!$C$2*$J4*$K4)</f>
        <v>2423032419687.334</v>
      </c>
      <c r="X4" s="99">
        <f>IF(ISBLANK(Calculations!X4),"",Calculations!X4+ ('IRA Buildings Changes'!$G$38/($AB$3-$R$3)*(X3-$R$3)))-(SUMIFS(BDEQ!I:I,BDEQ!$AG:$AG,About!$B$2,BDEQ!$AH:$AH,$I4)*BDEQ!$C$2*$J4*$K4)</f>
        <v>2439735542015.9248</v>
      </c>
      <c r="Y4" s="99">
        <f>IF(ISBLANK(Calculations!Y4),"",Calculations!Y4+ ('IRA Buildings Changes'!$G$38/($AB$3-$R$3)*(Y3-$R$3)))-(SUMIFS(BDEQ!J:J,BDEQ!$AG:$AG,About!$B$2,BDEQ!$AH:$AH,$I4)*BDEQ!$C$2*$J4*$K4)</f>
        <v>2455466650065.3657</v>
      </c>
      <c r="Z4" s="99">
        <f>IF(ISBLANK(Calculations!Z4),"",Calculations!Z4+ ('IRA Buildings Changes'!$G$38/($AB$3-$R$3)*(Z3-$R$3)))-(SUMIFS(BDEQ!K:K,BDEQ!$AG:$AG,About!$B$2,BDEQ!$AH:$AH,$I4)*BDEQ!$C$2*$J4*$K4)</f>
        <v>2471913120428.9136</v>
      </c>
      <c r="AA4" s="99">
        <f>IF(ISBLANK(Calculations!AA4),"",Calculations!AA4+ ('IRA Buildings Changes'!$G$38/($AB$3-$R$3)*(AA3-$R$3)))-(SUMIFS(BDEQ!L:L,BDEQ!$AG:$AG,About!$B$2,BDEQ!$AH:$AH,$I4)*BDEQ!$C$2*$J4*$K4)</f>
        <v>2488562837352.21</v>
      </c>
      <c r="AB4" s="98">
        <f>IF(ISBLANK(Calculations!AB4),"",Calculations!AB4 + 'IRA Buildings Changes'!G38)-(SUMIFS(BDEQ!D:D,BDEQ!$AG:$AG,About!$B$2,BDEQ!$AH:$AH,$I4)*BDEQ!$C$2*$J4*$K4)</f>
        <v>2505523096470.2656</v>
      </c>
      <c r="AC4" s="99">
        <f>IF(ISBLANK(Calculations!AC4),"",Calculations!AC4+ 'IRA Buildings Changes'!$G$38)-(SUMIFS(BDEQ!D:D,BDEQ!$AG:$AG,About!$B$2,BDEQ!$AH:$AH,$I4)*BDEQ!$C$2*$J4*$K4)</f>
        <v>2520475366422.1499</v>
      </c>
      <c r="AD4" s="99">
        <f>IF(ISBLANK(Calculations!AD4),"",Calculations!AD4+ 'IRA Buildings Changes'!$G$38)-(SUMIFS(BDEQ!E:E,BDEQ!$AG:$AG,About!$B$2,BDEQ!$AH:$AH,$I4)*BDEQ!$C$2*$J4*$K4)</f>
        <v>2536746520756.2539</v>
      </c>
      <c r="AE4" s="99">
        <f>IF(ISBLANK(Calculations!AE4),"",Calculations!AE4+ 'IRA Buildings Changes'!$G$38)-(SUMIFS(BDEQ!F:F,BDEQ!$AG:$AG,About!$B$2,BDEQ!$AH:$AH,$I4)*BDEQ!$C$2*$J4*$K4)</f>
        <v>2554133253414.5083</v>
      </c>
      <c r="AF4" s="99">
        <f>IF(ISBLANK(Calculations!AF4),"",Calculations!AF4+ 'IRA Buildings Changes'!$G$38)-(SUMIFS(BDEQ!G:G,BDEQ!$AG:$AG,About!$B$2,BDEQ!$AH:$AH,$I4)*BDEQ!$C$2*$J4*$K4)</f>
        <v>2573741299948.4185</v>
      </c>
      <c r="AG4" s="99">
        <f>IF(ISBLANK(Calculations!AG4),"",Calculations!AG4+ 'IRA Buildings Changes'!$G$38)-(SUMIFS(BDEQ!H:H,BDEQ!$AG:$AG,About!$B$2,BDEQ!$AH:$AH,$I4)*BDEQ!$C$2*$J4*$K4)</f>
        <v>2594399468220.1138</v>
      </c>
      <c r="AH4" s="99">
        <f>IF(ISBLANK(Calculations!AH4),"",Calculations!AH4+ 'IRA Buildings Changes'!$G$38)-(SUMIFS(BDEQ!I:I,BDEQ!$AG:$AG,About!$B$2,BDEQ!$AH:$AH,$I4)*BDEQ!$C$2*$J4*$K4)</f>
        <v>2616360102161.8301</v>
      </c>
      <c r="AI4" s="99">
        <f>IF(ISBLANK(Calculations!AI4),"",Calculations!AI4+ 'IRA Buildings Changes'!$G$38)-(SUMIFS(BDEQ!J:J,BDEQ!$AG:$AG,About!$B$2,BDEQ!$AH:$AH,$I4)*BDEQ!$C$2*$J4*$K4)</f>
        <v>2638695632359.6196</v>
      </c>
      <c r="AJ4" s="99">
        <f>IF(ISBLANK(Calculations!AJ4),"",Calculations!AJ4+ 'IRA Buildings Changes'!$G$38)-(SUMIFS(BDEQ!K:K,BDEQ!$AG:$AG,About!$B$2,BDEQ!$AH:$AH,$I4)*BDEQ!$C$2*$J4*$K4)</f>
        <v>2661379326521.8135</v>
      </c>
      <c r="AK4" s="99">
        <f>IF(ISBLANK(Calculations!AK4),"",Calculations!AK4+ 'IRA Buildings Changes'!$G$38)-(SUMIFS(BDEQ!L:L,BDEQ!$AG:$AG,About!$B$2,BDEQ!$AH:$AH,$I4)*BDEQ!$C$2*$J4*$K4)</f>
        <v>2677578154351.8882</v>
      </c>
      <c r="AL4" s="99">
        <f>IF(ISBLANK(Calculations!AL4),"",Calculations!AL4+ 'IRA Buildings Changes'!$G$38)-(SUMIFS(BDEQ!M:M,BDEQ!$AG:$AG,About!$B$2,BDEQ!$AH:$AH,$I4)*BDEQ!$C$2*$J4*$K4)</f>
        <v>2694220828081.0859</v>
      </c>
      <c r="AM4" s="99">
        <f>IF(ISBLANK(Calculations!AM4),"",Calculations!AM4+ 'IRA Buildings Changes'!$G$38)-(SUMIFS(BDEQ!N:N,BDEQ!$AG:$AG,About!$B$2,BDEQ!$AH:$AH,$I4)*BDEQ!$C$2*$J4*$K4)</f>
        <v>2710790269804.04</v>
      </c>
      <c r="AN4" s="99">
        <f>IF(ISBLANK(Calculations!AN4),"",Calculations!AN4+ 'IRA Buildings Changes'!$G$38)-(SUMIFS(BDEQ!O:O,BDEQ!$AG:$AG,About!$B$2,BDEQ!$AH:$AH,$I4)*BDEQ!$C$2*$J4*$K4)</f>
        <v>2727829101248.3789</v>
      </c>
      <c r="AO4" s="99">
        <f>IF(ISBLANK(Calculations!AO4),"",Calculations!AO4+ 'IRA Buildings Changes'!$G$38)-(SUMIFS(BDEQ!P:P,BDEQ!$AG:$AG,About!$B$2,BDEQ!$AH:$AH,$I4)*BDEQ!$C$2*$J4*$K4)</f>
        <v>2744789712521.1147</v>
      </c>
      <c r="AP4" s="99">
        <f>IF(ISBLANK(Calculations!AP4),"",Calculations!AP4+ 'IRA Buildings Changes'!$G$38)-(SUMIFS(BDEQ!Q:Q,BDEQ!$AG:$AG,About!$B$2,BDEQ!$AH:$AH,$I4)*BDEQ!$C$2*$J4*$K4)</f>
        <v>2762315849360.9648</v>
      </c>
      <c r="AQ4" s="99">
        <f>IF(ISBLANK(Calculations!AQ4),"",Calculations!AQ4+ 'IRA Buildings Changes'!$G$38)-(SUMIFS(BDEQ!R:R,BDEQ!$AG:$AG,About!$B$2,BDEQ!$AH:$AH,$I4)*BDEQ!$C$2*$J4*$K4)</f>
        <v>2779859959288.2915</v>
      </c>
      <c r="AR4" s="99">
        <f>IF(ISBLANK(Calculations!AR4),"",Calculations!AR4+ 'IRA Buildings Changes'!$G$38)-(SUMIFS(BDEQ!S:S,BDEQ!$AG:$AG,About!$B$2,BDEQ!$AH:$AH,$I4)*BDEQ!$C$2*$J4*$K4)</f>
        <v>2797963761482.0469</v>
      </c>
      <c r="AS4" s="99">
        <f>IF(ISBLANK(Calculations!AS4),"",Calculations!AS4+ 'IRA Buildings Changes'!$G$38)-(SUMIFS(BDEQ!T:T,BDEQ!$AG:$AG,About!$B$2,BDEQ!$AH:$AH,$I4)*BDEQ!$C$2*$J4*$K4)</f>
        <v>2816102808239.4502</v>
      </c>
      <c r="AT4" s="99">
        <f>IF(ISBLANK(Calculations!AT4),"",Calculations!AT4+ 'IRA Buildings Changes'!$G$38)-(SUMIFS(BDEQ!U:U,BDEQ!$AG:$AG,About!$B$2,BDEQ!$AH:$AH,$I4)*BDEQ!$C$2*$J4*$K4)</f>
        <v>2834912845704.1543</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0.74547135755850469</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0.62353704201097893</v>
      </c>
      <c r="K6">
        <f>IF(ISBLANK(Calculations!K6),"",Calculations!K6)</f>
        <v>0.74547135755850469</v>
      </c>
      <c r="L6" t="str">
        <f>IF(ISBLANK(Calculations!L6),"",Calculations!L6)</f>
        <v>RESIDENTIAL</v>
      </c>
      <c r="M6" t="str">
        <f>IF(ISBLANK(Calculations!M6),"",Calculations!M6)</f>
        <v>heating</v>
      </c>
      <c r="N6" t="str">
        <f>IF(ISBLANK(Calculations!N6),"",Calculations!N6)</f>
        <v>natural gas</v>
      </c>
      <c r="O6">
        <f>IF(ISBLANK(Calculations!O6),"",Calculations!O6)</f>
        <v>17051322397602.623</v>
      </c>
      <c r="P6">
        <f>IF(ISBLANK(Calculations!P6),"",Calculations!P6)</f>
        <v>17051322397602.623</v>
      </c>
      <c r="Q6">
        <f>IF(ISBLANK(Calculations!Q6),"",Calculations!Q6)</f>
        <v>17051322397602.623</v>
      </c>
      <c r="R6">
        <f>IF(ISBLANK(Calculations!R6),"",Calculations!R6)</f>
        <v>17153141113016.881</v>
      </c>
      <c r="S6" s="99">
        <f>IF(ISBLANK(Calculations!S6),"",Calculations!S6 + ('IRA Buildings Changes'!$D$38/($AB$3-$R$3)*(S3-$R$3)))</f>
        <v>16685738119777.924</v>
      </c>
      <c r="T6" s="99">
        <f>IF(ISBLANK(Calculations!T6),"",Calculations!T6 + ('IRA Buildings Changes'!$D$38/($AB$3-$R$3)*(T3-$R$3)))</f>
        <v>16199220507673.768</v>
      </c>
      <c r="U6" s="99">
        <f>IF(ISBLANK(Calculations!U6),"",Calculations!U6 + ('IRA Buildings Changes'!$D$38/($AB$3-$R$3)*(U3-$R$3)))</f>
        <v>15711429393774.781</v>
      </c>
      <c r="V6" s="99">
        <f>IF(ISBLANK(Calculations!V6),"",Calculations!V6 + ('IRA Buildings Changes'!$D$38/($AB$3-$R$3)*(V3-$R$3)))</f>
        <v>15221211892233.447</v>
      </c>
      <c r="W6" s="99">
        <f>IF(ISBLANK(Calculations!W6),"",Calculations!W6 + ('IRA Buildings Changes'!$D$38/($AB$3-$R$3)*(W3-$R$3)))</f>
        <v>14726907512085.154</v>
      </c>
      <c r="X6" s="99">
        <f>IF(ISBLANK(Calculations!X6),"",Calculations!X6 + ('IRA Buildings Changes'!$D$38/($AB$3-$R$3)*(X3-$R$3)))</f>
        <v>14229769440769.838</v>
      </c>
      <c r="Y6" s="99">
        <f>IF(ISBLANK(Calculations!Y6),"",Calculations!Y6 + ('IRA Buildings Changes'!$D$38/($AB$3-$R$3)*(Y3-$R$3)))</f>
        <v>13716389212145.4</v>
      </c>
      <c r="Z6" s="99">
        <f>IF(ISBLANK(Calculations!Z6),"",Calculations!Z6 + ('IRA Buildings Changes'!$D$38/($AB$3-$R$3)*(Z3-$R$3)))</f>
        <v>13210356731996.641</v>
      </c>
      <c r="AA6" s="99">
        <f>IF(ISBLANK(Calculations!AA6),"",Calculations!AA6 + ('IRA Buildings Changes'!$D$38/($AB$3-$R$3)*(AA3-$R$3)))</f>
        <v>12703553891902.797</v>
      </c>
      <c r="AB6" s="98">
        <f>IF(ISBLANK(Calculations!AB6),"",Calculations!AB6 + 'IRA Buildings Changes'!D38)</f>
        <v>12200077440838.121</v>
      </c>
      <c r="AC6" s="99">
        <f>IF(ISBLANK(Calculations!AC6),"",Calculations!AC6  + 'IRA Buildings Changes'!$D$38)</f>
        <v>12249632472457.238</v>
      </c>
      <c r="AD6" s="99">
        <f>IF(ISBLANK(Calculations!AD6),"",Calculations!AD6  + 'IRA Buildings Changes'!$D$38)</f>
        <v>12306390906437.586</v>
      </c>
      <c r="AE6" s="99">
        <f>IF(ISBLANK(Calculations!AE6),"",Calculations!AE6  + 'IRA Buildings Changes'!$D$38)</f>
        <v>12365198393574.242</v>
      </c>
      <c r="AF6" s="99">
        <f>IF(ISBLANK(Calculations!AF6),"",Calculations!AF6  + 'IRA Buildings Changes'!$D$38)</f>
        <v>12448187710608.723</v>
      </c>
      <c r="AG6" s="99">
        <f>IF(ISBLANK(Calculations!AG6),"",Calculations!AG6  + 'IRA Buildings Changes'!$D$38)</f>
        <v>12539761124314.32</v>
      </c>
      <c r="AH6" s="99">
        <f>IF(ISBLANK(Calculations!AH6),"",Calculations!AH6  + 'IRA Buildings Changes'!$D$38)</f>
        <v>12646723342818.102</v>
      </c>
      <c r="AI6" s="99">
        <f>IF(ISBLANK(Calculations!AI6),"",Calculations!AI6  + 'IRA Buildings Changes'!$D$38)</f>
        <v>12761776705508.395</v>
      </c>
      <c r="AJ6" s="99">
        <f>IF(ISBLANK(Calculations!AJ6),"",Calculations!AJ6  + 'IRA Buildings Changes'!$D$38)</f>
        <v>12889106849067.176</v>
      </c>
      <c r="AK6" s="99">
        <f>IF(ISBLANK(Calculations!AK6),"",Calculations!AK6  + 'IRA Buildings Changes'!$D$38)</f>
        <v>12926506140470.539</v>
      </c>
      <c r="AL6" s="99">
        <f>IF(ISBLANK(Calculations!AL6),"",Calculations!AL6  + 'IRA Buildings Changes'!$D$38)</f>
        <v>12977882075751.629</v>
      </c>
      <c r="AM6" s="99">
        <f>IF(ISBLANK(Calculations!AM6),"",Calculations!AM6  + 'IRA Buildings Changes'!$D$38)</f>
        <v>13034037796398.809</v>
      </c>
      <c r="AN6" s="99">
        <f>IF(ISBLANK(Calculations!AN6),"",Calculations!AN6  + 'IRA Buildings Changes'!$D$38)</f>
        <v>13102128057409.605</v>
      </c>
      <c r="AO6" s="99">
        <f>IF(ISBLANK(Calculations!AO6),"",Calculations!AO6  + 'IRA Buildings Changes'!$D$38)</f>
        <v>13172940966484.543</v>
      </c>
      <c r="AP6" s="99">
        <f>IF(ISBLANK(Calculations!AP6),"",Calculations!AP6  + 'IRA Buildings Changes'!$D$38)</f>
        <v>13252952521854.973</v>
      </c>
      <c r="AQ6" s="99">
        <f>IF(ISBLANK(Calculations!AQ6),"",Calculations!AQ6  + 'IRA Buildings Changes'!$D$38)</f>
        <v>13332282996661.941</v>
      </c>
      <c r="AR6" s="99">
        <f>IF(ISBLANK(Calculations!AR6),"",Calculations!AR6  + 'IRA Buildings Changes'!$D$38)</f>
        <v>13417811789240.961</v>
      </c>
      <c r="AS6" s="99">
        <f>IF(ISBLANK(Calculations!AS6),"",Calculations!AS6  + 'IRA Buildings Changes'!$D$38)</f>
        <v>13499787646343.707</v>
      </c>
      <c r="AT6" s="99">
        <f>IF(ISBLANK(Calculations!AT6),"",Calculations!AT6  + 'IRA Buildings Changes'!$D$38)</f>
        <v>13585738324795.039</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0.9840233964927575</v>
      </c>
      <c r="K7">
        <f>IF(ISBLANK(Calculations!K7),"",Calculations!K7)</f>
        <v>0.74547135755850469</v>
      </c>
      <c r="L7" t="str">
        <f>IF(ISBLANK(Calculations!L7),"",Calculations!L7)</f>
        <v>RESIDENTIAL</v>
      </c>
      <c r="M7" t="str">
        <f>IF(ISBLANK(Calculations!M7),"",Calculations!M7)</f>
        <v>heating</v>
      </c>
      <c r="N7" t="str">
        <f>IF(ISBLANK(Calculations!N7),"",Calculations!N7)</f>
        <v>petroleum diesel</v>
      </c>
      <c r="O7">
        <f>IF(ISBLANK(Calculations!O7),"",Calculations!O7)</f>
        <v>5134928800.7695065</v>
      </c>
      <c r="P7">
        <f>IF(ISBLANK(Calculations!P7),"",Calculations!P7)</f>
        <v>5134928800.7695065</v>
      </c>
      <c r="Q7">
        <f>IF(ISBLANK(Calculations!Q7),"",Calculations!Q7)</f>
        <v>5134928800.7695065</v>
      </c>
      <c r="R7">
        <f>IF(ISBLANK(Calculations!R7),"",Calculations!R7)</f>
        <v>5169865137.3602972</v>
      </c>
      <c r="S7">
        <f>IF(ISBLANK(Calculations!S7),"",Calculations!S7)</f>
        <v>5197005189.8420811</v>
      </c>
      <c r="T7">
        <f>IF(ISBLANK(Calculations!T7),"",Calculations!T7)</f>
        <v>5214122371.2721891</v>
      </c>
      <c r="U7">
        <f>IF(ISBLANK(Calculations!U7),"",Calculations!U7)</f>
        <v>5223256108.7049484</v>
      </c>
      <c r="V7">
        <f>IF(ISBLANK(Calculations!V7),"",Calculations!V7)</f>
        <v>5220559886.6633492</v>
      </c>
      <c r="W7">
        <f>IF(ISBLANK(Calculations!W7),"",Calculations!W7)</f>
        <v>5201789135.7315779</v>
      </c>
      <c r="X7">
        <f>IF(ISBLANK(Calculations!X7),"",Calculations!X7)</f>
        <v>5161553521.7808199</v>
      </c>
      <c r="Y7">
        <f>IF(ISBLANK(Calculations!Y7),"",Calculations!Y7)</f>
        <v>5092206339.4450016</v>
      </c>
      <c r="Z7">
        <f>IF(ISBLANK(Calculations!Z7),"",Calculations!Z7)</f>
        <v>4998215732.0205441</v>
      </c>
      <c r="AA7">
        <f>IF(ISBLANK(Calculations!AA7),"",Calculations!AA7)</f>
        <v>4878040878.1857719</v>
      </c>
      <c r="AB7">
        <f>IF(ISBLANK(Calculations!AB7),"",Calculations!AB7)</f>
        <v>4735554954.3580656</v>
      </c>
      <c r="AC7">
        <f>IF(ISBLANK(Calculations!AC7),"",Calculations!AC7)</f>
        <v>4571649956.8978949</v>
      </c>
      <c r="AD7">
        <f>IF(ISBLANK(Calculations!AD7),"",Calculations!AD7)</f>
        <v>4389250130.8793612</v>
      </c>
      <c r="AE7">
        <f>IF(ISBLANK(Calculations!AE7),"",Calculations!AE7)</f>
        <v>4190246906.7458625</v>
      </c>
      <c r="AF7">
        <f>IF(ISBLANK(Calculations!AF7),"",Calculations!AF7)</f>
        <v>3983827401.8364515</v>
      </c>
      <c r="AG7">
        <f>IF(ISBLANK(Calculations!AG7),"",Calculations!AG7)</f>
        <v>3770483046.5699983</v>
      </c>
      <c r="AH7">
        <f>IF(ISBLANK(Calculations!AH7),"",Calculations!AH7)</f>
        <v>3555183766.3179207</v>
      </c>
      <c r="AI7">
        <f>IF(ISBLANK(Calculations!AI7),"",Calculations!AI7)</f>
        <v>3339873852.1301284</v>
      </c>
      <c r="AJ7">
        <f>IF(ISBLANK(Calculations!AJ7),"",Calculations!AJ7)</f>
        <v>3128831875.0511312</v>
      </c>
      <c r="AK7">
        <f>IF(ISBLANK(Calculations!AK7),"",Calculations!AK7)</f>
        <v>2913422177.3664193</v>
      </c>
      <c r="AL7">
        <f>IF(ISBLANK(Calculations!AL7),"",Calculations!AL7)</f>
        <v>2711031034.0749526</v>
      </c>
      <c r="AM7">
        <f>IF(ISBLANK(Calculations!AM7),"",Calculations!AM7)</f>
        <v>2522085896.7664576</v>
      </c>
      <c r="AN7">
        <f>IF(ISBLANK(Calculations!AN7),"",Calculations!AN7)</f>
        <v>2349503295.1721654</v>
      </c>
      <c r="AO7">
        <f>IF(ISBLANK(Calculations!AO7),"",Calculations!AO7)</f>
        <v>2193914884.7173305</v>
      </c>
      <c r="AP7">
        <f>IF(ISBLANK(Calculations!AP7),"",Calculations!AP7)</f>
        <v>2057585083.3326049</v>
      </c>
      <c r="AQ7">
        <f>IF(ISBLANK(Calculations!AQ7),"",Calculations!AQ7)</f>
        <v>1940220401.9776831</v>
      </c>
      <c r="AR7">
        <f>IF(ISBLANK(Calculations!AR7),"",Calculations!AR7)</f>
        <v>1842661699.9986143</v>
      </c>
      <c r="AS7">
        <f>IF(ISBLANK(Calculations!AS7),"",Calculations!AS7)</f>
        <v>1763259800.7624218</v>
      </c>
      <c r="AT7">
        <f>IF(ISBLANK(Calculations!AT7),"",Calculations!AT7)</f>
        <v>1701413092.4138386</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0.74547135755850469</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0.74547135755850469</v>
      </c>
      <c r="L9" t="str">
        <f>IF(ISBLANK(Calculations!L9),"",Calculations!L9)</f>
        <v>RESIDENTIAL</v>
      </c>
      <c r="M9" t="str">
        <f>IF(ISBLANK(Calculations!M9),"",Calculations!M9)</f>
        <v>heating</v>
      </c>
      <c r="N9" t="str">
        <f>IF(ISBLANK(Calculations!N9),"",Calculations!N9)</f>
        <v>biomass</v>
      </c>
      <c r="O9">
        <f>IF(ISBLANK(Calculations!O9),"",Calculations!O9)</f>
        <v>7686555167785.7422</v>
      </c>
      <c r="P9">
        <f>IF(ISBLANK(Calculations!P9),"",Calculations!P9)</f>
        <v>7686555167785.7422</v>
      </c>
      <c r="Q9">
        <f>IF(ISBLANK(Calculations!Q9),"",Calculations!Q9)</f>
        <v>7686555167785.7422</v>
      </c>
      <c r="R9">
        <f>IF(ISBLANK(Calculations!R9),"",Calculations!R9)</f>
        <v>7734476552856.748</v>
      </c>
      <c r="S9">
        <f>IF(ISBLANK(Calculations!S9),"",Calculations!S9)</f>
        <v>7777525272019.1006</v>
      </c>
      <c r="T9">
        <f>IF(ISBLANK(Calculations!T9),"",Calculations!T9)</f>
        <v>7817410093184.043</v>
      </c>
      <c r="U9">
        <f>IF(ISBLANK(Calculations!U9),"",Calculations!U9)</f>
        <v>7859825710925.2549</v>
      </c>
      <c r="V9">
        <f>IF(ISBLANK(Calculations!V9),"",Calculations!V9)</f>
        <v>7903391799113.8936</v>
      </c>
      <c r="W9">
        <f>IF(ISBLANK(Calculations!W9),"",Calculations!W9)</f>
        <v>7948398624792.3652</v>
      </c>
      <c r="X9">
        <f>IF(ISBLANK(Calculations!X9),"",Calculations!X9)</f>
        <v>7994015257434.0615</v>
      </c>
      <c r="Y9">
        <f>IF(ISBLANK(Calculations!Y9),"",Calculations!Y9)</f>
        <v>8035802971111.2568</v>
      </c>
      <c r="Z9">
        <f>IF(ISBLANK(Calculations!Z9),"",Calculations!Z9)</f>
        <v>8081705969298.5938</v>
      </c>
      <c r="AA9">
        <f>IF(ISBLANK(Calculations!AA9),"",Calculations!AA9)</f>
        <v>8128713335609.5322</v>
      </c>
      <c r="AB9">
        <f>IF(ISBLANK(Calculations!AB9),"",Calculations!AB9)</f>
        <v>8178271363304.5186</v>
      </c>
      <c r="AC9">
        <f>IF(ISBLANK(Calculations!AC9),"",Calculations!AC9)</f>
        <v>8229223580968.9043</v>
      </c>
      <c r="AD9">
        <f>IF(ISBLANK(Calculations!AD9),"",Calculations!AD9)</f>
        <v>8283551345976.4561</v>
      </c>
      <c r="AE9">
        <f>IF(ISBLANK(Calculations!AE9),"",Calculations!AE9)</f>
        <v>8339910228068.6631</v>
      </c>
      <c r="AF9">
        <f>IF(ISBLANK(Calculations!AF9),"",Calculations!AF9)</f>
        <v>8406398321044.2041</v>
      </c>
      <c r="AG9">
        <f>IF(ISBLANK(Calculations!AG9),"",Calculations!AG9)</f>
        <v>8476833111080.2373</v>
      </c>
      <c r="AH9">
        <f>IF(ISBLANK(Calculations!AH9),"",Calculations!AH9)</f>
        <v>8553381010013.1875</v>
      </c>
      <c r="AI9">
        <f>IF(ISBLANK(Calculations!AI9),"",Calculations!AI9)</f>
        <v>8630835741694.0557</v>
      </c>
      <c r="AJ9">
        <f>IF(ISBLANK(Calculations!AJ9),"",Calculations!AJ9)</f>
        <v>8710640443434.6143</v>
      </c>
      <c r="AK9">
        <f>IF(ISBLANK(Calculations!AK9),"",Calculations!AK9)</f>
        <v>8758465957903.0303</v>
      </c>
      <c r="AL9">
        <f>IF(ISBLANK(Calculations!AL9),"",Calculations!AL9)</f>
        <v>8806251480080.3848</v>
      </c>
      <c r="AM9">
        <f>IF(ISBLANK(Calculations!AM9),"",Calculations!AM9)</f>
        <v>8848761004776.7285</v>
      </c>
      <c r="AN9">
        <f>IF(ISBLANK(Calculations!AN9),"",Calculations!AN9)</f>
        <v>8889648821043.9004</v>
      </c>
      <c r="AO9">
        <f>IF(ISBLANK(Calculations!AO9),"",Calculations!AO9)</f>
        <v>8926154629768.0098</v>
      </c>
      <c r="AP9">
        <f>IF(ISBLANK(Calculations!AP9),"",Calculations!AP9)</f>
        <v>8963785378807.9824</v>
      </c>
      <c r="AQ9">
        <f>IF(ISBLANK(Calculations!AQ9),"",Calculations!AQ9)</f>
        <v>8999885004534.8223</v>
      </c>
      <c r="AR9">
        <f>IF(ISBLANK(Calculations!AR9),"",Calculations!AR9)</f>
        <v>9039053989855.5059</v>
      </c>
      <c r="AS9">
        <f>IF(ISBLANK(Calculations!AS9),"",Calculations!AS9)</f>
        <v>9077273700361.9434</v>
      </c>
      <c r="AT9">
        <f>IF(ISBLANK(Calculations!AT9),"",Calculations!AT9)</f>
        <v>9118491110826.9746</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0.74547135755850469</v>
      </c>
      <c r="L10" t="str">
        <f>IF(ISBLANK(Calculations!L10),"",Calculations!L10)</f>
        <v>RESIDENTIAL</v>
      </c>
      <c r="M10" t="str">
        <f>IF(ISBLANK(Calculations!M10),"",Calculations!M10)</f>
        <v>heating</v>
      </c>
      <c r="N10" t="str">
        <f>IF(ISBLANK(Calculations!N10),"",Calculations!N10)</f>
        <v>kerosene</v>
      </c>
      <c r="O10">
        <f>IF(ISBLANK(Calculations!O10),"",Calculations!O10)</f>
        <v>0</v>
      </c>
      <c r="P10">
        <f>IF(ISBLANK(Calculations!P10),"",Calculations!P10)</f>
        <v>0</v>
      </c>
      <c r="Q10">
        <f>IF(ISBLANK(Calculations!Q10),"",Calculations!Q10)</f>
        <v>0</v>
      </c>
      <c r="R10">
        <f>IF(ISBLANK(Calculations!R10),"",Calculations!R10)</f>
        <v>0</v>
      </c>
      <c r="S10">
        <f>IF(ISBLANK(Calculations!S10),"",Calculations!S10)</f>
        <v>0</v>
      </c>
      <c r="T10">
        <f>IF(ISBLANK(Calculations!T10),"",Calculations!T10)</f>
        <v>0</v>
      </c>
      <c r="U10">
        <f>IF(ISBLANK(Calculations!U10),"",Calculations!U10)</f>
        <v>0</v>
      </c>
      <c r="V10">
        <f>IF(ISBLANK(Calculations!V10),"",Calculations!V10)</f>
        <v>0</v>
      </c>
      <c r="W10">
        <f>IF(ISBLANK(Calculations!W10),"",Calculations!W10)</f>
        <v>0</v>
      </c>
      <c r="X10">
        <f>IF(ISBLANK(Calculations!X10),"",Calculations!X10)</f>
        <v>0</v>
      </c>
      <c r="Y10">
        <f>IF(ISBLANK(Calculations!Y10),"",Calculations!Y10)</f>
        <v>0</v>
      </c>
      <c r="Z10">
        <f>IF(ISBLANK(Calculations!Z10),"",Calculations!Z10)</f>
        <v>0</v>
      </c>
      <c r="AA10">
        <f>IF(ISBLANK(Calculations!AA10),"",Calculations!AA10)</f>
        <v>0</v>
      </c>
      <c r="AB10">
        <f>IF(ISBLANK(Calculations!AB10),"",Calculations!AB10)</f>
        <v>0</v>
      </c>
      <c r="AC10">
        <f>IF(ISBLANK(Calculations!AC10),"",Calculations!AC10)</f>
        <v>0</v>
      </c>
      <c r="AD10">
        <f>IF(ISBLANK(Calculations!AD10),"",Calculations!AD10)</f>
        <v>0</v>
      </c>
      <c r="AE10">
        <f>IF(ISBLANK(Calculations!AE10),"",Calculations!AE10)</f>
        <v>0</v>
      </c>
      <c r="AF10">
        <f>IF(ISBLANK(Calculations!AF10),"",Calculations!AF10)</f>
        <v>0</v>
      </c>
      <c r="AG10">
        <f>IF(ISBLANK(Calculations!AG10),"",Calculations!AG10)</f>
        <v>0</v>
      </c>
      <c r="AH10">
        <f>IF(ISBLANK(Calculations!AH10),"",Calculations!AH10)</f>
        <v>0</v>
      </c>
      <c r="AI10">
        <f>IF(ISBLANK(Calculations!AI10),"",Calculations!AI10)</f>
        <v>0</v>
      </c>
      <c r="AJ10">
        <f>IF(ISBLANK(Calculations!AJ10),"",Calculations!AJ10)</f>
        <v>0</v>
      </c>
      <c r="AK10">
        <f>IF(ISBLANK(Calculations!AK10),"",Calculations!AK10)</f>
        <v>0</v>
      </c>
      <c r="AL10">
        <f>IF(ISBLANK(Calculations!AL10),"",Calculations!AL10)</f>
        <v>0</v>
      </c>
      <c r="AM10">
        <f>IF(ISBLANK(Calculations!AM10),"",Calculations!AM10)</f>
        <v>0</v>
      </c>
      <c r="AN10">
        <f>IF(ISBLANK(Calculations!AN10),"",Calculations!AN10)</f>
        <v>0</v>
      </c>
      <c r="AO10">
        <f>IF(ISBLANK(Calculations!AO10),"",Calculations!AO10)</f>
        <v>0</v>
      </c>
      <c r="AP10">
        <f>IF(ISBLANK(Calculations!AP10),"",Calculations!AP10)</f>
        <v>0</v>
      </c>
      <c r="AQ10">
        <f>IF(ISBLANK(Calculations!AQ10),"",Calculations!AQ10)</f>
        <v>0</v>
      </c>
      <c r="AR10">
        <f>IF(ISBLANK(Calculations!AR10),"",Calculations!AR10)</f>
        <v>0</v>
      </c>
      <c r="AS10">
        <f>IF(ISBLANK(Calculations!AS10),"",Calculations!AS10)</f>
        <v>0</v>
      </c>
      <c r="AT10">
        <f>IF(ISBLANK(Calculations!AT10),"",Calculations!AT10)</f>
        <v>0</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0.74547135755850469</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0.74547135755850469</v>
      </c>
      <c r="C12">
        <f>IF(ISBLANK(Calculations!C12),"",Calculations!C12)</f>
        <v>0.25452864244149531</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0.74405555319905736</v>
      </c>
      <c r="K12">
        <f>IF(ISBLANK(Calculations!K12),"",Calculations!K12)</f>
        <v>0.74547135755850469</v>
      </c>
      <c r="L12" t="str">
        <f>IF(ISBLANK(Calculations!L12),"",Calculations!L12)</f>
        <v>RESIDENTIAL</v>
      </c>
      <c r="M12" t="str">
        <f>IF(ISBLANK(Calculations!M12),"",Calculations!M12)</f>
        <v>heating</v>
      </c>
      <c r="N12" t="str">
        <f>IF(ISBLANK(Calculations!N12),"",Calculations!N12)</f>
        <v>LPG propane or butane</v>
      </c>
      <c r="O12">
        <f>IF(ISBLANK(Calculations!O12),"",Calculations!O12)</f>
        <v>2792219368224.8638</v>
      </c>
      <c r="P12">
        <f>IF(ISBLANK(Calculations!P12),"",Calculations!P12)</f>
        <v>2792219368224.8638</v>
      </c>
      <c r="Q12">
        <f>IF(ISBLANK(Calculations!Q12),"",Calculations!Q12)</f>
        <v>2792219368224.8638</v>
      </c>
      <c r="R12">
        <f>IF(ISBLANK(Calculations!R12),"",Calculations!R12)</f>
        <v>2817327928901.4282</v>
      </c>
      <c r="S12">
        <f>IF(ISBLANK(Calculations!S12),"",Calculations!S12)</f>
        <v>2841511186758.1743</v>
      </c>
      <c r="T12">
        <f>IF(ISBLANK(Calculations!T12),"",Calculations!T12)</f>
        <v>2864834013402.6968</v>
      </c>
      <c r="U12">
        <f>IF(ISBLANK(Calculations!U12),"",Calculations!U12)</f>
        <v>2890458463649.562</v>
      </c>
      <c r="V12">
        <f>IF(ISBLANK(Calculations!V12),"",Calculations!V12)</f>
        <v>2918139653721.1357</v>
      </c>
      <c r="W12">
        <f>IF(ISBLANK(Calculations!W12),"",Calculations!W12)</f>
        <v>2947721081577.7363</v>
      </c>
      <c r="X12">
        <f>IF(ISBLANK(Calculations!X12),"",Calculations!X12)</f>
        <v>2979411234377.1543</v>
      </c>
      <c r="Y12">
        <f>IF(ISBLANK(Calculations!Y12),"",Calculations!Y12)</f>
        <v>3011080281935.7573</v>
      </c>
      <c r="Z12">
        <f>IF(ISBLANK(Calculations!Z12),"",Calculations!Z12)</f>
        <v>3045983325335.5991</v>
      </c>
      <c r="AA12">
        <f>IF(ISBLANK(Calculations!AA12),"",Calculations!AA12)</f>
        <v>3081476995212.7642</v>
      </c>
      <c r="AB12">
        <f>IF(ISBLANK(Calculations!AB12),"",Calculations!AB12)</f>
        <v>3117340443758.896</v>
      </c>
      <c r="AC12">
        <f>IF(ISBLANK(Calculations!AC12),"",Calculations!AC12)</f>
        <v>3152091292021.46</v>
      </c>
      <c r="AD12">
        <f>IF(ISBLANK(Calculations!AD12),"",Calculations!AD12)</f>
        <v>3185553109652.5669</v>
      </c>
      <c r="AE12">
        <f>IF(ISBLANK(Calculations!AE12),"",Calculations!AE12)</f>
        <v>3216377279846.0649</v>
      </c>
      <c r="AF12">
        <f>IF(ISBLANK(Calculations!AF12),"",Calculations!AF12)</f>
        <v>3247861271219.4321</v>
      </c>
      <c r="AG12">
        <f>IF(ISBLANK(Calculations!AG12),"",Calculations!AG12)</f>
        <v>3277314119355.4673</v>
      </c>
      <c r="AH12">
        <f>IF(ISBLANK(Calculations!AH12),"",Calculations!AH12)</f>
        <v>3306253467074.0952</v>
      </c>
      <c r="AI12">
        <f>IF(ISBLANK(Calculations!AI12),"",Calculations!AI12)</f>
        <v>3334225348425.0273</v>
      </c>
      <c r="AJ12">
        <f>IF(ISBLANK(Calculations!AJ12),"",Calculations!AJ12)</f>
        <v>3362531714201.5278</v>
      </c>
      <c r="AK12">
        <f>IF(ISBLANK(Calculations!AK12),"",Calculations!AK12)</f>
        <v>3374842819739.7896</v>
      </c>
      <c r="AL12">
        <f>IF(ISBLANK(Calculations!AL12),"",Calculations!AL12)</f>
        <v>3388788260276.8262</v>
      </c>
      <c r="AM12">
        <f>IF(ISBLANK(Calculations!AM12),"",Calculations!AM12)</f>
        <v>3402989938069.6509</v>
      </c>
      <c r="AN12">
        <f>IF(ISBLANK(Calculations!AN12),"",Calculations!AN12)</f>
        <v>3418982404145.4058</v>
      </c>
      <c r="AO12">
        <f>IF(ISBLANK(Calculations!AO12),"",Calculations!AO12)</f>
        <v>3435207857395.0171</v>
      </c>
      <c r="AP12">
        <f>IF(ISBLANK(Calculations!AP12),"",Calculations!AP12)</f>
        <v>3452905617419.7529</v>
      </c>
      <c r="AQ12">
        <f>IF(ISBLANK(Calculations!AQ12),"",Calculations!AQ12)</f>
        <v>3470294701806.5708</v>
      </c>
      <c r="AR12">
        <f>IF(ISBLANK(Calculations!AR12),"",Calculations!AR12)</f>
        <v>3488670270264.8447</v>
      </c>
      <c r="AS12">
        <f>IF(ISBLANK(Calculations!AS12),"",Calculations!AS12)</f>
        <v>3506225538709.3457</v>
      </c>
      <c r="AT12">
        <f>IF(ISBLANK(Calculations!AT12),"",Calculations!AT12)</f>
        <v>3524384510348.7007</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0.74547135755850469</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9.999527038142475E-2</v>
      </c>
      <c r="K17">
        <f>IF(ISBLANK(Calculations!K17),"",Calculations!K17)</f>
        <v>0.74547135755850469</v>
      </c>
      <c r="L17" t="str">
        <f>IF(ISBLANK(Calculations!L17),"",Calculations!L17)</f>
        <v>RESIDENTIAL</v>
      </c>
      <c r="M17" t="str">
        <f>IF(ISBLANK(Calculations!M17),"",Calculations!M17)</f>
        <v>cooling</v>
      </c>
      <c r="N17" t="str">
        <f>IF(ISBLANK(Calculations!N17),"",Calculations!N17)</f>
        <v>electricity</v>
      </c>
      <c r="O17">
        <f>P17</f>
        <v>1802837206898.8149</v>
      </c>
      <c r="P17">
        <f>IF(ISBLANK(Calculations!P17),"",Calculations!P17)</f>
        <v>1802837206898.8149</v>
      </c>
      <c r="Q17">
        <f>IF(ISBLANK(Calculations!Q17),"",Calculations!Q17)</f>
        <v>1802837206898.8149</v>
      </c>
      <c r="R17">
        <f>IF(ISBLANK(Calculations!R17),"",Calculations!R17)</f>
        <v>1766076667019.9609</v>
      </c>
      <c r="S17" s="99">
        <f>IF(ISBLANK(Calculations!S17),"",Calculations!S17 + ('IRA Buildings Changes'!$C$38/($AB$16-$R$16)*(S16-$R$16)))</f>
        <v>1837751867198.7432</v>
      </c>
      <c r="T17" s="99">
        <f>IF(ISBLANK(Calculations!T17),"",Calculations!T17 + ('IRA Buildings Changes'!$C$38/($AB$16-$R$16)*(T16-$R$16)))</f>
        <v>1912474114927.5815</v>
      </c>
      <c r="U17" s="99">
        <f>IF(ISBLANK(Calculations!U17),"",Calculations!U17 + ('IRA Buildings Changes'!$C$38/($AB$16-$R$16)*(U16-$R$16)))</f>
        <v>1991719356977.084</v>
      </c>
      <c r="V17" s="99">
        <f>IF(ISBLANK(Calculations!V17),"",Calculations!V17 + ('IRA Buildings Changes'!$C$38/($AB$16-$R$16)*(V16-$R$16)))</f>
        <v>2073983643604.1028</v>
      </c>
      <c r="W17" s="99">
        <f>IF(ISBLANK(Calculations!W17),"",Calculations!W17 + ('IRA Buildings Changes'!$C$38/($AB$16-$R$16)*(W16-$R$16)))</f>
        <v>2161431395609.6392</v>
      </c>
      <c r="X17" s="99">
        <f>IF(ISBLANK(Calculations!X17),"",Calculations!X17 + ('IRA Buildings Changes'!$C$38/($AB$16-$R$16)*(X16-$R$16)))</f>
        <v>2251892245087.4902</v>
      </c>
      <c r="Y17" s="99">
        <f>IF(ISBLANK(Calculations!Y17),"",Calculations!Y17 + ('IRA Buildings Changes'!$C$38/($AB$16-$R$16)*(Y16-$R$16)))</f>
        <v>2346993499005.2603</v>
      </c>
      <c r="Z17" s="99">
        <f>IF(ISBLANK(Calculations!Z17),"",Calculations!Z17 + ('IRA Buildings Changes'!$C$38/($AB$16-$R$16)*(Z16-$R$16)))</f>
        <v>2445135245139.584</v>
      </c>
      <c r="AA17" s="99">
        <f>IF(ISBLANK(Calculations!AA17),"",Calculations!AA17 + ('IRA Buildings Changes'!$C$38/($AB$16-$R$16)*(AA16-$R$16)))</f>
        <v>2546060144559.8413</v>
      </c>
      <c r="AB17" s="98">
        <f>IF(ISBLANK(Calculations!AB17),"",Calculations!AB17 + 'IRA Buildings Changes'!$C$38)</f>
        <v>2649212406120.0981</v>
      </c>
      <c r="AC17" s="99">
        <f>IF(ISBLANK(Calculations!AC17),"",Calculations!AC17 + 'IRA Buildings Changes'!$C$38)</f>
        <v>2648161209257.752</v>
      </c>
      <c r="AD17" s="99">
        <f>IF(ISBLANK(Calculations!AD17),"",Calculations!AD17 + 'IRA Buildings Changes'!$C$38)</f>
        <v>2649286884040.0098</v>
      </c>
      <c r="AE17" s="99">
        <f>IF(ISBLANK(Calculations!AE17),"",Calculations!AE17 + 'IRA Buildings Changes'!$C$38)</f>
        <v>2650476774783.5454</v>
      </c>
      <c r="AF17" s="99">
        <f>IF(ISBLANK(Calculations!AF17),"",Calculations!AF17 + 'IRA Buildings Changes'!$C$38)</f>
        <v>2653494177361.1914</v>
      </c>
      <c r="AG17" s="99">
        <f>IF(ISBLANK(Calculations!AG17),"",Calculations!AG17 + 'IRA Buildings Changes'!$C$38)</f>
        <v>2656364924935.082</v>
      </c>
      <c r="AH17" s="99">
        <f>IF(ISBLANK(Calculations!AH17),"",Calculations!AH17 + 'IRA Buildings Changes'!$C$38)</f>
        <v>2660822174819.8145</v>
      </c>
      <c r="AI17" s="99">
        <f>IF(ISBLANK(Calculations!AI17),"",Calculations!AI17 + 'IRA Buildings Changes'!$C$38)</f>
        <v>2664937311541.9976</v>
      </c>
      <c r="AJ17" s="99">
        <f>IF(ISBLANK(Calculations!AJ17),"",Calculations!AJ17 + 'IRA Buildings Changes'!$C$38)</f>
        <v>2670467426197.9727</v>
      </c>
      <c r="AK17" s="99">
        <f>IF(ISBLANK(Calculations!AK17),"",Calculations!AK17 + 'IRA Buildings Changes'!$C$38)</f>
        <v>2675472056031.3613</v>
      </c>
      <c r="AL17" s="99">
        <f>IF(ISBLANK(Calculations!AL17),"",Calculations!AL17 + 'IRA Buildings Changes'!$C$38)</f>
        <v>2681820758534.6519</v>
      </c>
      <c r="AM17" s="99">
        <f>IF(ISBLANK(Calculations!AM17),"",Calculations!AM17 + 'IRA Buildings Changes'!$C$38)</f>
        <v>2688551744964.1255</v>
      </c>
      <c r="AN17" s="99">
        <f>IF(ISBLANK(Calculations!AN17),"",Calculations!AN17 + 'IRA Buildings Changes'!$C$38)</f>
        <v>2694703802720.9019</v>
      </c>
      <c r="AO17" s="99">
        <f>IF(ISBLANK(Calculations!AO17),"",Calculations!AO17 + 'IRA Buildings Changes'!$C$38)</f>
        <v>2702062428863.3701</v>
      </c>
      <c r="AP17" s="99">
        <f>IF(ISBLANK(Calculations!AP17),"",Calculations!AP17 + 'IRA Buildings Changes'!$C$38)</f>
        <v>2709658545085.5342</v>
      </c>
      <c r="AQ17" s="99">
        <f>IF(ISBLANK(Calculations!AQ17),"",Calculations!AQ17 + 'IRA Buildings Changes'!$C$38)</f>
        <v>2716534216884.6045</v>
      </c>
      <c r="AR17" s="99">
        <f>IF(ISBLANK(Calculations!AR17),"",Calculations!AR17 + 'IRA Buildings Changes'!$C$38)</f>
        <v>2724463581123.436</v>
      </c>
      <c r="AS17" s="99">
        <f>IF(ISBLANK(Calculations!AS17),"",Calculations!AS17 + 'IRA Buildings Changes'!$C$38)</f>
        <v>2732466472692.2646</v>
      </c>
      <c r="AT17" s="99">
        <f>IF(ISBLANK(Calculations!AT17),"",Calculations!AT17 + 'IRA Buildings Changes'!$C$38)</f>
        <v>2739593466596.272</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0.74547135755850469</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0.74547135755850469</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0.74547135755850469</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0.74547135755850469</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0.74547135755850469</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0.74547135755850469</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0.74547135755850469</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0.74547135755850469</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0.74547135755850469</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6.5424935755104593E-2</v>
      </c>
      <c r="K30">
        <f>IF(ISBLANK(Calculations!K30),"",Calculations!K30)</f>
        <v>0.74547135755850469</v>
      </c>
      <c r="L30" t="str">
        <f>IF(ISBLANK(Calculations!L30),"",Calculations!L30)</f>
        <v>RESIDENTIAL</v>
      </c>
      <c r="M30" t="str">
        <f>IF(ISBLANK(Calculations!M30),"",Calculations!M30)</f>
        <v>lighting</v>
      </c>
      <c r="N30" t="str">
        <f>IF(ISBLANK(Calculations!N30),"",Calculations!N30)</f>
        <v>electricity</v>
      </c>
      <c r="O30">
        <f t="shared" si="0"/>
        <v>1179560873112.8328</v>
      </c>
      <c r="P30">
        <f>IF(ISBLANK(Calculations!P30),"",Calculations!P30)</f>
        <v>1179560873112.8328</v>
      </c>
      <c r="Q30">
        <f>IF(ISBLANK(Calculations!Q30),"",Calculations!Q30)</f>
        <v>1179560873112.8328</v>
      </c>
      <c r="R30">
        <f>IF(ISBLANK(Calculations!R30),"",Calculations!R30)</f>
        <v>1185628176056.6301</v>
      </c>
      <c r="S30">
        <f>IF(ISBLANK(Calculations!S30),"",Calculations!S30)</f>
        <v>1192586381092.4402</v>
      </c>
      <c r="T30">
        <f>IF(ISBLANK(Calculations!T30),"",Calculations!T30)</f>
        <v>1200285108831.8687</v>
      </c>
      <c r="U30">
        <f>IF(ISBLANK(Calculations!U30),"",Calculations!U30)</f>
        <v>1211937192218.1252</v>
      </c>
      <c r="V30">
        <f>IF(ISBLANK(Calculations!V30),"",Calculations!V30)</f>
        <v>1226662353632.2439</v>
      </c>
      <c r="W30">
        <f>IF(ISBLANK(Calculations!W30),"",Calculations!W30)</f>
        <v>1243347013712.5554</v>
      </c>
      <c r="X30">
        <f>IF(ISBLANK(Calculations!X30),"",Calculations!X30)</f>
        <v>1259549186375.625</v>
      </c>
      <c r="Y30">
        <f>IF(ISBLANK(Calculations!Y30),"",Calculations!Y30)</f>
        <v>1276202618459.4128</v>
      </c>
      <c r="Z30">
        <f>IF(ISBLANK(Calculations!Z30),"",Calculations!Z30)</f>
        <v>1293508404399.5571</v>
      </c>
      <c r="AA30">
        <f>IF(ISBLANK(Calculations!AA30),"",Calculations!AA30)</f>
        <v>1312907850718.0276</v>
      </c>
      <c r="AB30">
        <f>IF(ISBLANK(Calculations!AB30),"",Calculations!AB30)</f>
        <v>1333810051584.3713</v>
      </c>
      <c r="AC30">
        <f>IF(ISBLANK(Calculations!AC30),"",Calculations!AC30)</f>
        <v>1356206897948.0579</v>
      </c>
      <c r="AD30">
        <f>IF(ISBLANK(Calculations!AD30),"",Calculations!AD30)</f>
        <v>1378784951818.2781</v>
      </c>
      <c r="AE30">
        <f>IF(ISBLANK(Calculations!AE30),"",Calculations!AE30)</f>
        <v>1401246140223.3328</v>
      </c>
      <c r="AF30">
        <f>IF(ISBLANK(Calculations!AF30),"",Calculations!AF30)</f>
        <v>1418775987386.6055</v>
      </c>
      <c r="AG30">
        <f>IF(ISBLANK(Calculations!AG30),"",Calculations!AG30)</f>
        <v>1436073576148.9417</v>
      </c>
      <c r="AH30">
        <f>IF(ISBLANK(Calculations!AH30),"",Calculations!AH30)</f>
        <v>1453256102894.1577</v>
      </c>
      <c r="AI30">
        <f>IF(ISBLANK(Calculations!AI30),"",Calculations!AI30)</f>
        <v>1470374138510.1946</v>
      </c>
      <c r="AJ30">
        <f>IF(ISBLANK(Calculations!AJ30),"",Calculations!AJ30)</f>
        <v>1487460438157.6956</v>
      </c>
      <c r="AK30">
        <f>IF(ISBLANK(Calculations!AK30),"",Calculations!AK30)</f>
        <v>1503799128996.1565</v>
      </c>
      <c r="AL30">
        <f>IF(ISBLANK(Calculations!AL30),"",Calculations!AL30)</f>
        <v>1520710509099.6519</v>
      </c>
      <c r="AM30">
        <f>IF(ISBLANK(Calculations!AM30),"",Calculations!AM30)</f>
        <v>1538322817534.5442</v>
      </c>
      <c r="AN30">
        <f>IF(ISBLANK(Calculations!AN30),"",Calculations!AN30)</f>
        <v>1556738881326.509</v>
      </c>
      <c r="AO30">
        <f>IF(ISBLANK(Calculations!AO30),"",Calculations!AO30)</f>
        <v>1575941173449.2424</v>
      </c>
      <c r="AP30">
        <f>IF(ISBLANK(Calculations!AP30),"",Calculations!AP30)</f>
        <v>1595873829404.4998</v>
      </c>
      <c r="AQ30">
        <f>IF(ISBLANK(Calculations!AQ30),"",Calculations!AQ30)</f>
        <v>1616444719444.9697</v>
      </c>
      <c r="AR30">
        <f>IF(ISBLANK(Calculations!AR30),"",Calculations!AR30)</f>
        <v>1637553589257.0237</v>
      </c>
      <c r="AS30">
        <f>IF(ISBLANK(Calculations!AS30),"",Calculations!AS30)</f>
        <v>1659143317567.8569</v>
      </c>
      <c r="AT30">
        <f>IF(ISBLANK(Calculations!AT30),"",Calculations!AT30)</f>
        <v>1681193562275.9604</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0.74547135755850469</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0.74547135755850469</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0.74547135755850469</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0.74547135755850469</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0.74547135755850469</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0.74547135755850469</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0.74547135755850469</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0.74547135755850469</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0.74547135755850469</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0.28946548644552877</v>
      </c>
      <c r="K43">
        <f>IF(ISBLANK(Calculations!K43),"",Calculations!K43)</f>
        <v>0.74547135755850469</v>
      </c>
      <c r="L43" t="str">
        <f>IF(ISBLANK(Calculations!L43),"",Calculations!L43)</f>
        <v>RESIDENTIAL</v>
      </c>
      <c r="M43" t="str">
        <f>IF(ISBLANK(Calculations!M43),"",Calculations!M43)</f>
        <v>appl</v>
      </c>
      <c r="N43" t="str">
        <f>IF(ISBLANK(Calculations!N43),"",Calculations!N43)</f>
        <v>electricity</v>
      </c>
      <c r="O43">
        <f t="shared" si="0"/>
        <v>5218838321917.3232</v>
      </c>
      <c r="P43">
        <f>IF(ISBLANK(Calculations!P43),"",Calculations!P43)</f>
        <v>5218838321917.3232</v>
      </c>
      <c r="Q43">
        <f>IF(ISBLANK(Calculations!Q43),"",Calculations!Q43)</f>
        <v>5218838321917.3232</v>
      </c>
      <c r="R43">
        <f>IF(ISBLANK(Calculations!R43),"",Calculations!R43)</f>
        <v>5212445188060.4639</v>
      </c>
      <c r="S43">
        <f>IF(ISBLANK(Calculations!S43),"",Calculations!S43)</f>
        <v>5206549327032.4541</v>
      </c>
      <c r="T43">
        <f>IF(ISBLANK(Calculations!T43),"",Calculations!T43)</f>
        <v>5202721242628.4912</v>
      </c>
      <c r="U43">
        <f>IF(ISBLANK(Calculations!U43),"",Calculations!U43)</f>
        <v>5202090063926.709</v>
      </c>
      <c r="V43">
        <f>IF(ISBLANK(Calculations!V43),"",Calculations!V43)</f>
        <v>5206239298035.8584</v>
      </c>
      <c r="W43">
        <f>IF(ISBLANK(Calculations!W43),"",Calculations!W43)</f>
        <v>5215559142767.5527</v>
      </c>
      <c r="X43">
        <f>IF(ISBLANK(Calculations!X43),"",Calculations!X43)</f>
        <v>5230261199832.2129</v>
      </c>
      <c r="Y43">
        <f>IF(ISBLANK(Calculations!Y43),"",Calculations!Y43)</f>
        <v>5249541780040.7383</v>
      </c>
      <c r="Z43">
        <f>IF(ISBLANK(Calculations!Z43),"",Calculations!Z43)</f>
        <v>5274094786535.5488</v>
      </c>
      <c r="AA43">
        <f>IF(ISBLANK(Calculations!AA43),"",Calculations!AA43)</f>
        <v>5304691580843.7588</v>
      </c>
      <c r="AB43">
        <f>IF(ISBLANK(Calculations!AB43),"",Calculations!AB43)</f>
        <v>5340176837676.1992</v>
      </c>
      <c r="AC43">
        <f>IF(ISBLANK(Calculations!AC43),"",Calculations!AC43)</f>
        <v>5379381495537.4795</v>
      </c>
      <c r="AD43">
        <f>IF(ISBLANK(Calculations!AD43),"",Calculations!AD43)</f>
        <v>5422744421328.6523</v>
      </c>
      <c r="AE43">
        <f>IF(ISBLANK(Calculations!AE43),"",Calculations!AE43)</f>
        <v>5469989907190.8965</v>
      </c>
      <c r="AF43">
        <f>IF(ISBLANK(Calculations!AF43),"",Calculations!AF43)</f>
        <v>5520652936987.8076</v>
      </c>
      <c r="AG43">
        <f>IF(ISBLANK(Calculations!AG43),"",Calculations!AG43)</f>
        <v>5573061791404.332</v>
      </c>
      <c r="AH43">
        <f>IF(ISBLANK(Calculations!AH43),"",Calculations!AH43)</f>
        <v>5626330114377.7578</v>
      </c>
      <c r="AI43">
        <f>IF(ISBLANK(Calculations!AI43),"",Calculations!AI43)</f>
        <v>5680005216133.9961</v>
      </c>
      <c r="AJ43">
        <f>IF(ISBLANK(Calculations!AJ43),"",Calculations!AJ43)</f>
        <v>5733850303982.0449</v>
      </c>
      <c r="AK43">
        <f>IF(ISBLANK(Calculations!AK43),"",Calculations!AK43)</f>
        <v>5782066106422.3896</v>
      </c>
      <c r="AL43">
        <f>IF(ISBLANK(Calculations!AL43),"",Calculations!AL43)</f>
        <v>5830825064893.6357</v>
      </c>
      <c r="AM43">
        <f>IF(ISBLANK(Calculations!AM43),"",Calculations!AM43)</f>
        <v>5880073817445.749</v>
      </c>
      <c r="AN43">
        <f>IF(ISBLANK(Calculations!AN43),"",Calculations!AN43)</f>
        <v>5929804631895.252</v>
      </c>
      <c r="AO43">
        <f>IF(ISBLANK(Calculations!AO43),"",Calculations!AO43)</f>
        <v>5980052764892.0352</v>
      </c>
      <c r="AP43">
        <f>IF(ISBLANK(Calculations!AP43),"",Calculations!AP43)</f>
        <v>6030833758521.8916</v>
      </c>
      <c r="AQ43">
        <f>IF(ISBLANK(Calculations!AQ43),"",Calculations!AQ43)</f>
        <v>6082123754398.3164</v>
      </c>
      <c r="AR43">
        <f>IF(ISBLANK(Calculations!AR43),"",Calculations!AR43)</f>
        <v>6133967307106.3799</v>
      </c>
      <c r="AS43">
        <f>IF(ISBLANK(Calculations!AS43),"",Calculations!AS43)</f>
        <v>6186311071214.3047</v>
      </c>
      <c r="AT43">
        <f>IF(ISBLANK(Calculations!AT43),"",Calculations!AT43)</f>
        <v>6239110437312.8574</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0.74547135755850469</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0.37487045941643782</v>
      </c>
      <c r="K45">
        <f>IF(ISBLANK(Calculations!K45),"",Calculations!K45)</f>
        <v>0.74547135755850469</v>
      </c>
      <c r="L45" t="str">
        <f>IF(ISBLANK(Calculations!L45),"",Calculations!L45)</f>
        <v>RESIDENTIAL</v>
      </c>
      <c r="M45" t="str">
        <f>IF(ISBLANK(Calculations!M45),"",Calculations!M45)</f>
        <v>appl</v>
      </c>
      <c r="N45" t="str">
        <f>IF(ISBLANK(Calculations!N45),"",Calculations!N45)</f>
        <v>natural gas</v>
      </c>
      <c r="O45">
        <f t="shared" si="0"/>
        <v>10251254745398.98</v>
      </c>
      <c r="P45">
        <f>IF(ISBLANK(Calculations!P45),"",Calculations!P45)</f>
        <v>10251254745398.98</v>
      </c>
      <c r="Q45">
        <f>IF(ISBLANK(Calculations!Q45),"",Calculations!Q45)</f>
        <v>10251254745398.98</v>
      </c>
      <c r="R45">
        <f>IF(ISBLANK(Calculations!R45),"",Calculations!R45)</f>
        <v>10315601046408.826</v>
      </c>
      <c r="S45">
        <f>IF(ISBLANK(Calculations!S45),"",Calculations!S45)</f>
        <v>10381267607209.076</v>
      </c>
      <c r="T45">
        <f>IF(ISBLANK(Calculations!T45),"",Calculations!T45)</f>
        <v>10450331841257.469</v>
      </c>
      <c r="U45">
        <f>IF(ISBLANK(Calculations!U45),"",Calculations!U45)</f>
        <v>10524156619940.617</v>
      </c>
      <c r="V45">
        <f>IF(ISBLANK(Calculations!V45),"",Calculations!V45)</f>
        <v>10605043993729.967</v>
      </c>
      <c r="W45">
        <f>IF(ISBLANK(Calculations!W45),"",Calculations!W45)</f>
        <v>10692254908668.934</v>
      </c>
      <c r="X45">
        <f>IF(ISBLANK(Calculations!X45),"",Calculations!X45)</f>
        <v>10784176335460.141</v>
      </c>
      <c r="Y45">
        <f>IF(ISBLANK(Calculations!Y45),"",Calculations!Y45)</f>
        <v>10877907086276.965</v>
      </c>
      <c r="Z45">
        <f>IF(ISBLANK(Calculations!Z45),"",Calculations!Z45)</f>
        <v>10974577540468.039</v>
      </c>
      <c r="AA45">
        <f>IF(ISBLANK(Calculations!AA45),"",Calculations!AA45)</f>
        <v>11073989895582.457</v>
      </c>
      <c r="AB45">
        <f>IF(ISBLANK(Calculations!AB45),"",Calculations!AB45)</f>
        <v>11173713888468.34</v>
      </c>
      <c r="AC45">
        <f>IF(ISBLANK(Calculations!AC45),"",Calculations!AC45)</f>
        <v>11272985585973.625</v>
      </c>
      <c r="AD45">
        <f>IF(ISBLANK(Calculations!AD45),"",Calculations!AD45)</f>
        <v>11374807772670.812</v>
      </c>
      <c r="AE45">
        <f>IF(ISBLANK(Calculations!AE45),"",Calculations!AE45)</f>
        <v>11480092549444.014</v>
      </c>
      <c r="AF45">
        <f>IF(ISBLANK(Calculations!AF45),"",Calculations!AF45)</f>
        <v>11588733744479.875</v>
      </c>
      <c r="AG45">
        <f>IF(ISBLANK(Calculations!AG45),"",Calculations!AG45)</f>
        <v>11698277328481.383</v>
      </c>
      <c r="AH45">
        <f>IF(ISBLANK(Calculations!AH45),"",Calculations!AH45)</f>
        <v>11808059340085.113</v>
      </c>
      <c r="AI45">
        <f>IF(ISBLANK(Calculations!AI45),"",Calculations!AI45)</f>
        <v>11917354806718.715</v>
      </c>
      <c r="AJ45">
        <f>IF(ISBLANK(Calculations!AJ45),"",Calculations!AJ45)</f>
        <v>12025995135150.477</v>
      </c>
      <c r="AK45">
        <f>IF(ISBLANK(Calculations!AK45),"",Calculations!AK45)</f>
        <v>12122451022330.459</v>
      </c>
      <c r="AL45">
        <f>IF(ISBLANK(Calculations!AL45),"",Calculations!AL45)</f>
        <v>12219380467119.451</v>
      </c>
      <c r="AM45">
        <f>IF(ISBLANK(Calculations!AM45),"",Calculations!AM45)</f>
        <v>12317150436985.035</v>
      </c>
      <c r="AN45">
        <f>IF(ISBLANK(Calculations!AN45),"",Calculations!AN45)</f>
        <v>12416054813596.152</v>
      </c>
      <c r="AO45">
        <f>IF(ISBLANK(Calculations!AO45),"",Calculations!AO45)</f>
        <v>12516233847498.178</v>
      </c>
      <c r="AP45">
        <f>IF(ISBLANK(Calculations!AP45),"",Calculations!AP45)</f>
        <v>12617702540977.146</v>
      </c>
      <c r="AQ45">
        <f>IF(ISBLANK(Calculations!AQ45),"",Calculations!AQ45)</f>
        <v>12720603993798.061</v>
      </c>
      <c r="AR45">
        <f>IF(ISBLANK(Calculations!AR45),"",Calculations!AR45)</f>
        <v>12824833907983.379</v>
      </c>
      <c r="AS45">
        <f>IF(ISBLANK(Calculations!AS45),"",Calculations!AS45)</f>
        <v>12930511259682.697</v>
      </c>
      <c r="AT45">
        <f>IF(ISBLANK(Calculations!AT45),"",Calculations!AT45)</f>
        <v>13037709756519.596</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1.5976603507242483E-2</v>
      </c>
      <c r="K46">
        <f>IF(ISBLANK(Calculations!K46),"",Calculations!K46)</f>
        <v>0.74547135755850469</v>
      </c>
      <c r="L46" t="str">
        <f>IF(ISBLANK(Calculations!L46),"",Calculations!L46)</f>
        <v>RESIDENTIAL</v>
      </c>
      <c r="M46" t="str">
        <f>IF(ISBLANK(Calculations!M46),"",Calculations!M46)</f>
        <v>appl</v>
      </c>
      <c r="N46" t="str">
        <f>IF(ISBLANK(Calculations!N46),"",Calculations!N46)</f>
        <v>petroleum diesel</v>
      </c>
      <c r="O46">
        <f t="shared" si="0"/>
        <v>83370702.140026152</v>
      </c>
      <c r="P46">
        <f>IF(ISBLANK(Calculations!P46),"",Calculations!P46)</f>
        <v>83370702.140026152</v>
      </c>
      <c r="Q46">
        <f>IF(ISBLANK(Calculations!Q46),"",Calculations!Q46)</f>
        <v>83370702.140026152</v>
      </c>
      <c r="R46">
        <f>IF(ISBLANK(Calculations!R46),"",Calculations!R46)</f>
        <v>80198116.236906096</v>
      </c>
      <c r="S46">
        <f>IF(ISBLANK(Calculations!S46),"",Calculations!S46)</f>
        <v>76315104.786208764</v>
      </c>
      <c r="T46">
        <f>IF(ISBLANK(Calculations!T46),"",Calculations!T46)</f>
        <v>72098162.418040931</v>
      </c>
      <c r="U46">
        <f>IF(ISBLANK(Calculations!U46),"",Calculations!U46)</f>
        <v>67928150.218518674</v>
      </c>
      <c r="V46">
        <f>IF(ISBLANK(Calculations!V46),"",Calculations!V46)</f>
        <v>64146538.407563865</v>
      </c>
      <c r="W46">
        <f>IF(ISBLANK(Calculations!W46),"",Calculations!W46)</f>
        <v>60981245.8632719</v>
      </c>
      <c r="X46">
        <f>IF(ISBLANK(Calculations!X46),"",Calculations!X46)</f>
        <v>58539892.025370903</v>
      </c>
      <c r="Y46">
        <f>IF(ISBLANK(Calculations!Y46),"",Calculations!Y46)</f>
        <v>56817694.964188747</v>
      </c>
      <c r="Z46">
        <f>IF(ISBLANK(Calculations!Z46),"",Calculations!Z46)</f>
        <v>55754469.368595384</v>
      </c>
      <c r="AA46">
        <f>IF(ISBLANK(Calculations!AA46),"",Calculations!AA46)</f>
        <v>55232653.877907671</v>
      </c>
      <c r="AB46">
        <f>IF(ISBLANK(Calculations!AB46),"",Calculations!AB46)</f>
        <v>55103049.086096041</v>
      </c>
      <c r="AC46">
        <f>IF(ISBLANK(Calculations!AC46),"",Calculations!AC46)</f>
        <v>55233185.526401021</v>
      </c>
      <c r="AD46">
        <f>IF(ISBLANK(Calculations!AD46),"",Calculations!AD46)</f>
        <v>55538380.82892219</v>
      </c>
      <c r="AE46">
        <f>IF(ISBLANK(Calculations!AE46),"",Calculations!AE46)</f>
        <v>55951602.36390245</v>
      </c>
      <c r="AF46">
        <f>IF(ISBLANK(Calculations!AF46),"",Calculations!AF46)</f>
        <v>56427031.000121459</v>
      </c>
      <c r="AG46">
        <f>IF(ISBLANK(Calculations!AG46),"",Calculations!AG46)</f>
        <v>56927808.358438224</v>
      </c>
      <c r="AH46">
        <f>IF(ISBLANK(Calculations!AH46),"",Calculations!AH46)</f>
        <v>57439120.560864761</v>
      </c>
      <c r="AI46">
        <f>IF(ISBLANK(Calculations!AI46),"",Calculations!AI46)</f>
        <v>57951403.824044973</v>
      </c>
      <c r="AJ46">
        <f>IF(ISBLANK(Calculations!AJ46),"",Calculations!AJ46)</f>
        <v>58460817.405005284</v>
      </c>
      <c r="AK46">
        <f>IF(ISBLANK(Calculations!AK46),"",Calculations!AK46)</f>
        <v>58918196.156620719</v>
      </c>
      <c r="AL46">
        <f>IF(ISBLANK(Calculations!AL46),"",Calculations!AL46)</f>
        <v>59379020.207604252</v>
      </c>
      <c r="AM46">
        <f>IF(ISBLANK(Calculations!AM46),"",Calculations!AM46)</f>
        <v>59845318.935183935</v>
      </c>
      <c r="AN46">
        <f>IF(ISBLANK(Calculations!AN46),"",Calculations!AN46)</f>
        <v>60318705.390082218</v>
      </c>
      <c r="AO46">
        <f>IF(ISBLANK(Calculations!AO46),"",Calculations!AO46)</f>
        <v>60799968.834342889</v>
      </c>
      <c r="AP46">
        <f>IF(ISBLANK(Calculations!AP46),"",Calculations!AP46)</f>
        <v>61288689.701598406</v>
      </c>
      <c r="AQ46">
        <f>IF(ISBLANK(Calculations!AQ46),"",Calculations!AQ46)</f>
        <v>61785322.067281328</v>
      </c>
      <c r="AR46">
        <f>IF(ISBLANK(Calculations!AR46),"",Calculations!AR46)</f>
        <v>62289115.328940906</v>
      </c>
      <c r="AS46">
        <f>IF(ISBLANK(Calculations!AS46),"",Calculations!AS46)</f>
        <v>62800355.566754423</v>
      </c>
      <c r="AT46">
        <f>IF(ISBLANK(Calculations!AT46),"",Calculations!AT46)</f>
        <v>63319435.13699127</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0.74547135755850469</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0.74547135755850469</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0.74547135755850469</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0.74547135755850469</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0.25594444680094269</v>
      </c>
      <c r="K51">
        <f>IF(ISBLANK(Calculations!K51),"",Calculations!K51)</f>
        <v>0.74547135755850469</v>
      </c>
      <c r="L51" t="str">
        <f>IF(ISBLANK(Calculations!L51),"",Calculations!L51)</f>
        <v>RESIDENTIAL</v>
      </c>
      <c r="M51" t="str">
        <f>IF(ISBLANK(Calculations!M51),"",Calculations!M51)</f>
        <v>appl</v>
      </c>
      <c r="N51" t="str">
        <f>IF(ISBLANK(Calculations!N51),"",Calculations!N51)</f>
        <v>LPG propane or butane</v>
      </c>
      <c r="O51">
        <f t="shared" si="0"/>
        <v>960483445724.64905</v>
      </c>
      <c r="P51">
        <f>IF(ISBLANK(Calculations!P51),"",Calculations!P51)</f>
        <v>960483445724.64905</v>
      </c>
      <c r="Q51">
        <f>IF(ISBLANK(Calculations!Q51),"",Calculations!Q51)</f>
        <v>960483445724.64905</v>
      </c>
      <c r="R51">
        <f>IF(ISBLANK(Calculations!R51),"",Calculations!R51)</f>
        <v>949401254855.53491</v>
      </c>
      <c r="S51">
        <f>IF(ISBLANK(Calculations!S51),"",Calculations!S51)</f>
        <v>942415571367.50574</v>
      </c>
      <c r="T51">
        <f>IF(ISBLANK(Calculations!T51),"",Calculations!T51)</f>
        <v>938927625585.35278</v>
      </c>
      <c r="U51">
        <f>IF(ISBLANK(Calculations!U51),"",Calculations!U51)</f>
        <v>938236284157.06274</v>
      </c>
      <c r="V51">
        <f>IF(ISBLANK(Calculations!V51),"",Calculations!V51)</f>
        <v>939793582068.36157</v>
      </c>
      <c r="W51">
        <f>IF(ISBLANK(Calculations!W51),"",Calculations!W51)</f>
        <v>943039429713.63281</v>
      </c>
      <c r="X51">
        <f>IF(ISBLANK(Calculations!X51),"",Calculations!X51)</f>
        <v>947528015630.70728</v>
      </c>
      <c r="Y51">
        <f>IF(ISBLANK(Calculations!Y51),"",Calculations!Y51)</f>
        <v>952793184653.61609</v>
      </c>
      <c r="Z51">
        <f>IF(ISBLANK(Calculations!Z51),"",Calculations!Z51)</f>
        <v>958798220529.99768</v>
      </c>
      <c r="AA51">
        <f>IF(ISBLANK(Calculations!AA51),"",Calculations!AA51)</f>
        <v>965411704369.375</v>
      </c>
      <c r="AB51">
        <f>IF(ISBLANK(Calculations!AB51),"",Calculations!AB51)</f>
        <v>972322092092.74487</v>
      </c>
      <c r="AC51">
        <f>IF(ISBLANK(Calculations!AC51),"",Calculations!AC51)</f>
        <v>979362086015.47498</v>
      </c>
      <c r="AD51">
        <f>IF(ISBLANK(Calculations!AD51),"",Calculations!AD51)</f>
        <v>986661137853.7467</v>
      </c>
      <c r="AE51">
        <f>IF(ISBLANK(Calculations!AE51),"",Calculations!AE51)</f>
        <v>994248575750.89417</v>
      </c>
      <c r="AF51">
        <f>IF(ISBLANK(Calculations!AF51),"",Calculations!AF51)</f>
        <v>1002120582863.6908</v>
      </c>
      <c r="AG51">
        <f>IF(ISBLANK(Calculations!AG51),"",Calculations!AG51)</f>
        <v>1010087954092.8217</v>
      </c>
      <c r="AH51">
        <f>IF(ISBLANK(Calculations!AH51),"",Calculations!AH51)</f>
        <v>1018106606830.4016</v>
      </c>
      <c r="AI51">
        <f>IF(ISBLANK(Calculations!AI51),"",Calculations!AI51)</f>
        <v>1026124288761.2444</v>
      </c>
      <c r="AJ51">
        <f>IF(ISBLANK(Calculations!AJ51),"",Calculations!AJ51)</f>
        <v>1034133051003.5808</v>
      </c>
      <c r="AK51">
        <f>IF(ISBLANK(Calculations!AK51),"",Calculations!AK51)</f>
        <v>1042801136709.8619</v>
      </c>
      <c r="AL51">
        <f>IF(ISBLANK(Calculations!AL51),"",Calculations!AL51)</f>
        <v>1051484634713.7357</v>
      </c>
      <c r="AM51">
        <f>IF(ISBLANK(Calculations!AM51),"",Calculations!AM51)</f>
        <v>1060207540936.2477</v>
      </c>
      <c r="AN51">
        <f>IF(ISBLANK(Calculations!AN51),"",Calculations!AN51)</f>
        <v>1068990539560.6088</v>
      </c>
      <c r="AO51">
        <f>IF(ISBLANK(Calculations!AO51),"",Calculations!AO51)</f>
        <v>1077844457489.4086</v>
      </c>
      <c r="AP51">
        <f>IF(ISBLANK(Calculations!AP51),"",Calculations!AP51)</f>
        <v>1086777027255.0233</v>
      </c>
      <c r="AQ51">
        <f>IF(ISBLANK(Calculations!AQ51),"",Calculations!AQ51)</f>
        <v>1095801245792.4667</v>
      </c>
      <c r="AR51">
        <f>IF(ISBLANK(Calculations!AR51),"",Calculations!AR51)</f>
        <v>1104914393519.4287</v>
      </c>
      <c r="AS51">
        <f>IF(ISBLANK(Calculations!AS51),"",Calculations!AS51)</f>
        <v>1114129824108.3579</v>
      </c>
      <c r="AT51">
        <f>IF(ISBLANK(Calculations!AT51),"",Calculations!AT51)</f>
        <v>1123456079441.0332</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0.74547135755850469</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0.41665289779771753</v>
      </c>
      <c r="K56">
        <f>IF(ISBLANK(Calculations!K56),"",Calculations!K56)</f>
        <v>0.74547135755850469</v>
      </c>
      <c r="L56" t="str">
        <f>IF(ISBLANK(Calculations!L56),"",Calculations!L56)</f>
        <v>RESIDENTIAL</v>
      </c>
      <c r="M56" t="str">
        <f>IF(ISBLANK(Calculations!M56),"",Calculations!M56)</f>
        <v>other</v>
      </c>
      <c r="N56" t="str">
        <f>IF(ISBLANK(Calculations!N56),"",Calculations!N56)</f>
        <v>electricity</v>
      </c>
      <c r="O56">
        <f t="shared" si="0"/>
        <v>7511928750696.8965</v>
      </c>
      <c r="P56">
        <f>IF(ISBLANK(Calculations!P56),"",Calculations!P56)</f>
        <v>7511928750696.8965</v>
      </c>
      <c r="Q56">
        <f>IF(ISBLANK(Calculations!Q56),"",Calculations!Q56)</f>
        <v>7511928750696.8965</v>
      </c>
      <c r="R56">
        <f>IF(ISBLANK(Calculations!R56),"",Calculations!R56)</f>
        <v>7517109786551.6826</v>
      </c>
      <c r="S56">
        <f>IF(ISBLANK(Calculations!S56),"",Calculations!S56)</f>
        <v>7524155781197.1777</v>
      </c>
      <c r="T56">
        <f>IF(ISBLANK(Calculations!T56),"",Calculations!T56)</f>
        <v>7535642621234.6885</v>
      </c>
      <c r="U56">
        <f>IF(ISBLANK(Calculations!U56),"",Calculations!U56)</f>
        <v>7542694325665.9912</v>
      </c>
      <c r="V56">
        <f>IF(ISBLANK(Calculations!V56),"",Calculations!V56)</f>
        <v>7543326684444.6377</v>
      </c>
      <c r="W56">
        <f>IF(ISBLANK(Calculations!W56),"",Calculations!W56)</f>
        <v>7545618866063.3613</v>
      </c>
      <c r="X56">
        <f>IF(ISBLANK(Calculations!X56),"",Calculations!X56)</f>
        <v>7549116704642.3799</v>
      </c>
      <c r="Y56">
        <f>IF(ISBLANK(Calculations!Y56),"",Calculations!Y56)</f>
        <v>7546810367512.9756</v>
      </c>
      <c r="Z56">
        <f>IF(ISBLANK(Calculations!Z56),"",Calculations!Z56)</f>
        <v>7535635186617.7451</v>
      </c>
      <c r="AA56">
        <f>IF(ISBLANK(Calculations!AA56),"",Calculations!AA56)</f>
        <v>7517821011746.8193</v>
      </c>
      <c r="AB56">
        <f>IF(ISBLANK(Calculations!AB56),"",Calculations!AB56)</f>
        <v>7489839730561.1338</v>
      </c>
      <c r="AC56">
        <f>IF(ISBLANK(Calculations!AC56),"",Calculations!AC56)</f>
        <v>7462275204262.7217</v>
      </c>
      <c r="AD56">
        <f>IF(ISBLANK(Calculations!AD56),"",Calculations!AD56)</f>
        <v>7441348482401.2734</v>
      </c>
      <c r="AE56">
        <f>IF(ISBLANK(Calculations!AE56),"",Calculations!AE56)</f>
        <v>7422406327447.8721</v>
      </c>
      <c r="AF56">
        <f>IF(ISBLANK(Calculations!AF56),"",Calculations!AF56)</f>
        <v>7399393808934.001</v>
      </c>
      <c r="AG56">
        <f>IF(ISBLANK(Calculations!AG56),"",Calculations!AG56)</f>
        <v>7366625407637.6387</v>
      </c>
      <c r="AH56">
        <f>IF(ISBLANK(Calculations!AH56),"",Calculations!AH56)</f>
        <v>7326271853275.043</v>
      </c>
      <c r="AI56">
        <f>IF(ISBLANK(Calculations!AI56),"",Calculations!AI56)</f>
        <v>7271079933557.4102</v>
      </c>
      <c r="AJ56">
        <f>IF(ISBLANK(Calculations!AJ56),"",Calculations!AJ56)</f>
        <v>7195758104483.7002</v>
      </c>
      <c r="AK56">
        <f>IF(ISBLANK(Calculations!AK56),"",Calculations!AK56)</f>
        <v>7078548275587.458</v>
      </c>
      <c r="AL56">
        <f>IF(ISBLANK(Calculations!AL56),"",Calculations!AL56)</f>
        <v>6944425050009.1016</v>
      </c>
      <c r="AM56">
        <f>IF(ISBLANK(Calculations!AM56),"",Calculations!AM56)</f>
        <v>6798250786182.7295</v>
      </c>
      <c r="AN56">
        <f>IF(ISBLANK(Calculations!AN56),"",Calculations!AN56)</f>
        <v>6640519915873.4346</v>
      </c>
      <c r="AO56">
        <f>IF(ISBLANK(Calculations!AO56),"",Calculations!AO56)</f>
        <v>6466810626308.6826</v>
      </c>
      <c r="AP56">
        <f>IF(ISBLANK(Calculations!AP56),"",Calculations!AP56)</f>
        <v>6271937123478.8799</v>
      </c>
      <c r="AQ56">
        <f>IF(ISBLANK(Calculations!AQ56),"",Calculations!AQ56)</f>
        <v>6051158500852.2061</v>
      </c>
      <c r="AR56">
        <f>IF(ISBLANK(Calculations!AR56),"",Calculations!AR56)</f>
        <v>5804540956257.8965</v>
      </c>
      <c r="AS56">
        <f>IF(ISBLANK(Calculations!AS56),"",Calculations!AS56)</f>
        <v>5537870346508.2344</v>
      </c>
      <c r="AT56">
        <f>IF(ISBLANK(Calculations!AT56),"",Calculations!AT56)</f>
        <v>5253907293566.2266</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0.74547135755850469</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0.74547135755850469</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0.74547135755850469</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0.74547135755850469</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0.74547135755850469</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0.74547135755850469</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0.74547135755850469</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0.74547135755850469</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0.74547135755850469</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0.1284614096202244</v>
      </c>
      <c r="K69">
        <f>IF(ISBLANK(Calculations!K69),"",Calculations!K69)</f>
        <v>0.25452864244149531</v>
      </c>
      <c r="L69" t="str">
        <f>IF(ISBLANK(Calculations!L69),"",Calculations!L69)</f>
        <v>RESIDENTIAL</v>
      </c>
      <c r="M69" t="str">
        <f>IF(ISBLANK(Calculations!M69),"",Calculations!M69)</f>
        <v>heating</v>
      </c>
      <c r="N69" t="str">
        <f>IF(ISBLANK(Calculations!N69),"",Calculations!N69)</f>
        <v>electricity</v>
      </c>
      <c r="O69">
        <f t="shared" si="0"/>
        <v>783660979878.80994</v>
      </c>
      <c r="P69">
        <f>IF(ISBLANK(Calculations!P69),"",Calculations!P69)-(SUMIFS(BDEQ!B:B,BDEQ!$AG:$AG,About!$B$2,BDEQ!$AH:$AH,$I69)*BDEQ!$C$2*$J69*$K69)</f>
        <v>783660979878.80994</v>
      </c>
      <c r="Q69">
        <f>IF(ISBLANK(Calculations!Q69),"",Calculations!Q69)-(SUMIFS(BDEQ!C:C,BDEQ!$AG:$AG,About!$B$2,BDEQ!$AH:$AH,$I69)*BDEQ!$C$2*$J69*$K69)</f>
        <v>783660979878.80994</v>
      </c>
      <c r="R69">
        <f>IF(ISBLANK(Calculations!R69),"",Calculations!R69)-(SUMIFS(BDEQ!D:D,BDEQ!$AG:$AG,About!$B$2,BDEQ!$AH:$AH,$I69)*BDEQ!$C$2*$J69*$K69)</f>
        <v>788722525742.46277</v>
      </c>
      <c r="S69" s="99">
        <f>IF(ISBLANK(Calculations!S69),"",Calculations!S69+('IRA Buildings Changes'!$G$39/($AB$68-$R$68)*(S68-$R$68)))-(SUMIFS(BDEQ!E:E,BDEQ!$AG:$AG,About!$B$2,BDEQ!$AH:$AH,$I69)*BDEQ!$C$2*$J69*$K69)</f>
        <v>794196574623.52979</v>
      </c>
      <c r="T69" s="99">
        <f>IF(ISBLANK(Calculations!T69),"",Calculations!T69+('IRA Buildings Changes'!$G$39/($AB$68-$R$68)*(T68-$R$68)))-(SUMIFS(BDEQ!F:F,BDEQ!$AG:$AG,About!$B$2,BDEQ!$AH:$AH,$I69)*BDEQ!$C$2*$J69*$K69)</f>
        <v>799291393435.88452</v>
      </c>
      <c r="U69" s="99">
        <f>IF(ISBLANK(Calculations!U69),"",Calculations!U69+('IRA Buildings Changes'!$G$39/($AB$68-$R$68)*(U68-$R$68)))-(SUMIFS(BDEQ!G:G,BDEQ!$AG:$AG,About!$B$2,BDEQ!$AH:$AH,$I69)*BDEQ!$C$2*$J69*$K69)</f>
        <v>804698081495.46667</v>
      </c>
      <c r="V69" s="99">
        <f>IF(ISBLANK(Calculations!V69),"",Calculations!V69+('IRA Buildings Changes'!$G$39/($AB$68-$R$68)*(V68-$R$68)))-(SUMIFS(BDEQ!H:H,BDEQ!$AG:$AG,About!$B$2,BDEQ!$AH:$AH,$I69)*BDEQ!$C$2*$J69*$K69)</f>
        <v>809935075688.15723</v>
      </c>
      <c r="W69" s="99">
        <f>IF(ISBLANK(Calculations!W69),"",Calculations!W69+('IRA Buildings Changes'!$G$39/($AB$68-$R$68)*(W68-$R$68)))-(SUMIFS(BDEQ!I:I,BDEQ!$AG:$AG,About!$B$2,BDEQ!$AH:$AH,$I69)*BDEQ!$C$2*$J69*$K69)</f>
        <v>815087614085.53479</v>
      </c>
      <c r="X69" s="99">
        <f>IF(ISBLANK(Calculations!X69),"",Calculations!X69+('IRA Buildings Changes'!$G$39/($AB$68-$R$68)*(X68-$R$68)))-(SUMIFS(BDEQ!J:J,BDEQ!$AG:$AG,About!$B$2,BDEQ!$AH:$AH,$I69)*BDEQ!$C$2*$J69*$K69)</f>
        <v>820308111606.37549</v>
      </c>
      <c r="Y69" s="99">
        <f>IF(ISBLANK(Calculations!Y69),"",Calculations!Y69+('IRA Buildings Changes'!$G$39/($AB$68-$R$68)*(Y68-$R$68)))-(SUMIFS(BDEQ!K:K,BDEQ!$AG:$AG,About!$B$2,BDEQ!$AH:$AH,$I69)*BDEQ!$C$2*$J69*$K69)</f>
        <v>825065362569.67773</v>
      </c>
      <c r="Z69" s="99">
        <f>IF(ISBLANK(Calculations!Z69),"",Calculations!Z69+('IRA Buildings Changes'!$G$39/($AB$68-$R$68)*(Z68-$R$68)))-(SUMIFS(BDEQ!L:L,BDEQ!$AG:$AG,About!$B$2,BDEQ!$AH:$AH,$I69)*BDEQ!$C$2*$J69*$K69)</f>
        <v>830305940883.15601</v>
      </c>
      <c r="AA69" s="99">
        <f>IF(ISBLANK(Calculations!AA69),"",Calculations!AA69+('IRA Buildings Changes'!$G$39/($AB$68-$R$68)*(AA68-$R$68)))-(SUMIFS(BDEQ!M:M,BDEQ!$AG:$AG,About!$B$2,BDEQ!$AH:$AH,$I69)*BDEQ!$C$2*$J69*$K69)</f>
        <v>835379643465.44104</v>
      </c>
      <c r="AB69" s="98">
        <f>IF(ISBLANK(Calculations!AB69),"",Calculations!AB69 + 'IRA Buildings Changes'!$G$39)-(SUMIFS(BDEQ!N:N,BDEQ!$AG:$AG,About!$B$2,BDEQ!$AH:$AH,$I69)*BDEQ!$C$2*$J69*$K69)</f>
        <v>840762260241.31653</v>
      </c>
      <c r="AC69" s="99">
        <f>IF(ISBLANK(Calculations!AC69),"",Calculations!AC69 + 'IRA Buildings Changes'!$G$39)-(SUMIFS(BDEQ!O:O,BDEQ!$AG:$AG,About!$B$2,BDEQ!$AH:$AH,$I69)*BDEQ!$C$2*$J69*$K69)</f>
        <v>845263892900.79089</v>
      </c>
      <c r="AD69" s="99">
        <f>IF(ISBLANK(Calculations!AD69),"",Calculations!AD69 + 'IRA Buildings Changes'!$G$39)-(SUMIFS(BDEQ!P:P,BDEQ!$AG:$AG,About!$B$2,BDEQ!$AH:$AH,$I69)*BDEQ!$C$2*$J69*$K69)</f>
        <v>850283419263.45007</v>
      </c>
      <c r="AE69" s="99">
        <f>IF(ISBLANK(Calculations!AE69),"",Calculations!AE69 + 'IRA Buildings Changes'!$G$39)-(SUMIFS(BDEQ!Q:Q,BDEQ!$AG:$AG,About!$B$2,BDEQ!$AH:$AH,$I69)*BDEQ!$C$2*$J69*$K69)</f>
        <v>856008016008.46606</v>
      </c>
      <c r="AF69" s="99">
        <f>IF(ISBLANK(Calculations!AF69),"",Calculations!AF69 + 'IRA Buildings Changes'!$G$39)-(SUMIFS(BDEQ!R:R,BDEQ!$AG:$AG,About!$B$2,BDEQ!$AH:$AH,$I69)*BDEQ!$C$2*$J69*$K69)</f>
        <v>862113690126.61536</v>
      </c>
      <c r="AG69" s="99">
        <f>IF(ISBLANK(Calculations!AG69),"",Calculations!AG69 + 'IRA Buildings Changes'!$G$39)-(SUMIFS(BDEQ!S:S,BDEQ!$AG:$AG,About!$B$2,BDEQ!$AH:$AH,$I69)*BDEQ!$C$2*$J69*$K69)</f>
        <v>868580834075.66699</v>
      </c>
      <c r="AH69" s="99">
        <f>IF(ISBLANK(Calculations!AH69),"",Calculations!AH69 + 'IRA Buildings Changes'!$G$39)-(SUMIFS(BDEQ!T:T,BDEQ!$AG:$AG,About!$B$2,BDEQ!$AH:$AH,$I69)*BDEQ!$C$2*$J69*$K69)</f>
        <v>875551581975.9668</v>
      </c>
      <c r="AI69" s="99">
        <f>IF(ISBLANK(Calculations!AI69),"",Calculations!AI69 + 'IRA Buildings Changes'!$G$39)-(SUMIFS(BDEQ!U:U,BDEQ!$AG:$AG,About!$B$2,BDEQ!$AH:$AH,$I69)*BDEQ!$C$2*$J69*$K69)</f>
        <v>882365876017.42981</v>
      </c>
      <c r="AJ69" s="99">
        <f>IF(ISBLANK(Calculations!AJ69),"",Calculations!AJ69 + 'IRA Buildings Changes'!$G$39)-(SUMIFS(BDEQ!V:V,BDEQ!$AG:$AG,About!$B$2,BDEQ!$AH:$AH,$I69)*BDEQ!$C$2*$J69*$K69)</f>
        <v>889355462603.19177</v>
      </c>
      <c r="AK69" s="99">
        <f>IF(ISBLANK(Calculations!AK69),"",Calculations!AK69 + 'IRA Buildings Changes'!$G$39)-(SUMIFS(BDEQ!W:W,BDEQ!$AG:$AG,About!$B$2,BDEQ!$AH:$AH,$I69)*BDEQ!$C$2*$J69*$K69)</f>
        <v>894255014730.24756</v>
      </c>
      <c r="AL69" s="99">
        <f>IF(ISBLANK(Calculations!AL69),"",Calculations!AL69 + 'IRA Buildings Changes'!$G$39)-(SUMIFS(BDEQ!X:X,BDEQ!$AG:$AG,About!$B$2,BDEQ!$AH:$AH,$I69)*BDEQ!$C$2*$J69*$K69)</f>
        <v>899196658636.29871</v>
      </c>
      <c r="AM69" s="99">
        <f>IF(ISBLANK(Calculations!AM69),"",Calculations!AM69 + 'IRA Buildings Changes'!$G$39)-(SUMIFS(BDEQ!Y:Y,BDEQ!$AG:$AG,About!$B$2,BDEQ!$AH:$AH,$I69)*BDEQ!$C$2*$J69*$K69)</f>
        <v>904029385322.14514</v>
      </c>
      <c r="AN69" s="99">
        <f>IF(ISBLANK(Calculations!AN69),"",Calculations!AN69 + 'IRA Buildings Changes'!$G$39)-(SUMIFS(BDEQ!Z:Z,BDEQ!$AG:$AG,About!$B$2,BDEQ!$AH:$AH,$I69)*BDEQ!$C$2*$J69*$K69)</f>
        <v>909357502734.88916</v>
      </c>
      <c r="AO69" s="99">
        <f>IF(ISBLANK(Calculations!AO69),"",Calculations!AO69 + 'IRA Buildings Changes'!$G$39)-(SUMIFS(BDEQ!AA:AA,BDEQ!$AG:$AG,About!$B$2,BDEQ!$AH:$AH,$I69)*BDEQ!$C$2*$J69*$K69)</f>
        <v>914294363379.98914</v>
      </c>
      <c r="AP69" s="99">
        <f>IF(ISBLANK(Calculations!AP69),"",Calculations!AP69 + 'IRA Buildings Changes'!$G$39)-(SUMIFS(BDEQ!AB:AB,BDEQ!$AG:$AG,About!$B$2,BDEQ!$AH:$AH,$I69)*BDEQ!$C$2*$J69*$K69)</f>
        <v>919175102375.35522</v>
      </c>
      <c r="AQ69" s="99">
        <f>IF(ISBLANK(Calculations!AQ69),"",Calculations!AQ69 + 'IRA Buildings Changes'!$G$39)-(SUMIFS(BDEQ!AC:AC,BDEQ!$AG:$AG,About!$B$2,BDEQ!$AH:$AH,$I69)*BDEQ!$C$2*$J69*$K69)</f>
        <v>924546207852.24585</v>
      </c>
      <c r="AR69" s="99">
        <f>IF(ISBLANK(Calculations!AR69),"",Calculations!AR69 + 'IRA Buildings Changes'!$G$39)-(SUMIFS(BDEQ!AD:AD,BDEQ!$AG:$AG,About!$B$2,BDEQ!$AH:$AH,$I69)*BDEQ!$C$2*$J69*$K69)</f>
        <v>929779761190.29041</v>
      </c>
      <c r="AS69" s="99">
        <f>IF(ISBLANK(Calculations!AS69),"",Calculations!AS69 + 'IRA Buildings Changes'!$G$39)-(SUMIFS(BDEQ!AE:AE,BDEQ!$AG:$AG,About!$B$2,BDEQ!$AH:$AH,$I69)*BDEQ!$C$2*$J69*$K69)</f>
        <v>935197896378.58887</v>
      </c>
      <c r="AT69" s="99">
        <f>IF(ISBLANK(Calculations!AT69),"",Calculations!AT69 + 'IRA Buildings Changes'!$G$39)-(SUMIFS(BDEQ!AF:AF,BDEQ!$AG:$AG,About!$B$2,BDEQ!$AH:$AH,$I69)*BDEQ!$C$2*$J69*$K69)</f>
        <v>941622895228.11353</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0.25452864244149531</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0.62353704201097893</v>
      </c>
      <c r="K71">
        <f>IF(ISBLANK(Calculations!K71),"",Calculations!K71)</f>
        <v>0.25452864244149531</v>
      </c>
      <c r="L71" t="str">
        <f>IF(ISBLANK(Calculations!L71),"",Calculations!L71)</f>
        <v>RESIDENTIAL</v>
      </c>
      <c r="M71" t="str">
        <f>IF(ISBLANK(Calculations!M71),"",Calculations!M71)</f>
        <v>heating</v>
      </c>
      <c r="N71" t="str">
        <f>IF(ISBLANK(Calculations!N71),"",Calculations!N71)</f>
        <v>natural gas</v>
      </c>
      <c r="O71">
        <f t="shared" si="0"/>
        <v>5821886914486.1152</v>
      </c>
      <c r="P71">
        <f>IF(ISBLANK(Calculations!P71),"",Calculations!P71)</f>
        <v>5821886914486.1152</v>
      </c>
      <c r="Q71">
        <f>IF(ISBLANK(Calculations!Q71),"",Calculations!Q71)</f>
        <v>5821886914486.1152</v>
      </c>
      <c r="R71">
        <f>IF(ISBLANK(Calculations!R71),"",Calculations!R71)</f>
        <v>5856651200392.96</v>
      </c>
      <c r="S71" s="99">
        <f>IF(ISBLANK(Calculations!S71),"",Calculations!S71 + ('IRA Buildings Changes'!$D$39/($AB$68-$R$68)*(S68-$R$68)))</f>
        <v>5697064318702.6514</v>
      </c>
      <c r="T71" s="99">
        <f>IF(ISBLANK(Calculations!T71),"",Calculations!T71 + ('IRA Buildings Changes'!$D$39/($AB$68-$R$68)*(T68-$R$68)))</f>
        <v>5530951072261.75</v>
      </c>
      <c r="U71" s="99">
        <f>IF(ISBLANK(Calculations!U71),"",Calculations!U71 + ('IRA Buildings Changes'!$D$39/($AB$68-$R$68)*(U68-$R$68)))</f>
        <v>5364403010076.8262</v>
      </c>
      <c r="V71" s="99">
        <f>IF(ISBLANK(Calculations!V71),"",Calculations!V71 + ('IRA Buildings Changes'!$D$39/($AB$68-$R$68)*(V68-$R$68)))</f>
        <v>5197026498688.0762</v>
      </c>
      <c r="W71" s="99">
        <f>IF(ISBLANK(Calculations!W71),"",Calculations!W71 + ('IRA Buildings Changes'!$D$39/($AB$68-$R$68)*(W68-$R$68)))</f>
        <v>5028254591415.7627</v>
      </c>
      <c r="X71" s="99">
        <f>IF(ISBLANK(Calculations!X71),"",Calculations!X71 + ('IRA Buildings Changes'!$D$39/($AB$68-$R$68)*(X68-$R$68)))</f>
        <v>4858515168009.4912</v>
      </c>
      <c r="Y71" s="99">
        <f>IF(ISBLANK(Calculations!Y71),"",Calculations!Y71 + ('IRA Buildings Changes'!$D$39/($AB$68-$R$68)*(Y68-$R$68)))</f>
        <v>4683230133483.0938</v>
      </c>
      <c r="Z71" s="99">
        <f>IF(ISBLANK(Calculations!Z71),"",Calculations!Z71 + ('IRA Buildings Changes'!$D$39/($AB$68-$R$68)*(Z68-$R$68)))</f>
        <v>4510453863948.8779</v>
      </c>
      <c r="AA71" s="99">
        <f>IF(ISBLANK(Calculations!AA71),"",Calculations!AA71 + ('IRA Buildings Changes'!$D$39/($AB$68-$R$68)*(AA68-$R$68)))</f>
        <v>4337414567983.0942</v>
      </c>
      <c r="AB71" s="98">
        <f>IF(ISBLANK(Calculations!AB71),"",Calculations!AB71 + 'IRA Buildings Changes'!D39)</f>
        <v>4165511011540.0205</v>
      </c>
      <c r="AC71" s="99">
        <f>IF(ISBLANK(Calculations!AC71),"",Calculations!AC71 + 'IRA Buildings Changes'!$D$39)</f>
        <v>4182430742655.4697</v>
      </c>
      <c r="AD71" s="99">
        <f>IF(ISBLANK(Calculations!AD71),"",Calculations!AD71 + 'IRA Buildings Changes'!$D$39)</f>
        <v>4201809954212.8896</v>
      </c>
      <c r="AE71" s="99">
        <f>IF(ISBLANK(Calculations!AE71),"",Calculations!AE71 + 'IRA Buildings Changes'!$D$39)</f>
        <v>4221888780467.6113</v>
      </c>
      <c r="AF71" s="99">
        <f>IF(ISBLANK(Calculations!AF71),"",Calculations!AF71 + 'IRA Buildings Changes'!$D$39)</f>
        <v>4250224085355.9365</v>
      </c>
      <c r="AG71" s="99">
        <f>IF(ISBLANK(Calculations!AG71),"",Calculations!AG71 + 'IRA Buildings Changes'!$D$39)</f>
        <v>4281490285509.5625</v>
      </c>
      <c r="AH71" s="99">
        <f>IF(ISBLANK(Calculations!AH71),"",Calculations!AH71 + 'IRA Buildings Changes'!$D$39)</f>
        <v>4318010733937.6045</v>
      </c>
      <c r="AI71" s="99">
        <f>IF(ISBLANK(Calculations!AI71),"",Calculations!AI71 + 'IRA Buildings Changes'!$D$39)</f>
        <v>4357293767305.6445</v>
      </c>
      <c r="AJ71" s="99">
        <f>IF(ISBLANK(Calculations!AJ71),"",Calculations!AJ71 + 'IRA Buildings Changes'!$D$39)</f>
        <v>4400768500779.0283</v>
      </c>
      <c r="AK71" s="99">
        <f>IF(ISBLANK(Calculations!AK71),"",Calculations!AK71 + 'IRA Buildings Changes'!$D$39)</f>
        <v>4413537859081.873</v>
      </c>
      <c r="AL71" s="99">
        <f>IF(ISBLANK(Calculations!AL71),"",Calculations!AL71 + 'IRA Buildings Changes'!$D$39)</f>
        <v>4431079307091.4717</v>
      </c>
      <c r="AM71" s="99">
        <f>IF(ISBLANK(Calculations!AM71),"",Calculations!AM71 + 'IRA Buildings Changes'!$D$39)</f>
        <v>4450252732330.0518</v>
      </c>
      <c r="AN71" s="99">
        <f>IF(ISBLANK(Calculations!AN71),"",Calculations!AN71 + 'IRA Buildings Changes'!$D$39)</f>
        <v>4473501005416.3926</v>
      </c>
      <c r="AO71" s="99">
        <f>IF(ISBLANK(Calculations!AO71),"",Calculations!AO71 + 'IRA Buildings Changes'!$D$39)</f>
        <v>4497678880839.0078</v>
      </c>
      <c r="AP71" s="99">
        <f>IF(ISBLANK(Calculations!AP71),"",Calculations!AP71 + 'IRA Buildings Changes'!$D$39)</f>
        <v>4524997479148.0918</v>
      </c>
      <c r="AQ71" s="99">
        <f>IF(ISBLANK(Calculations!AQ71),"",Calculations!AQ71 + 'IRA Buildings Changes'!$D$39)</f>
        <v>4552083533967.1367</v>
      </c>
      <c r="AR71" s="99">
        <f>IF(ISBLANK(Calculations!AR71),"",Calculations!AR71 + 'IRA Buildings Changes'!$D$39)</f>
        <v>4581285900019.2627</v>
      </c>
      <c r="AS71" s="99">
        <f>IF(ISBLANK(Calculations!AS71),"",Calculations!AS71 + 'IRA Buildings Changes'!$D$39)</f>
        <v>4609275176079.0107</v>
      </c>
      <c r="AT71" s="99">
        <f>IF(ISBLANK(Calculations!AT71),"",Calculations!AT71 + 'IRA Buildings Changes'!$D$39)</f>
        <v>4638621587958.3242</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0.9840233964927575</v>
      </c>
      <c r="K72">
        <f>IF(ISBLANK(Calculations!K72),"",Calculations!K72)</f>
        <v>0.25452864244149531</v>
      </c>
      <c r="L72" t="str">
        <f>IF(ISBLANK(Calculations!L72),"",Calculations!L72)</f>
        <v>RESIDENTIAL</v>
      </c>
      <c r="M72" t="str">
        <f>IF(ISBLANK(Calculations!M72),"",Calculations!M72)</f>
        <v>heating</v>
      </c>
      <c r="N72" t="str">
        <f>IF(ISBLANK(Calculations!N72),"",Calculations!N72)</f>
        <v>petroleum diesel</v>
      </c>
      <c r="O72">
        <f t="shared" si="0"/>
        <v>1753234974.679796</v>
      </c>
      <c r="P72">
        <f>IF(ISBLANK(Calculations!P72),"",Calculations!P72)</f>
        <v>1753234974.679796</v>
      </c>
      <c r="Q72">
        <f>IF(ISBLANK(Calculations!Q72),"",Calculations!Q72)</f>
        <v>1753234974.679796</v>
      </c>
      <c r="R72">
        <f>IF(ISBLANK(Calculations!R72),"",Calculations!R72)</f>
        <v>1765163398.5342767</v>
      </c>
      <c r="S72">
        <f>IF(ISBLANK(Calculations!S72),"",Calculations!S72)</f>
        <v>1774429912.4572308</v>
      </c>
      <c r="T72">
        <f>IF(ISBLANK(Calculations!T72),"",Calculations!T72)</f>
        <v>1780274285.8294005</v>
      </c>
      <c r="U72">
        <f>IF(ISBLANK(Calculations!U72),"",Calculations!U72)</f>
        <v>1783392846.6776555</v>
      </c>
      <c r="V72">
        <f>IF(ISBLANK(Calculations!V72),"",Calculations!V72)</f>
        <v>1782472267.0618045</v>
      </c>
      <c r="W72">
        <f>IF(ISBLANK(Calculations!W72),"",Calculations!W72)</f>
        <v>1776063310.2268717</v>
      </c>
      <c r="X72">
        <f>IF(ISBLANK(Calculations!X72),"",Calculations!X72)</f>
        <v>1762325537.3495512</v>
      </c>
      <c r="Y72">
        <f>IF(ISBLANK(Calculations!Y72),"",Calculations!Y72)</f>
        <v>1738648109.6414135</v>
      </c>
      <c r="Z72">
        <f>IF(ISBLANK(Calculations!Z72),"",Calculations!Z72)</f>
        <v>1706556599.3943262</v>
      </c>
      <c r="AA72">
        <f>IF(ISBLANK(Calculations!AA72),"",Calculations!AA72)</f>
        <v>1665524919.1130764</v>
      </c>
      <c r="AB72">
        <f>IF(ISBLANK(Calculations!AB72),"",Calculations!AB72)</f>
        <v>1616875499.6670151</v>
      </c>
      <c r="AC72">
        <f>IF(ISBLANK(Calculations!AC72),"",Calculations!AC72)</f>
        <v>1560912898.1935711</v>
      </c>
      <c r="AD72">
        <f>IF(ISBLANK(Calculations!AD72),"",Calculations!AD72)</f>
        <v>1498635548.9334841</v>
      </c>
      <c r="AE72">
        <f>IF(ISBLANK(Calculations!AE72),"",Calculations!AE72)</f>
        <v>1430689248.962858</v>
      </c>
      <c r="AF72">
        <f>IF(ISBLANK(Calculations!AF72),"",Calculations!AF72)</f>
        <v>1360210784.8001156</v>
      </c>
      <c r="AG72">
        <f>IF(ISBLANK(Calculations!AG72),"",Calculations!AG72)</f>
        <v>1287367947.086844</v>
      </c>
      <c r="AH72">
        <f>IF(ISBLANK(Calculations!AH72),"",Calculations!AH72)</f>
        <v>1213857633.1551759</v>
      </c>
      <c r="AI72">
        <f>IF(ISBLANK(Calculations!AI72),"",Calculations!AI72)</f>
        <v>1140343688.4452174</v>
      </c>
      <c r="AJ72">
        <f>IF(ISBLANK(Calculations!AJ72),"",Calculations!AJ72)</f>
        <v>1068286958.9955273</v>
      </c>
      <c r="AK72">
        <f>IF(ISBLANK(Calculations!AK72),"",Calculations!AK72)</f>
        <v>994738944.89074707</v>
      </c>
      <c r="AL72">
        <f>IF(ISBLANK(Calculations!AL72),"",Calculations!AL72)</f>
        <v>925635896.97100675</v>
      </c>
      <c r="AM72">
        <f>IF(ISBLANK(Calculations!AM72),"",Calculations!AM72)</f>
        <v>861123761.38398814</v>
      </c>
      <c r="AN72">
        <f>IF(ISBLANK(Calculations!AN72),"",Calculations!AN72)</f>
        <v>802198338.09652245</v>
      </c>
      <c r="AO72">
        <f>IF(ISBLANK(Calculations!AO72),"",Calculations!AO72)</f>
        <v>749075295.21745193</v>
      </c>
      <c r="AP72">
        <f>IF(ISBLANK(Calculations!AP72),"",Calculations!AP72)</f>
        <v>702527780.1198653</v>
      </c>
      <c r="AQ72">
        <f>IF(ISBLANK(Calculations!AQ72),"",Calculations!AQ72)</f>
        <v>662455585.91285646</v>
      </c>
      <c r="AR72">
        <f>IF(ISBLANK(Calculations!AR72),"",Calculations!AR72)</f>
        <v>629145809.86134934</v>
      </c>
      <c r="AS72">
        <f>IF(ISBLANK(Calculations!AS72),"",Calculations!AS72)</f>
        <v>602035368.37362468</v>
      </c>
      <c r="AT72">
        <f>IF(ISBLANK(Calculations!AT72),"",Calculations!AT72)</f>
        <v>580918851.21192467</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0.25452864244149531</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0.25452864244149531</v>
      </c>
      <c r="L74" t="str">
        <f>IF(ISBLANK(Calculations!L74),"",Calculations!L74)</f>
        <v>RESIDENTIAL</v>
      </c>
      <c r="M74" t="str">
        <f>IF(ISBLANK(Calculations!M74),"",Calculations!M74)</f>
        <v>heating</v>
      </c>
      <c r="N74" t="str">
        <f>IF(ISBLANK(Calculations!N74),"",Calculations!N74)</f>
        <v>biomass</v>
      </c>
      <c r="O74">
        <f t="shared" si="0"/>
        <v>2624444832214.2583</v>
      </c>
      <c r="P74">
        <f>IF(ISBLANK(Calculations!P74),"",Calculations!P74)</f>
        <v>2624444832214.2583</v>
      </c>
      <c r="Q74">
        <f>IF(ISBLANK(Calculations!Q74),"",Calculations!Q74)</f>
        <v>2624444832214.2583</v>
      </c>
      <c r="R74">
        <f>IF(ISBLANK(Calculations!R74),"",Calculations!R74)</f>
        <v>2640806782223.9634</v>
      </c>
      <c r="S74">
        <f>IF(ISBLANK(Calculations!S74),"",Calculations!S74)</f>
        <v>2655505042507.396</v>
      </c>
      <c r="T74">
        <f>IF(ISBLANK(Calculations!T74),"",Calculations!T74)</f>
        <v>2669123043094.8135</v>
      </c>
      <c r="U74">
        <f>IF(ISBLANK(Calculations!U74),"",Calculations!U74)</f>
        <v>2683605141558.457</v>
      </c>
      <c r="V74">
        <f>IF(ISBLANK(Calculations!V74),"",Calculations!V74)</f>
        <v>2698480048784.2124</v>
      </c>
      <c r="W74">
        <f>IF(ISBLANK(Calculations!W74),"",Calculations!W74)</f>
        <v>2713846871566.0566</v>
      </c>
      <c r="X74">
        <f>IF(ISBLANK(Calculations!X74),"",Calculations!X74)</f>
        <v>2729421902667.2778</v>
      </c>
      <c r="Y74">
        <f>IF(ISBLANK(Calculations!Y74),"",Calculations!Y74)</f>
        <v>2743689613861.2061</v>
      </c>
      <c r="Z74">
        <f>IF(ISBLANK(Calculations!Z74),"",Calculations!Z74)</f>
        <v>2759362419656.0288</v>
      </c>
      <c r="AA74">
        <f>IF(ISBLANK(Calculations!AA74),"",Calculations!AA74)</f>
        <v>2775412293350.7861</v>
      </c>
      <c r="AB74">
        <f>IF(ISBLANK(Calculations!AB74),"",Calculations!AB74)</f>
        <v>2792333047425.8921</v>
      </c>
      <c r="AC74">
        <f>IF(ISBLANK(Calculations!AC74),"",Calculations!AC74)</f>
        <v>2809729824190.0244</v>
      </c>
      <c r="AD74">
        <f>IF(ISBLANK(Calculations!AD74),"",Calculations!AD74)</f>
        <v>2828279124755.4287</v>
      </c>
      <c r="AE74">
        <f>IF(ISBLANK(Calculations!AE74),"",Calculations!AE74)</f>
        <v>2847521916048.4849</v>
      </c>
      <c r="AF74">
        <f>IF(ISBLANK(Calculations!AF74),"",Calculations!AF74)</f>
        <v>2870223155837.2451</v>
      </c>
      <c r="AG74">
        <f>IF(ISBLANK(Calculations!AG74),"",Calculations!AG74)</f>
        <v>2894271928880.9717</v>
      </c>
      <c r="AH74">
        <f>IF(ISBLANK(Calculations!AH74),"",Calculations!AH74)</f>
        <v>2920407920022.1519</v>
      </c>
      <c r="AI74">
        <f>IF(ISBLANK(Calculations!AI74),"",Calculations!AI74)</f>
        <v>2946853533935.4326</v>
      </c>
      <c r="AJ74">
        <f>IF(ISBLANK(Calculations!AJ74),"",Calculations!AJ74)</f>
        <v>2974101505555.6953</v>
      </c>
      <c r="AK74">
        <f>IF(ISBLANK(Calculations!AK74),"",Calculations!AK74)</f>
        <v>2990430722162.4604</v>
      </c>
      <c r="AL74">
        <f>IF(ISBLANK(Calculations!AL74),"",Calculations!AL74)</f>
        <v>3006746284074.8516</v>
      </c>
      <c r="AM74">
        <f>IF(ISBLANK(Calculations!AM74),"",Calculations!AM74)</f>
        <v>3021260445487.0752</v>
      </c>
      <c r="AN74">
        <f>IF(ISBLANK(Calculations!AN74),"",Calculations!AN74)</f>
        <v>3035220901863.2466</v>
      </c>
      <c r="AO74">
        <f>IF(ISBLANK(Calculations!AO74),"",Calculations!AO74)</f>
        <v>3047685195550.1401</v>
      </c>
      <c r="AP74">
        <f>IF(ISBLANK(Calculations!AP74),"",Calculations!AP74)</f>
        <v>3060533581165.6113</v>
      </c>
      <c r="AQ74">
        <f>IF(ISBLANK(Calculations!AQ74),"",Calculations!AQ74)</f>
        <v>3072859190507.5869</v>
      </c>
      <c r="AR74">
        <f>IF(ISBLANK(Calculations!AR74),"",Calculations!AR74)</f>
        <v>3086232780999.5625</v>
      </c>
      <c r="AS74">
        <f>IF(ISBLANK(Calculations!AS74),"",Calculations!AS74)</f>
        <v>3099282257590.5488</v>
      </c>
      <c r="AT74">
        <f>IF(ISBLANK(Calculations!AT74),"",Calculations!AT74)</f>
        <v>3113355248355.7168</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0.25452864244149531</v>
      </c>
      <c r="L75" t="str">
        <f>IF(ISBLANK(Calculations!L75),"",Calculations!L75)</f>
        <v>RESIDENTIAL</v>
      </c>
      <c r="M75" t="str">
        <f>IF(ISBLANK(Calculations!M75),"",Calculations!M75)</f>
        <v>heating</v>
      </c>
      <c r="N75" t="str">
        <f>IF(ISBLANK(Calculations!N75),"",Calculations!N75)</f>
        <v>kerosene</v>
      </c>
      <c r="O75">
        <f t="shared" si="0"/>
        <v>0</v>
      </c>
      <c r="P75">
        <f>IF(ISBLANK(Calculations!P75),"",Calculations!P75)</f>
        <v>0</v>
      </c>
      <c r="Q75">
        <f>IF(ISBLANK(Calculations!Q75),"",Calculations!Q75)</f>
        <v>0</v>
      </c>
      <c r="R75">
        <f>IF(ISBLANK(Calculations!R75),"",Calculations!R75)</f>
        <v>0</v>
      </c>
      <c r="S75">
        <f>IF(ISBLANK(Calculations!S75),"",Calculations!S75)</f>
        <v>0</v>
      </c>
      <c r="T75">
        <f>IF(ISBLANK(Calculations!T75),"",Calculations!T75)</f>
        <v>0</v>
      </c>
      <c r="U75">
        <f>IF(ISBLANK(Calculations!U75),"",Calculations!U75)</f>
        <v>0</v>
      </c>
      <c r="V75">
        <f>IF(ISBLANK(Calculations!V75),"",Calculations!V75)</f>
        <v>0</v>
      </c>
      <c r="W75">
        <f>IF(ISBLANK(Calculations!W75),"",Calculations!W75)</f>
        <v>0</v>
      </c>
      <c r="X75">
        <f>IF(ISBLANK(Calculations!X75),"",Calculations!X75)</f>
        <v>0</v>
      </c>
      <c r="Y75">
        <f>IF(ISBLANK(Calculations!Y75),"",Calculations!Y75)</f>
        <v>0</v>
      </c>
      <c r="Z75">
        <f>IF(ISBLANK(Calculations!Z75),"",Calculations!Z75)</f>
        <v>0</v>
      </c>
      <c r="AA75">
        <f>IF(ISBLANK(Calculations!AA75),"",Calculations!AA75)</f>
        <v>0</v>
      </c>
      <c r="AB75">
        <f>IF(ISBLANK(Calculations!AB75),"",Calculations!AB75)</f>
        <v>0</v>
      </c>
      <c r="AC75">
        <f>IF(ISBLANK(Calculations!AC75),"",Calculations!AC75)</f>
        <v>0</v>
      </c>
      <c r="AD75">
        <f>IF(ISBLANK(Calculations!AD75),"",Calculations!AD75)</f>
        <v>0</v>
      </c>
      <c r="AE75">
        <f>IF(ISBLANK(Calculations!AE75),"",Calculations!AE75)</f>
        <v>0</v>
      </c>
      <c r="AF75">
        <f>IF(ISBLANK(Calculations!AF75),"",Calculations!AF75)</f>
        <v>0</v>
      </c>
      <c r="AG75">
        <f>IF(ISBLANK(Calculations!AG75),"",Calculations!AG75)</f>
        <v>0</v>
      </c>
      <c r="AH75">
        <f>IF(ISBLANK(Calculations!AH75),"",Calculations!AH75)</f>
        <v>0</v>
      </c>
      <c r="AI75">
        <f>IF(ISBLANK(Calculations!AI75),"",Calculations!AI75)</f>
        <v>0</v>
      </c>
      <c r="AJ75">
        <f>IF(ISBLANK(Calculations!AJ75),"",Calculations!AJ75)</f>
        <v>0</v>
      </c>
      <c r="AK75">
        <f>IF(ISBLANK(Calculations!AK75),"",Calculations!AK75)</f>
        <v>0</v>
      </c>
      <c r="AL75">
        <f>IF(ISBLANK(Calculations!AL75),"",Calculations!AL75)</f>
        <v>0</v>
      </c>
      <c r="AM75">
        <f>IF(ISBLANK(Calculations!AM75),"",Calculations!AM75)</f>
        <v>0</v>
      </c>
      <c r="AN75">
        <f>IF(ISBLANK(Calculations!AN75),"",Calculations!AN75)</f>
        <v>0</v>
      </c>
      <c r="AO75">
        <f>IF(ISBLANK(Calculations!AO75),"",Calculations!AO75)</f>
        <v>0</v>
      </c>
      <c r="AP75">
        <f>IF(ISBLANK(Calculations!AP75),"",Calculations!AP75)</f>
        <v>0</v>
      </c>
      <c r="AQ75">
        <f>IF(ISBLANK(Calculations!AQ75),"",Calculations!AQ75)</f>
        <v>0</v>
      </c>
      <c r="AR75">
        <f>IF(ISBLANK(Calculations!AR75),"",Calculations!AR75)</f>
        <v>0</v>
      </c>
      <c r="AS75">
        <f>IF(ISBLANK(Calculations!AS75),"",Calculations!AS75)</f>
        <v>0</v>
      </c>
      <c r="AT75">
        <f>IF(ISBLANK(Calculations!AT75),"",Calculations!AT75)</f>
        <v>0</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0.25452864244149531</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0.74405555319905736</v>
      </c>
      <c r="K77">
        <f>IF(ISBLANK(Calculations!K77),"",Calculations!K77)</f>
        <v>0.25452864244149531</v>
      </c>
      <c r="L77" t="str">
        <f>IF(ISBLANK(Calculations!L77),"",Calculations!L77)</f>
        <v>RESIDENTIAL</v>
      </c>
      <c r="M77" t="str">
        <f>IF(ISBLANK(Calculations!M77),"",Calculations!M77)</f>
        <v>heating</v>
      </c>
      <c r="N77" t="str">
        <f>IF(ISBLANK(Calculations!N77),"",Calculations!N77)</f>
        <v>LPG propane or butane</v>
      </c>
      <c r="O77">
        <f t="shared" si="0"/>
        <v>953356286579.19092</v>
      </c>
      <c r="P77">
        <f>IF(ISBLANK(Calculations!P77),"",Calculations!P77)</f>
        <v>953356286579.19092</v>
      </c>
      <c r="Q77">
        <f>IF(ISBLANK(Calculations!Q77),"",Calculations!Q77)</f>
        <v>953356286579.19092</v>
      </c>
      <c r="R77">
        <f>IF(ISBLANK(Calculations!R77),"",Calculations!R77)</f>
        <v>961929181832.46606</v>
      </c>
      <c r="S77">
        <f>IF(ISBLANK(Calculations!S77),"",Calculations!S77)</f>
        <v>970186148018.59766</v>
      </c>
      <c r="T77">
        <f>IF(ISBLANK(Calculations!T77),"",Calculations!T77)</f>
        <v>978149334455.6604</v>
      </c>
      <c r="U77">
        <f>IF(ISBLANK(Calculations!U77),"",Calculations!U77)</f>
        <v>986898371515.92383</v>
      </c>
      <c r="V77">
        <f>IF(ISBLANK(Calculations!V77),"",Calculations!V77)</f>
        <v>996349647756.98267</v>
      </c>
      <c r="W77">
        <f>IF(ISBLANK(Calculations!W77),"",Calculations!W77)</f>
        <v>1006449728192.6427</v>
      </c>
      <c r="X77">
        <f>IF(ISBLANK(Calculations!X77),"",Calculations!X77)</f>
        <v>1017269797252.3267</v>
      </c>
      <c r="Y77">
        <f>IF(ISBLANK(Calculations!Y77),"",Calculations!Y77)</f>
        <v>1028082660282.9143</v>
      </c>
      <c r="Z77">
        <f>IF(ISBLANK(Calculations!Z77),"",Calculations!Z77)</f>
        <v>1039999716737.952</v>
      </c>
      <c r="AA77">
        <f>IF(ISBLANK(Calculations!AA77),"",Calculations!AA77)</f>
        <v>1052118432658.4258</v>
      </c>
      <c r="AB77">
        <f>IF(ISBLANK(Calculations!AB77),"",Calculations!AB77)</f>
        <v>1064363403278.9113</v>
      </c>
      <c r="AC77">
        <f>IF(ISBLANK(Calculations!AC77),"",Calculations!AC77)</f>
        <v>1076228495267.0586</v>
      </c>
      <c r="AD77">
        <f>IF(ISBLANK(Calculations!AD77),"",Calculations!AD77)</f>
        <v>1087653469451.3982</v>
      </c>
      <c r="AE77">
        <f>IF(ISBLANK(Calculations!AE77),"",Calculations!AE77)</f>
        <v>1098177863332.1127</v>
      </c>
      <c r="AF77">
        <f>IF(ISBLANK(Calculations!AF77),"",Calculations!AF77)</f>
        <v>1108927542044.3147</v>
      </c>
      <c r="AG77">
        <f>IF(ISBLANK(Calculations!AG77),"",Calculations!AG77)</f>
        <v>1118983721099.4734</v>
      </c>
      <c r="AH77">
        <f>IF(ISBLANK(Calculations!AH77),"",Calculations!AH77)</f>
        <v>1128864574083.6697</v>
      </c>
      <c r="AI77">
        <f>IF(ISBLANK(Calculations!AI77),"",Calculations!AI77)</f>
        <v>1138415101967.2693</v>
      </c>
      <c r="AJ77">
        <f>IF(ISBLANK(Calculations!AJ77),"",Calculations!AJ77)</f>
        <v>1148079833925.7734</v>
      </c>
      <c r="AK77">
        <f>IF(ISBLANK(Calculations!AK77),"",Calculations!AK77)</f>
        <v>1152283253611.6355</v>
      </c>
      <c r="AL77">
        <f>IF(ISBLANK(Calculations!AL77),"",Calculations!AL77)</f>
        <v>1157044689463.1289</v>
      </c>
      <c r="AM77">
        <f>IF(ISBLANK(Calculations!AM77),"",Calculations!AM77)</f>
        <v>1161893613210.9678</v>
      </c>
      <c r="AN77">
        <f>IF(ISBLANK(Calculations!AN77),"",Calculations!AN77)</f>
        <v>1167353971463.8792</v>
      </c>
      <c r="AO77">
        <f>IF(ISBLANK(Calculations!AO77),"",Calculations!AO77)</f>
        <v>1172893879264.1562</v>
      </c>
      <c r="AP77">
        <f>IF(ISBLANK(Calculations!AP77),"",Calculations!AP77)</f>
        <v>1178936481421.4067</v>
      </c>
      <c r="AQ77">
        <f>IF(ISBLANK(Calculations!AQ77),"",Calculations!AQ77)</f>
        <v>1184873691479.7153</v>
      </c>
      <c r="AR77">
        <f>IF(ISBLANK(Calculations!AR77),"",Calculations!AR77)</f>
        <v>1191147719913.3406</v>
      </c>
      <c r="AS77">
        <f>IF(ISBLANK(Calculations!AS77),"",Calculations!AS77)</f>
        <v>1197141670719.8599</v>
      </c>
      <c r="AT77">
        <f>IF(ISBLANK(Calculations!AT77),"",Calculations!AT77)</f>
        <v>1203341745816.8242</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0.25452864244149531</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9.999527038142475E-2</v>
      </c>
      <c r="K82">
        <f>IF(ISBLANK(Calculations!K82),"",Calculations!K82)</f>
        <v>0.25452864244149531</v>
      </c>
      <c r="L82" t="str">
        <f>IF(ISBLANK(Calculations!L82),"",Calculations!L82)</f>
        <v>RESIDENTIAL</v>
      </c>
      <c r="M82" t="str">
        <f>IF(ISBLANK(Calculations!M82),"",Calculations!M82)</f>
        <v>cooling</v>
      </c>
      <c r="N82" t="str">
        <f>IF(ISBLANK(Calculations!N82),"",Calculations!N82)</f>
        <v>electricity</v>
      </c>
      <c r="O82">
        <f t="shared" ref="O82:O145" si="1">P82</f>
        <v>610007252777.46643</v>
      </c>
      <c r="P82">
        <f>IF(ISBLANK(Calculations!P82),"",Calculations!P82)-(SUMIFS(BDEQ!B:B,BDEQ!$AG:$AG,About!$B$2,BDEQ!$AH:$AH,$I82)*BDEQ!$C$2*$J82*$K82)</f>
        <v>610007252777.46643</v>
      </c>
      <c r="Q82">
        <f>IF(ISBLANK(Calculations!Q82),"",Calculations!Q82)-(SUMIFS(BDEQ!C:C,BDEQ!$AG:$AG,About!$B$2,BDEQ!$AH:$AH,$I82)*BDEQ!$C$2*$J82*$K82)</f>
        <v>610007252777.46643</v>
      </c>
      <c r="R82">
        <f>IF(ISBLANK(Calculations!R82),"",Calculations!R82)-(SUMIFS(BDEQ!D:D,BDEQ!$AG:$AG,About!$B$2,BDEQ!$AH:$AH,$I82)*BDEQ!$C$2*$J82*$K82)</f>
        <v>596681514010.44714</v>
      </c>
      <c r="S82" s="99">
        <f>IF(ISBLANK(Calculations!S82),"",Calculations!S82 + ('IRA Buildings Changes'!$C$39/($AB$81-$R$81)*(S81-$R$81)))-(SUMIFS(BDEQ!E:E,BDEQ!$AG:$AG,About!$B$2,BDEQ!$AH:$AH,$I82)*BDEQ!$C$2*$J82*$K82)</f>
        <v>620363577740.74487</v>
      </c>
      <c r="T82" s="99">
        <f>IF(ISBLANK(Calculations!T82),"",Calculations!T82 + ('IRA Buildings Changes'!$C$39/($AB$81-$R$81)*(T81-$R$81)))-(SUMIFS(BDEQ!F:F,BDEQ!$AG:$AG,About!$B$2,BDEQ!$AH:$AH,$I82)*BDEQ!$C$2*$J82*$K82)</f>
        <v>645099671396.52246</v>
      </c>
      <c r="U82" s="99">
        <f>IF(ISBLANK(Calculations!U82),"",Calculations!U82 + ('IRA Buildings Changes'!$C$39/($AB$81-$R$81)*(U81-$R$81)))-(SUMIFS(BDEQ!G:G,BDEQ!$AG:$AG,About!$B$2,BDEQ!$AH:$AH,$I82)*BDEQ!$C$2*$J82*$K82)</f>
        <v>671619150244.78528</v>
      </c>
      <c r="V82" s="99">
        <f>IF(ISBLANK(Calculations!V82),"",Calculations!V82 + ('IRA Buildings Changes'!$C$39/($AB$81-$R$81)*(V81-$R$81)))-(SUMIFS(BDEQ!H:H,BDEQ!$AG:$AG,About!$B$2,BDEQ!$AH:$AH,$I82)*BDEQ!$C$2*$J82*$K82)</f>
        <v>699101415151.63977</v>
      </c>
      <c r="W82" s="99">
        <f>IF(ISBLANK(Calculations!W82),"",Calculations!W82 + ('IRA Buildings Changes'!$C$39/($AB$81-$R$81)*(W81-$R$81)))-(SUMIFS(BDEQ!I:I,BDEQ!$AG:$AG,About!$B$2,BDEQ!$AH:$AH,$I82)*BDEQ!$C$2*$J82*$K82)</f>
        <v>728445897126.40039</v>
      </c>
      <c r="X82" s="99">
        <f>IF(ISBLANK(Calculations!X82),"",Calculations!X82 + ('IRA Buildings Changes'!$C$39/($AB$81-$R$81)*(X81-$R$81)))-(SUMIFS(BDEQ!J:J,BDEQ!$AG:$AG,About!$B$2,BDEQ!$AH:$AH,$I82)*BDEQ!$C$2*$J82*$K82)</f>
        <v>758954986075.78662</v>
      </c>
      <c r="Y82" s="99">
        <f>IF(ISBLANK(Calculations!Y82),"",Calculations!Y82 + ('IRA Buildings Changes'!$C$39/($AB$81-$R$81)*(Y81-$R$81)))-(SUMIFS(BDEQ!K:K,BDEQ!$AG:$AG,About!$B$2,BDEQ!$AH:$AH,$I82)*BDEQ!$C$2*$J82*$K82)</f>
        <v>790934241972.70422</v>
      </c>
      <c r="Z82" s="99">
        <f>IF(ISBLANK(Calculations!Z82),"",Calculations!Z82 + ('IRA Buildings Changes'!$C$39/($AB$81-$R$81)*(Z81-$R$81)))-(SUMIFS(BDEQ!L:L,BDEQ!$AG:$AG,About!$B$2,BDEQ!$AH:$AH,$I82)*BDEQ!$C$2*$J82*$K82)</f>
        <v>824148546665.80676</v>
      </c>
      <c r="AA82" s="99">
        <f>IF(ISBLANK(Calculations!AA82),"",Calculations!AA82 + ('IRA Buildings Changes'!$C$39/($AB$81-$R$81)*(AA81-$R$81)))-(SUMIFS(BDEQ!M:M,BDEQ!$AG:$AG,About!$B$2,BDEQ!$AH:$AH,$I82)*BDEQ!$C$2*$J82*$K82)</f>
        <v>858144614031.03442</v>
      </c>
      <c r="AB82" s="98">
        <f>IF(ISBLANK(Calculations!AB82),"",Calculations!AB82 + 'IRA Buildings Changes'!C39)-(SUMIFS(BDEQ!N:N,BDEQ!$AG:$AG,About!$B$2,BDEQ!$AH:$AH,$I82)*BDEQ!$C$2*$J82*$K82)</f>
        <v>893052622387.95227</v>
      </c>
      <c r="AC82" s="99">
        <f>IF(ISBLANK(Calculations!AC82),"",Calculations!AC82  + 'IRA Buildings Changes'!$C$39)-(SUMIFS(BDEQ!O:O,BDEQ!$AG:$AG,About!$B$2,BDEQ!$AH:$AH,$I82)*BDEQ!$C$2*$J82*$K82)</f>
        <v>892223887206.41504</v>
      </c>
      <c r="AD82" s="99">
        <f>IF(ISBLANK(Calculations!AD82),"",Calculations!AD82  + 'IRA Buildings Changes'!$C$39)-(SUMIFS(BDEQ!P:P,BDEQ!$AG:$AG,About!$B$2,BDEQ!$AH:$AH,$I82)*BDEQ!$C$2*$J82*$K82)</f>
        <v>892196617672.00745</v>
      </c>
      <c r="AE82" s="99">
        <f>IF(ISBLANK(Calculations!AE82),"",Calculations!AE82  + 'IRA Buildings Changes'!$C$39)-(SUMIFS(BDEQ!Q:Q,BDEQ!$AG:$AG,About!$B$2,BDEQ!$AH:$AH,$I82)*BDEQ!$C$2*$J82*$K82)</f>
        <v>892435475100.9541</v>
      </c>
      <c r="AF82" s="99">
        <f>IF(ISBLANK(Calculations!AF82),"",Calculations!AF82  + 'IRA Buildings Changes'!$C$39)-(SUMIFS(BDEQ!R:R,BDEQ!$AG:$AG,About!$B$2,BDEQ!$AH:$AH,$I82)*BDEQ!$C$2*$J82*$K82)</f>
        <v>893005355589.0791</v>
      </c>
      <c r="AG82" s="99">
        <f>IF(ISBLANK(Calculations!AG82),"",Calculations!AG82  + 'IRA Buildings Changes'!$C$39)-(SUMIFS(BDEQ!S:S,BDEQ!$AG:$AG,About!$B$2,BDEQ!$AH:$AH,$I82)*BDEQ!$C$2*$J82*$K82)</f>
        <v>893527213686.85291</v>
      </c>
      <c r="AH82" s="99">
        <f>IF(ISBLANK(Calculations!AH82),"",Calculations!AH82  + 'IRA Buildings Changes'!$C$39)-(SUMIFS(BDEQ!T:T,BDEQ!$AG:$AG,About!$B$2,BDEQ!$AH:$AH,$I82)*BDEQ!$C$2*$J82*$K82)</f>
        <v>894636919171.07312</v>
      </c>
      <c r="AI82" s="99">
        <f>IF(ISBLANK(Calculations!AI82),"",Calculations!AI82  + 'IRA Buildings Changes'!$C$39)-(SUMIFS(BDEQ!U:U,BDEQ!$AG:$AG,About!$B$2,BDEQ!$AH:$AH,$I82)*BDEQ!$C$2*$J82*$K82)</f>
        <v>895396430687.14209</v>
      </c>
      <c r="AJ82" s="99">
        <f>IF(ISBLANK(Calculations!AJ82),"",Calculations!AJ82  + 'IRA Buildings Changes'!$C$39)-(SUMIFS(BDEQ!V:V,BDEQ!$AG:$AG,About!$B$2,BDEQ!$AH:$AH,$I82)*BDEQ!$C$2*$J82*$K82)</f>
        <v>896693801816.09509</v>
      </c>
      <c r="AK82" s="99">
        <f>IF(ISBLANK(Calculations!AK82),"",Calculations!AK82  + 'IRA Buildings Changes'!$C$39)-(SUMIFS(BDEQ!W:W,BDEQ!$AG:$AG,About!$B$2,BDEQ!$AH:$AH,$I82)*BDEQ!$C$2*$J82*$K82)</f>
        <v>897923782927.64148</v>
      </c>
      <c r="AL82" s="99">
        <f>IF(ISBLANK(Calculations!AL82),"",Calculations!AL82  + 'IRA Buildings Changes'!$C$39)-(SUMIFS(BDEQ!X:X,BDEQ!$AG:$AG,About!$B$2,BDEQ!$AH:$AH,$I82)*BDEQ!$C$2*$J82*$K82)</f>
        <v>899513347512.26111</v>
      </c>
      <c r="AM82" s="99">
        <f>IF(ISBLANK(Calculations!AM82),"",Calculations!AM82  + 'IRA Buildings Changes'!$C$39)-(SUMIFS(BDEQ!Y:Y,BDEQ!$AG:$AG,About!$B$2,BDEQ!$AH:$AH,$I82)*BDEQ!$C$2*$J82*$K82)</f>
        <v>901168581427.76538</v>
      </c>
      <c r="AN82" s="99">
        <f>IF(ISBLANK(Calculations!AN82),"",Calculations!AN82  + 'IRA Buildings Changes'!$C$39)-(SUMIFS(BDEQ!Z:Z,BDEQ!$AG:$AG,About!$B$2,BDEQ!$AH:$AH,$I82)*BDEQ!$C$2*$J82*$K82)</f>
        <v>902886576698.73438</v>
      </c>
      <c r="AO82" s="99">
        <f>IF(ISBLANK(Calculations!AO82),"",Calculations!AO82  + 'IRA Buildings Changes'!$C$39)-(SUMIFS(BDEQ!AA:AA,BDEQ!$AG:$AG,About!$B$2,BDEQ!$AH:$AH,$I82)*BDEQ!$C$2*$J82*$K82)</f>
        <v>904732953713.53931</v>
      </c>
      <c r="AP82" s="99">
        <f>IF(ISBLANK(Calculations!AP82),"",Calculations!AP82  + 'IRA Buildings Changes'!$C$39)-(SUMIFS(BDEQ!AB:AB,BDEQ!$AG:$AG,About!$B$2,BDEQ!$AH:$AH,$I82)*BDEQ!$C$2*$J82*$K82)</f>
        <v>906467161349.72083</v>
      </c>
      <c r="AQ82" s="99">
        <f>IF(ISBLANK(Calculations!AQ82),"",Calculations!AQ82  + 'IRA Buildings Changes'!$C$39)-(SUMIFS(BDEQ!AC:AC,BDEQ!$AG:$AG,About!$B$2,BDEQ!$AH:$AH,$I82)*BDEQ!$C$2*$J82*$K82)</f>
        <v>908331377308.48193</v>
      </c>
      <c r="AR82" s="99">
        <f>IF(ISBLANK(Calculations!AR82),"",Calculations!AR82  + 'IRA Buildings Changes'!$C$39)-(SUMIFS(BDEQ!AD:AD,BDEQ!$AG:$AG,About!$B$2,BDEQ!$AH:$AH,$I82)*BDEQ!$C$2*$J82*$K82)</f>
        <v>910299548824.14575</v>
      </c>
      <c r="AS82" s="99">
        <f>IF(ISBLANK(Calculations!AS82),"",Calculations!AS82  + 'IRA Buildings Changes'!$C$39)-(SUMIFS(BDEQ!AE:AE,BDEQ!$AG:$AG,About!$B$2,BDEQ!$AH:$AH,$I82)*BDEQ!$C$2*$J82*$K82)</f>
        <v>912427267395.99219</v>
      </c>
      <c r="AT82" s="99">
        <f>IF(ISBLANK(Calculations!AT82),"",Calculations!AT82  + 'IRA Buildings Changes'!$C$39)-(SUMIFS(BDEQ!AF:AF,BDEQ!$AG:$AG,About!$B$2,BDEQ!$AH:$AH,$I82)*BDEQ!$C$2*$J82*$K82)</f>
        <v>914860659456.84473</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0.25452864244149531</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0.25452864244149531</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0.25452864244149531</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0.25452864244149531</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0.25452864244149531</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0.25452864244149531</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0.25452864244149531</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0.25452864244149531</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0.25452864244149531</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6.5424935755104593E-2</v>
      </c>
      <c r="K95">
        <f>IF(ISBLANK(Calculations!K95),"",Calculations!K95)</f>
        <v>0.25452864244149531</v>
      </c>
      <c r="L95" t="str">
        <f>IF(ISBLANK(Calculations!L95),"",Calculations!L95)</f>
        <v>RESIDENTIAL</v>
      </c>
      <c r="M95" t="str">
        <f>IF(ISBLANK(Calculations!M95),"",Calculations!M95)</f>
        <v>lighting</v>
      </c>
      <c r="N95" t="str">
        <f>IF(ISBLANK(Calculations!N95),"",Calculations!N95)</f>
        <v>electricity</v>
      </c>
      <c r="O95">
        <f t="shared" si="1"/>
        <v>399115729882.83313</v>
      </c>
      <c r="P95">
        <f>IF(ISBLANK(Calculations!P95),"",Calculations!P95)-(SUMIFS(BDEQ!B:B,BDEQ!$AG:$AG,About!$B$2,BDEQ!$AH:$AH,$I95)*BDEQ!$C$2*$J95*$K95)</f>
        <v>399115729882.83313</v>
      </c>
      <c r="Q95">
        <f>IF(ISBLANK(Calculations!Q95),"",Calculations!Q95)-(SUMIFS(BDEQ!C:C,BDEQ!$AG:$AG,About!$B$2,BDEQ!$AH:$AH,$I95)*BDEQ!$C$2*$J95*$K95)</f>
        <v>399115729882.83313</v>
      </c>
      <c r="R95">
        <f>IF(ISBLANK(Calculations!R95),"",Calculations!R95)-(SUMIFS(BDEQ!D:D,BDEQ!$AG:$AG,About!$B$2,BDEQ!$AH:$AH,$I95)*BDEQ!$C$2*$J95*$K95)</f>
        <v>400680586916.14099</v>
      </c>
      <c r="S95">
        <f>IF(ISBLANK(Calculations!S95),"",Calculations!S95)-(SUMIFS(BDEQ!E:E,BDEQ!$AG:$AG,About!$B$2,BDEQ!$AH:$AH,$I95)*BDEQ!$C$2*$J95*$K95)</f>
        <v>402539319246.20715</v>
      </c>
      <c r="T95">
        <f>IF(ISBLANK(Calculations!T95),"",Calculations!T95)-(SUMIFS(BDEQ!F:F,BDEQ!$AG:$AG,About!$B$2,BDEQ!$AH:$AH,$I95)*BDEQ!$C$2*$J95*$K95)</f>
        <v>404659832533.03015</v>
      </c>
      <c r="U95">
        <f>IF(ISBLANK(Calculations!U95),"",Calculations!U95)-(SUMIFS(BDEQ!G:G,BDEQ!$AG:$AG,About!$B$2,BDEQ!$AH:$AH,$I95)*BDEQ!$C$2*$J95*$K95)</f>
        <v>408286581105.17969</v>
      </c>
      <c r="V95">
        <f>IF(ISBLANK(Calculations!V95),"",Calculations!V95)-(SUMIFS(BDEQ!H:H,BDEQ!$AG:$AG,About!$B$2,BDEQ!$AH:$AH,$I95)*BDEQ!$C$2*$J95*$K95)</f>
        <v>412918078975.88324</v>
      </c>
      <c r="W95">
        <f>IF(ISBLANK(Calculations!W95),"",Calculations!W95)-(SUMIFS(BDEQ!I:I,BDEQ!$AG:$AG,About!$B$2,BDEQ!$AH:$AH,$I95)*BDEQ!$C$2*$J95*$K95)</f>
        <v>418279076776.78918</v>
      </c>
      <c r="X95">
        <f>IF(ISBLANK(Calculations!X95),"",Calculations!X95)-(SUMIFS(BDEQ!J:J,BDEQ!$AG:$AG,About!$B$2,BDEQ!$AH:$AH,$I95)*BDEQ!$C$2*$J95*$K95)</f>
        <v>423564211916.92169</v>
      </c>
      <c r="Y95">
        <f>IF(ISBLANK(Calculations!Y95),"",Calculations!Y95)-(SUMIFS(BDEQ!K:K,BDEQ!$AG:$AG,About!$B$2,BDEQ!$AH:$AH,$I95)*BDEQ!$C$2*$J95*$K95)</f>
        <v>428928689429.99896</v>
      </c>
      <c r="Z95">
        <f>IF(ISBLANK(Calculations!Z95),"",Calculations!Z95)-(SUMIFS(BDEQ!L:L,BDEQ!$AG:$AG,About!$B$2,BDEQ!$AH:$AH,$I95)*BDEQ!$C$2*$J95*$K95)</f>
        <v>434644745628.61554</v>
      </c>
      <c r="AA95">
        <f>IF(ISBLANK(Calculations!AA95),"",Calculations!AA95)-(SUMIFS(BDEQ!M:M,BDEQ!$AG:$AG,About!$B$2,BDEQ!$AH:$AH,$I95)*BDEQ!$C$2*$J95*$K95)</f>
        <v>440965401886.65094</v>
      </c>
      <c r="AB95">
        <f>IF(ISBLANK(Calculations!AB95),"",Calculations!AB95)-(SUMIFS(BDEQ!N:N,BDEQ!$AG:$AG,About!$B$2,BDEQ!$AH:$AH,$I95)*BDEQ!$C$2*$J95*$K95)</f>
        <v>447898236315.68933</v>
      </c>
      <c r="AC95">
        <f>IF(ISBLANK(Calculations!AC95),"",Calculations!AC95)-(SUMIFS(BDEQ!O:O,BDEQ!$AG:$AG,About!$B$2,BDEQ!$AH:$AH,$I95)*BDEQ!$C$2*$J95*$K95)</f>
        <v>455237867285.15735</v>
      </c>
      <c r="AD95">
        <f>IF(ISBLANK(Calculations!AD95),"",Calculations!AD95)-(SUMIFS(BDEQ!P:P,BDEQ!$AG:$AG,About!$B$2,BDEQ!$AH:$AH,$I95)*BDEQ!$C$2*$J95*$K95)</f>
        <v>462677453822.1781</v>
      </c>
      <c r="AE95">
        <f>IF(ISBLANK(Calculations!AE95),"",Calculations!AE95)-(SUMIFS(BDEQ!Q:Q,BDEQ!$AG:$AG,About!$B$2,BDEQ!$AH:$AH,$I95)*BDEQ!$C$2*$J95*$K95)</f>
        <v>470236914848.30627</v>
      </c>
      <c r="AF95">
        <f>IF(ISBLANK(Calculations!AF95),"",Calculations!AF95)-(SUMIFS(BDEQ!R:R,BDEQ!$AG:$AG,About!$B$2,BDEQ!$AH:$AH,$I95)*BDEQ!$C$2*$J95*$K95)</f>
        <v>475920980974.03741</v>
      </c>
      <c r="AG95">
        <f>IF(ISBLANK(Calculations!AG95),"",Calculations!AG95)-(SUMIFS(BDEQ!S:S,BDEQ!$AG:$AG,About!$B$2,BDEQ!$AH:$AH,$I95)*BDEQ!$C$2*$J95*$K95)</f>
        <v>481527087975.67047</v>
      </c>
      <c r="AH95">
        <f>IF(ISBLANK(Calculations!AH95),"",Calculations!AH95)-(SUMIFS(BDEQ!T:T,BDEQ!$AG:$AG,About!$B$2,BDEQ!$AH:$AH,$I95)*BDEQ!$C$2*$J95*$K95)</f>
        <v>487124112456.4884</v>
      </c>
      <c r="AI95">
        <f>IF(ISBLANK(Calculations!AI95),"",Calculations!AI95)-(SUMIFS(BDEQ!U:U,BDEQ!$AG:$AG,About!$B$2,BDEQ!$AH:$AH,$I95)*BDEQ!$C$2*$J95*$K95)</f>
        <v>492546418194.81726</v>
      </c>
      <c r="AJ95">
        <f>IF(ISBLANK(Calculations!AJ95),"",Calculations!AJ95)-(SUMIFS(BDEQ!V:V,BDEQ!$AG:$AG,About!$B$2,BDEQ!$AH:$AH,$I95)*BDEQ!$C$2*$J95*$K95)</f>
        <v>497993703016.75555</v>
      </c>
      <c r="AK95">
        <f>IF(ISBLANK(Calculations!AK95),"",Calculations!AK95)-(SUMIFS(BDEQ!W:W,BDEQ!$AG:$AG,About!$B$2,BDEQ!$AH:$AH,$I95)*BDEQ!$C$2*$J95*$K95)</f>
        <v>503259027065.34082</v>
      </c>
      <c r="AL95">
        <f>IF(ISBLANK(Calculations!AL95),"",Calculations!AL95)-(SUMIFS(BDEQ!X:X,BDEQ!$AG:$AG,About!$B$2,BDEQ!$AH:$AH,$I95)*BDEQ!$C$2*$J95*$K95)</f>
        <v>508654898188.31976</v>
      </c>
      <c r="AM95">
        <f>IF(ISBLANK(Calculations!AM95),"",Calculations!AM95)-(SUMIFS(BDEQ!Y:Y,BDEQ!$AG:$AG,About!$B$2,BDEQ!$AH:$AH,$I95)*BDEQ!$C$2*$J95*$K95)</f>
        <v>514247656087.02539</v>
      </c>
      <c r="AN95">
        <f>IF(ISBLANK(Calculations!AN95),"",Calculations!AN95)-(SUMIFS(BDEQ!Z:Z,BDEQ!$AG:$AG,About!$B$2,BDEQ!$AH:$AH,$I95)*BDEQ!$C$2*$J95*$K95)</f>
        <v>520285234845.50531</v>
      </c>
      <c r="AO95">
        <f>IF(ISBLANK(Calculations!AO95),"",Calculations!AO95)-(SUMIFS(BDEQ!AA:AA,BDEQ!$AG:$AG,About!$B$2,BDEQ!$AH:$AH,$I95)*BDEQ!$C$2*$J95*$K95)</f>
        <v>526405716752.84741</v>
      </c>
      <c r="AP95">
        <f>IF(ISBLANK(Calculations!AP95),"",Calculations!AP95)-(SUMIFS(BDEQ!AB:AB,BDEQ!$AG:$AG,About!$B$2,BDEQ!$AH:$AH,$I95)*BDEQ!$C$2*$J95*$K95)</f>
        <v>532649125258.09296</v>
      </c>
      <c r="AQ95">
        <f>IF(ISBLANK(Calculations!AQ95),"",Calculations!AQ95)-(SUMIFS(BDEQ!AC:AC,BDEQ!$AG:$AG,About!$B$2,BDEQ!$AH:$AH,$I95)*BDEQ!$C$2*$J95*$K95)</f>
        <v>539356452164.87476</v>
      </c>
      <c r="AR95">
        <f>IF(ISBLANK(Calculations!AR95),"",Calculations!AR95)-(SUMIFS(BDEQ!AD:AD,BDEQ!$AG:$AG,About!$B$2,BDEQ!$AH:$AH,$I95)*BDEQ!$C$2*$J95*$K95)</f>
        <v>546080091772.13403</v>
      </c>
      <c r="AS95">
        <f>IF(ISBLANK(Calculations!AS95),"",Calculations!AS95)-(SUMIFS(BDEQ!AE:AE,BDEQ!$AG:$AG,About!$B$2,BDEQ!$AH:$AH,$I95)*BDEQ!$C$2*$J95*$K95)</f>
        <v>553055875422.80701</v>
      </c>
      <c r="AT95">
        <f>IF(ISBLANK(Calculations!AT95),"",Calculations!AT95)-(SUMIFS(BDEQ!AF:AF,BDEQ!$AG:$AG,About!$B$2,BDEQ!$AH:$AH,$I95)*BDEQ!$C$2*$J95*$K95)</f>
        <v>560584560186.01184</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0.25452864244149531</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0.25452864244149531</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0.25452864244149531</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0.25452864244149531</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0.25452864244149531</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0.25452864244149531</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0.25452864244149531</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0.25452864244149531</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0.25452864244149531</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0.28946548644552877</v>
      </c>
      <c r="K108">
        <f>IF(ISBLANK(Calculations!K108),"",Calculations!K108)</f>
        <v>0.25452864244149531</v>
      </c>
      <c r="L108" t="str">
        <f>IF(ISBLANK(Calculations!L108),"",Calculations!L108)</f>
        <v>RESIDENTIAL</v>
      </c>
      <c r="M108" t="str">
        <f>IF(ISBLANK(Calculations!M108),"",Calculations!M108)</f>
        <v>appl</v>
      </c>
      <c r="N108" t="str">
        <f>IF(ISBLANK(Calculations!N108),"",Calculations!N108)</f>
        <v>electricity</v>
      </c>
      <c r="O108">
        <f t="shared" si="1"/>
        <v>1765843979290.1538</v>
      </c>
      <c r="P108">
        <f>IF(ISBLANK(Calculations!P108),"",Calculations!P108)-(SUMIFS(BDEQ!B:B,BDEQ!$AG:$AG,About!$B$2,BDEQ!$AH:$AH,$I108)*BDEQ!$C$2*$J108*$K108)</f>
        <v>1765843979290.1538</v>
      </c>
      <c r="Q108">
        <f>IF(ISBLANK(Calculations!Q108),"",Calculations!Q108)-(SUMIFS(BDEQ!C:C,BDEQ!$AG:$AG,About!$B$2,BDEQ!$AH:$AH,$I108)*BDEQ!$C$2*$J108*$K108)</f>
        <v>1765843979290.1538</v>
      </c>
      <c r="R108">
        <f>IF(ISBLANK(Calculations!R108),"",Calculations!R108)-(SUMIFS(BDEQ!D:D,BDEQ!$AG:$AG,About!$B$2,BDEQ!$AH:$AH,$I108)*BDEQ!$C$2*$J108*$K108)</f>
        <v>1761419217896.9133</v>
      </c>
      <c r="S108">
        <f>IF(ISBLANK(Calculations!S108),"",Calculations!S108)-(SUMIFS(BDEQ!E:E,BDEQ!$AG:$AG,About!$B$2,BDEQ!$AH:$AH,$I108)*BDEQ!$C$2*$J108*$K108)</f>
        <v>1757118634338.6221</v>
      </c>
      <c r="T108">
        <f>IF(ISBLANK(Calculations!T108),"",Calculations!T108)-(SUMIFS(BDEQ!F:F,BDEQ!$AG:$AG,About!$B$2,BDEQ!$AH:$AH,$I108)*BDEQ!$C$2*$J108*$K108)</f>
        <v>1753563620967.1111</v>
      </c>
      <c r="U108">
        <f>IF(ISBLANK(Calculations!U108),"",Calculations!U108)-(SUMIFS(BDEQ!G:G,BDEQ!$AG:$AG,About!$B$2,BDEQ!$AH:$AH,$I108)*BDEQ!$C$2*$J108*$K108)</f>
        <v>1751792238340.7229</v>
      </c>
      <c r="V108">
        <f>IF(ISBLANK(Calculations!V108),"",Calculations!V108)-(SUMIFS(BDEQ!H:H,BDEQ!$AG:$AG,About!$B$2,BDEQ!$AH:$AH,$I108)*BDEQ!$C$2*$J108*$K108)</f>
        <v>1751456155374.3376</v>
      </c>
      <c r="W108">
        <f>IF(ISBLANK(Calculations!W108),"",Calculations!W108)-(SUMIFS(BDEQ!I:I,BDEQ!$AG:$AG,About!$B$2,BDEQ!$AH:$AH,$I108)*BDEQ!$C$2*$J108*$K108)</f>
        <v>1753152998325.9724</v>
      </c>
      <c r="X108">
        <f>IF(ISBLANK(Calculations!X108),"",Calculations!X108)-(SUMIFS(BDEQ!J:J,BDEQ!$AG:$AG,About!$B$2,BDEQ!$AH:$AH,$I108)*BDEQ!$C$2*$J108*$K108)</f>
        <v>1757080722766.6006</v>
      </c>
      <c r="Y108">
        <f>IF(ISBLANK(Calculations!Y108),"",Calculations!Y108)-(SUMIFS(BDEQ!K:K,BDEQ!$AG:$AG,About!$B$2,BDEQ!$AH:$AH,$I108)*BDEQ!$C$2*$J108*$K108)</f>
        <v>1762241060795.4771</v>
      </c>
      <c r="Z108">
        <f>IF(ISBLANK(Calculations!Z108),"",Calculations!Z108)-(SUMIFS(BDEQ!L:L,BDEQ!$AG:$AG,About!$B$2,BDEQ!$AH:$AH,$I108)*BDEQ!$C$2*$J108*$K108)</f>
        <v>1769771633762.135</v>
      </c>
      <c r="AA108">
        <f>IF(ISBLANK(Calculations!AA108),"",Calculations!AA108)-(SUMIFS(BDEQ!M:M,BDEQ!$AG:$AG,About!$B$2,BDEQ!$AH:$AH,$I108)*BDEQ!$C$2*$J108*$K108)</f>
        <v>1778877989240.8743</v>
      </c>
      <c r="AB108">
        <f>IF(ISBLANK(Calculations!AB108),"",Calculations!AB108)-(SUMIFS(BDEQ!N:N,BDEQ!$AG:$AG,About!$B$2,BDEQ!$AH:$AH,$I108)*BDEQ!$C$2*$J108*$K108)</f>
        <v>1790091831684.9812</v>
      </c>
      <c r="AC108">
        <f>IF(ISBLANK(Calculations!AC108),"",Calculations!AC108)-(SUMIFS(BDEQ!O:O,BDEQ!$AG:$AG,About!$B$2,BDEQ!$AH:$AH,$I108)*BDEQ!$C$2*$J108*$K108)</f>
        <v>1802117565932.5327</v>
      </c>
      <c r="AD108">
        <f>IF(ISBLANK(Calculations!AD108),"",Calculations!AD108)-(SUMIFS(BDEQ!P:P,BDEQ!$AG:$AG,About!$B$2,BDEQ!$AH:$AH,$I108)*BDEQ!$C$2*$J108*$K108)</f>
        <v>1815731575067.8062</v>
      </c>
      <c r="AE108">
        <f>IF(ISBLANK(Calculations!AE108),"",Calculations!AE108)-(SUMIFS(BDEQ!Q:Q,BDEQ!$AG:$AG,About!$B$2,BDEQ!$AH:$AH,$I108)*BDEQ!$C$2*$J108*$K108)</f>
        <v>1831378131470.655</v>
      </c>
      <c r="AF108">
        <f>IF(ISBLANK(Calculations!AF108),"",Calculations!AF108)-(SUMIFS(BDEQ!R:R,BDEQ!$AG:$AG,About!$B$2,BDEQ!$AH:$AH,$I108)*BDEQ!$C$2*$J108*$K108)</f>
        <v>1847343521209.3123</v>
      </c>
      <c r="AG108">
        <f>IF(ISBLANK(Calculations!AG108),"",Calculations!AG108)-(SUMIFS(BDEQ!S:S,BDEQ!$AG:$AG,About!$B$2,BDEQ!$AH:$AH,$I108)*BDEQ!$C$2*$J108*$K108)</f>
        <v>1863910929112.4883</v>
      </c>
      <c r="AH108">
        <f>IF(ISBLANK(Calculations!AH108),"",Calculations!AH108)-(SUMIFS(BDEQ!T:T,BDEQ!$AG:$AG,About!$B$2,BDEQ!$AH:$AH,$I108)*BDEQ!$C$2*$J108*$K108)</f>
        <v>1880905420027.0518</v>
      </c>
      <c r="AI108">
        <f>IF(ISBLANK(Calculations!AI108),"",Calculations!AI108)-(SUMIFS(BDEQ!U:U,BDEQ!$AG:$AG,About!$B$2,BDEQ!$AH:$AH,$I108)*BDEQ!$C$2*$J108*$K108)</f>
        <v>1897363197180.1338</v>
      </c>
      <c r="AJ108">
        <f>IF(ISBLANK(Calculations!AJ108),"",Calculations!AJ108)-(SUMIFS(BDEQ!V:V,BDEQ!$AG:$AG,About!$B$2,BDEQ!$AH:$AH,$I108)*BDEQ!$C$2*$J108*$K108)</f>
        <v>1914037471875.8965</v>
      </c>
      <c r="AK108">
        <f>IF(ISBLANK(Calculations!AK108),"",Calculations!AK108)-(SUMIFS(BDEQ!W:W,BDEQ!$AG:$AG,About!$B$2,BDEQ!$AH:$AH,$I108)*BDEQ!$C$2*$J108*$K108)</f>
        <v>1929114019379.3567</v>
      </c>
      <c r="AL108">
        <f>IF(ISBLANK(Calculations!AL108),"",Calculations!AL108)-(SUMIFS(BDEQ!X:X,BDEQ!$AG:$AG,About!$B$2,BDEQ!$AH:$AH,$I108)*BDEQ!$C$2*$J108*$K108)</f>
        <v>1944088485910.4373</v>
      </c>
      <c r="AM108">
        <f>IF(ISBLANK(Calculations!AM108),"",Calculations!AM108)-(SUMIFS(BDEQ!Y:Y,BDEQ!$AG:$AG,About!$B$2,BDEQ!$AH:$AH,$I108)*BDEQ!$C$2*$J108*$K108)</f>
        <v>1959042442434.7156</v>
      </c>
      <c r="AN108">
        <f>IF(ISBLANK(Calculations!AN108),"",Calculations!AN108)-(SUMIFS(BDEQ!Z:Z,BDEQ!$AG:$AG,About!$B$2,BDEQ!$AH:$AH,$I108)*BDEQ!$C$2*$J108*$K108)</f>
        <v>1974914872243.032</v>
      </c>
      <c r="AO108">
        <f>IF(ISBLANK(Calculations!AO108),"",Calculations!AO108)-(SUMIFS(BDEQ!AA:AA,BDEQ!$AG:$AG,About!$B$2,BDEQ!$AH:$AH,$I108)*BDEQ!$C$2*$J108*$K108)</f>
        <v>1990143024637.4353</v>
      </c>
      <c r="AP108">
        <f>IF(ISBLANK(Calculations!AP108),"",Calculations!AP108)-(SUMIFS(BDEQ!AB:AB,BDEQ!$AG:$AG,About!$B$2,BDEQ!$AH:$AH,$I108)*BDEQ!$C$2*$J108*$K108)</f>
        <v>2004993676379.3286</v>
      </c>
      <c r="AQ108">
        <f>IF(ISBLANK(Calculations!AQ108),"",Calculations!AQ108)-(SUMIFS(BDEQ!AC:AC,BDEQ!$AG:$AG,About!$B$2,BDEQ!$AH:$AH,$I108)*BDEQ!$C$2*$J108*$K108)</f>
        <v>2021106536742.6738</v>
      </c>
      <c r="AR108">
        <f>IF(ISBLANK(Calculations!AR108),"",Calculations!AR108)-(SUMIFS(BDEQ!AD:AD,BDEQ!$AG:$AG,About!$B$2,BDEQ!$AH:$AH,$I108)*BDEQ!$C$2*$J108*$K108)</f>
        <v>2036667883126.7095</v>
      </c>
      <c r="AS108">
        <f>IF(ISBLANK(Calculations!AS108),"",Calculations!AS108)-(SUMIFS(BDEQ!AE:AE,BDEQ!$AG:$AG,About!$B$2,BDEQ!$AH:$AH,$I108)*BDEQ!$C$2*$J108*$K108)</f>
        <v>2052789200988.0916</v>
      </c>
      <c r="AT108">
        <f>IF(ISBLANK(Calculations!AT108),"",Calculations!AT108)-(SUMIFS(BDEQ!AF:AF,BDEQ!$AG:$AG,About!$B$2,BDEQ!$AH:$AH,$I108)*BDEQ!$C$2*$J108*$K108)</f>
        <v>2070816655481.9167</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0.25452864244149531</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0.37487045941643782</v>
      </c>
      <c r="K110">
        <f>IF(ISBLANK(Calculations!K110),"",Calculations!K110)</f>
        <v>0.25452864244149531</v>
      </c>
      <c r="L110" t="str">
        <f>IF(ISBLANK(Calculations!L110),"",Calculations!L110)</f>
        <v>RESIDENTIAL</v>
      </c>
      <c r="M110" t="str">
        <f>IF(ISBLANK(Calculations!M110),"",Calculations!M110)</f>
        <v>appl</v>
      </c>
      <c r="N110" t="str">
        <f>IF(ISBLANK(Calculations!N110),"",Calculations!N110)</f>
        <v>natural gas</v>
      </c>
      <c r="O110">
        <f t="shared" si="1"/>
        <v>3500118317374.207</v>
      </c>
      <c r="P110">
        <f>IF(ISBLANK(Calculations!P110),"",Calculations!P110)</f>
        <v>3500118317374.207</v>
      </c>
      <c r="Q110">
        <f>IF(ISBLANK(Calculations!Q110),"",Calculations!Q110)</f>
        <v>3500118317374.207</v>
      </c>
      <c r="R110">
        <f>IF(ISBLANK(Calculations!R110),"",Calculations!R110)</f>
        <v>3522088278360.7798</v>
      </c>
      <c r="S110">
        <f>IF(ISBLANK(Calculations!S110),"",Calculations!S110)</f>
        <v>3544509019821.6313</v>
      </c>
      <c r="T110">
        <f>IF(ISBLANK(Calculations!T110),"",Calculations!T110)</f>
        <v>3568089839601.4434</v>
      </c>
      <c r="U110">
        <f>IF(ISBLANK(Calculations!U110),"",Calculations!U110)</f>
        <v>3593296067186.5063</v>
      </c>
      <c r="V110">
        <f>IF(ISBLANK(Calculations!V110),"",Calculations!V110)</f>
        <v>3620913698947.2881</v>
      </c>
      <c r="W110">
        <f>IF(ISBLANK(Calculations!W110),"",Calculations!W110)</f>
        <v>3650690397354.8511</v>
      </c>
      <c r="X110">
        <f>IF(ISBLANK(Calculations!X110),"",Calculations!X110)</f>
        <v>3682075420716.5503</v>
      </c>
      <c r="Y110">
        <f>IF(ISBLANK(Calculations!Y110),"",Calculations!Y110)</f>
        <v>3714078207300.5483</v>
      </c>
      <c r="Z110">
        <f>IF(ISBLANK(Calculations!Z110),"",Calculations!Z110)</f>
        <v>3747084706101.5776</v>
      </c>
      <c r="AA110">
        <f>IF(ISBLANK(Calculations!AA110),"",Calculations!AA110)</f>
        <v>3781027380803.4678</v>
      </c>
      <c r="AB110">
        <f>IF(ISBLANK(Calculations!AB110),"",Calculations!AB110)</f>
        <v>3815076458974.9209</v>
      </c>
      <c r="AC110">
        <f>IF(ISBLANK(Calculations!AC110),"",Calculations!AC110)</f>
        <v>3848971108504.6313</v>
      </c>
      <c r="AD110">
        <f>IF(ISBLANK(Calculations!AD110),"",Calculations!AD110)</f>
        <v>3883736579622.582</v>
      </c>
      <c r="AE110">
        <f>IF(ISBLANK(Calculations!AE110),"",Calculations!AE110)</f>
        <v>3919684293817.269</v>
      </c>
      <c r="AF110">
        <f>IF(ISBLANK(Calculations!AF110),"",Calculations!AF110)</f>
        <v>3956778000510.7944</v>
      </c>
      <c r="AG110">
        <f>IF(ISBLANK(Calculations!AG110),"",Calculations!AG110)</f>
        <v>3994179812721.7905</v>
      </c>
      <c r="AH110">
        <f>IF(ISBLANK(Calculations!AH110),"",Calculations!AH110)</f>
        <v>4031663032022.8096</v>
      </c>
      <c r="AI110">
        <f>IF(ISBLANK(Calculations!AI110),"",Calculations!AI110)</f>
        <v>4068980128736.4512</v>
      </c>
      <c r="AJ110">
        <f>IF(ISBLANK(Calculations!AJ110),"",Calculations!AJ110)</f>
        <v>4106073539542.5991</v>
      </c>
      <c r="AK110">
        <f>IF(ISBLANK(Calculations!AK110),"",Calculations!AK110)</f>
        <v>4139006778050.6719</v>
      </c>
      <c r="AL110">
        <f>IF(ISBLANK(Calculations!AL110),"",Calculations!AL110)</f>
        <v>4172101704830.3555</v>
      </c>
      <c r="AM110">
        <f>IF(ISBLANK(Calculations!AM110),"",Calculations!AM110)</f>
        <v>4205483614744.2856</v>
      </c>
      <c r="AN110">
        <f>IF(ISBLANK(Calculations!AN110),"",Calculations!AN110)</f>
        <v>4239252848739.8042</v>
      </c>
      <c r="AO110">
        <f>IF(ISBLANK(Calculations!AO110),"",Calculations!AO110)</f>
        <v>4273457293004.0254</v>
      </c>
      <c r="AP110">
        <f>IF(ISBLANK(Calculations!AP110),"",Calculations!AP110)</f>
        <v>4308102069814.8999</v>
      </c>
      <c r="AQ110">
        <f>IF(ISBLANK(Calculations!AQ110),"",Calculations!AQ110)</f>
        <v>4343236038177.6069</v>
      </c>
      <c r="AR110">
        <f>IF(ISBLANK(Calculations!AR110),"",Calculations!AR110)</f>
        <v>4378823587303.9331</v>
      </c>
      <c r="AS110">
        <f>IF(ISBLANK(Calculations!AS110),"",Calculations!AS110)</f>
        <v>4414905339596.7822</v>
      </c>
      <c r="AT110">
        <f>IF(ISBLANK(Calculations!AT110),"",Calculations!AT110)</f>
        <v>4451506461283.1025</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1.5976603507242483E-2</v>
      </c>
      <c r="K111">
        <f>IF(ISBLANK(Calculations!K111),"",Calculations!K111)</f>
        <v>0.25452864244149531</v>
      </c>
      <c r="L111" t="str">
        <f>IF(ISBLANK(Calculations!L111),"",Calculations!L111)</f>
        <v>RESIDENTIAL</v>
      </c>
      <c r="M111" t="str">
        <f>IF(ISBLANK(Calculations!M111),"",Calculations!M111)</f>
        <v>appl</v>
      </c>
      <c r="N111" t="str">
        <f>IF(ISBLANK(Calculations!N111),"",Calculations!N111)</f>
        <v>petroleum diesel</v>
      </c>
      <c r="O111">
        <f t="shared" si="1"/>
        <v>28465522.410671234</v>
      </c>
      <c r="P111">
        <f>IF(ISBLANK(Calculations!P111),"",Calculations!P111)</f>
        <v>28465522.410671234</v>
      </c>
      <c r="Q111">
        <f>IF(ISBLANK(Calculations!Q111),"",Calculations!Q111)</f>
        <v>28465522.410671234</v>
      </c>
      <c r="R111">
        <f>IF(ISBLANK(Calculations!R111),"",Calculations!R111)</f>
        <v>27382296.375542451</v>
      </c>
      <c r="S111">
        <f>IF(ISBLANK(Calculations!S111),"",Calculations!S111)</f>
        <v>26056507.49967245</v>
      </c>
      <c r="T111">
        <f>IF(ISBLANK(Calculations!T111),"",Calculations!T111)</f>
        <v>24616703.534917779</v>
      </c>
      <c r="U111">
        <f>IF(ISBLANK(Calculations!U111),"",Calculations!U111)</f>
        <v>23192923.086014915</v>
      </c>
      <c r="V111">
        <f>IF(ISBLANK(Calculations!V111),"",Calculations!V111)</f>
        <v>21901755.409720238</v>
      </c>
      <c r="W111">
        <f>IF(ISBLANK(Calculations!W111),"",Calculations!W111)</f>
        <v>20821019.5691543</v>
      </c>
      <c r="X111">
        <f>IF(ISBLANK(Calculations!X111),"",Calculations!X111)</f>
        <v>19987460.409865595</v>
      </c>
      <c r="Y111">
        <f>IF(ISBLANK(Calculations!Y111),"",Calculations!Y111)</f>
        <v>19399445.222487956</v>
      </c>
      <c r="Z111">
        <f>IF(ISBLANK(Calculations!Z111),"",Calculations!Z111)</f>
        <v>19036424.745964564</v>
      </c>
      <c r="AA111">
        <f>IF(ISBLANK(Calculations!AA111),"",Calculations!AA111)</f>
        <v>18858259.633243568</v>
      </c>
      <c r="AB111">
        <f>IF(ISBLANK(Calculations!AB111),"",Calculations!AB111)</f>
        <v>18814008.259425845</v>
      </c>
      <c r="AC111">
        <f>IF(ISBLANK(Calculations!AC111),"",Calculations!AC111)</f>
        <v>18858441.155669477</v>
      </c>
      <c r="AD111">
        <f>IF(ISBLANK(Calculations!AD111),"",Calculations!AD111)</f>
        <v>18962644.952693481</v>
      </c>
      <c r="AE111">
        <f>IF(ISBLANK(Calculations!AE111),"",Calculations!AE111)</f>
        <v>19103732.487794202</v>
      </c>
      <c r="AF111">
        <f>IF(ISBLANK(Calculations!AF111),"",Calculations!AF111)</f>
        <v>19266059.590140503</v>
      </c>
      <c r="AG111">
        <f>IF(ISBLANK(Calculations!AG111),"",Calculations!AG111)</f>
        <v>19437041.586813394</v>
      </c>
      <c r="AH111">
        <f>IF(ISBLANK(Calculations!AH111),"",Calculations!AH111)</f>
        <v>19611620.528616916</v>
      </c>
      <c r="AI111">
        <f>IF(ISBLANK(Calculations!AI111),"",Calculations!AI111)</f>
        <v>19786531.022763602</v>
      </c>
      <c r="AJ111">
        <f>IF(ISBLANK(Calculations!AJ111),"",Calculations!AJ111)</f>
        <v>19960461.712237362</v>
      </c>
      <c r="AK111">
        <f>IF(ISBLANK(Calculations!AK111),"",Calculations!AK111)</f>
        <v>20116625.985418208</v>
      </c>
      <c r="AL111">
        <f>IF(ISBLANK(Calculations!AL111),"",Calculations!AL111)</f>
        <v>20273966.598054722</v>
      </c>
      <c r="AM111">
        <f>IF(ISBLANK(Calculations!AM111),"",Calculations!AM111)</f>
        <v>20433176.446829814</v>
      </c>
      <c r="AN111">
        <f>IF(ISBLANK(Calculations!AN111),"",Calculations!AN111)</f>
        <v>20594806.280751362</v>
      </c>
      <c r="AO111">
        <f>IF(ISBLANK(Calculations!AO111),"",Calculations!AO111)</f>
        <v>20759125.58005425</v>
      </c>
      <c r="AP111">
        <f>IF(ISBLANK(Calculations!AP111),"",Calculations!AP111)</f>
        <v>20925991.090867136</v>
      </c>
      <c r="AQ111">
        <f>IF(ISBLANK(Calculations!AQ111),"",Calculations!AQ111)</f>
        <v>21095557.849600535</v>
      </c>
      <c r="AR111">
        <f>IF(ISBLANK(Calculations!AR111),"",Calculations!AR111)</f>
        <v>21267569.575686634</v>
      </c>
      <c r="AS111">
        <f>IF(ISBLANK(Calculations!AS111),"",Calculations!AS111)</f>
        <v>21442123.946384814</v>
      </c>
      <c r="AT111">
        <f>IF(ISBLANK(Calculations!AT111),"",Calculations!AT111)</f>
        <v>21619354.925136577</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0.25452864244149531</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0.25452864244149531</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0.25452864244149531</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0.25452864244149531</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0.25594444680094269</v>
      </c>
      <c r="K116">
        <f>IF(ISBLANK(Calculations!K116),"",Calculations!K116)</f>
        <v>0.25452864244149531</v>
      </c>
      <c r="L116" t="str">
        <f>IF(ISBLANK(Calculations!L116),"",Calculations!L116)</f>
        <v>RESIDENTIAL</v>
      </c>
      <c r="M116" t="str">
        <f>IF(ISBLANK(Calculations!M116),"",Calculations!M116)</f>
        <v>appl</v>
      </c>
      <c r="N116" t="str">
        <f>IF(ISBLANK(Calculations!N116),"",Calculations!N116)</f>
        <v>LPG propane or butane</v>
      </c>
      <c r="O116">
        <f t="shared" si="1"/>
        <v>327940899471.29657</v>
      </c>
      <c r="P116">
        <f>IF(ISBLANK(Calculations!P116),"",Calculations!P116)</f>
        <v>327940899471.29657</v>
      </c>
      <c r="Q116">
        <f>IF(ISBLANK(Calculations!Q116),"",Calculations!Q116)</f>
        <v>327940899471.29657</v>
      </c>
      <c r="R116">
        <f>IF(ISBLANK(Calculations!R116),"",Calculations!R116)</f>
        <v>324157072006.17255</v>
      </c>
      <c r="S116">
        <f>IF(ISBLANK(Calculations!S116),"",Calculations!S116)</f>
        <v>321771928007.4046</v>
      </c>
      <c r="T116">
        <f>IF(ISBLANK(Calculations!T116),"",Calculations!T116)</f>
        <v>320581027651.75775</v>
      </c>
      <c r="U116">
        <f>IF(ISBLANK(Calculations!U116),"",Calculations!U116)</f>
        <v>320344980762.19977</v>
      </c>
      <c r="V116">
        <f>IF(ISBLANK(Calculations!V116),"",Calculations!V116)</f>
        <v>320876693911.49908</v>
      </c>
      <c r="W116">
        <f>IF(ISBLANK(Calculations!W116),"",Calculations!W116)</f>
        <v>321984933934.86975</v>
      </c>
      <c r="X116">
        <f>IF(ISBLANK(Calculations!X116),"",Calculations!X116)</f>
        <v>323517486015.33691</v>
      </c>
      <c r="Y116">
        <f>IF(ISBLANK(Calculations!Y116),"",Calculations!Y116)</f>
        <v>325315189320.82013</v>
      </c>
      <c r="Z116">
        <f>IF(ISBLANK(Calculations!Z116),"",Calculations!Z116)</f>
        <v>327365507705.19604</v>
      </c>
      <c r="AA116">
        <f>IF(ISBLANK(Calculations!AA116),"",Calculations!AA116)</f>
        <v>329623570401.20428</v>
      </c>
      <c r="AB116">
        <f>IF(ISBLANK(Calculations!AB116),"",Calculations!AB116)</f>
        <v>331983005928.99469</v>
      </c>
      <c r="AC116">
        <f>IF(ISBLANK(Calculations!AC116),"",Calculations!AC116)</f>
        <v>334386693311.18665</v>
      </c>
      <c r="AD116">
        <f>IF(ISBLANK(Calculations!AD116),"",Calculations!AD116)</f>
        <v>336878831656.5014</v>
      </c>
      <c r="AE116">
        <f>IF(ISBLANK(Calculations!AE116),"",Calculations!AE116)</f>
        <v>339469434565.6394</v>
      </c>
      <c r="AF116">
        <f>IF(ISBLANK(Calculations!AF116),"",Calculations!AF116)</f>
        <v>342157198841.75067</v>
      </c>
      <c r="AG116">
        <f>IF(ISBLANK(Calculations!AG116),"",Calculations!AG116)</f>
        <v>344877523589.59845</v>
      </c>
      <c r="AH116">
        <f>IF(ISBLANK(Calculations!AH116),"",Calculations!AH116)</f>
        <v>347615357545.00409</v>
      </c>
      <c r="AI116">
        <f>IF(ISBLANK(Calculations!AI116),"",Calculations!AI116)</f>
        <v>350352860034.7962</v>
      </c>
      <c r="AJ116">
        <f>IF(ISBLANK(Calculations!AJ116),"",Calculations!AJ116)</f>
        <v>353087317047.14172</v>
      </c>
      <c r="AK116">
        <f>IF(ISBLANK(Calculations!AK116),"",Calculations!AK116)</f>
        <v>356046888954.25299</v>
      </c>
      <c r="AL116">
        <f>IF(ISBLANK(Calculations!AL116),"",Calculations!AL116)</f>
        <v>359011723130.85779</v>
      </c>
      <c r="AM116">
        <f>IF(ISBLANK(Calculations!AM116),"",Calculations!AM116)</f>
        <v>361990012580.14252</v>
      </c>
      <c r="AN116">
        <f>IF(ISBLANK(Calculations!AN116),"",Calculations!AN116)</f>
        <v>364988819568.17456</v>
      </c>
      <c r="AO116">
        <f>IF(ISBLANK(Calculations!AO116),"",Calculations!AO116)</f>
        <v>368011840758.53461</v>
      </c>
      <c r="AP116">
        <f>IF(ISBLANK(Calculations!AP116),"",Calculations!AP116)</f>
        <v>371061716294.19855</v>
      </c>
      <c r="AQ116">
        <f>IF(ISBLANK(Calculations!AQ116),"",Calculations!AQ116)</f>
        <v>374142883759.77832</v>
      </c>
      <c r="AR116">
        <f>IF(ISBLANK(Calculations!AR116),"",Calculations!AR116)</f>
        <v>377254414599.68774</v>
      </c>
      <c r="AS116">
        <f>IF(ISBLANK(Calculations!AS116),"",Calculations!AS116)</f>
        <v>380400868200.52899</v>
      </c>
      <c r="AT116">
        <f>IF(ISBLANK(Calculations!AT116),"",Calculations!AT116)</f>
        <v>383585161044.00323</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0.25452864244149531</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0.41665289779771753</v>
      </c>
      <c r="K121">
        <f>IF(ISBLANK(Calculations!K121),"",Calculations!K121)</f>
        <v>0.25452864244149531</v>
      </c>
      <c r="L121" t="str">
        <f>IF(ISBLANK(Calculations!L121),"",Calculations!L121)</f>
        <v>RESIDENTIAL</v>
      </c>
      <c r="M121" t="str">
        <f>IF(ISBLANK(Calculations!M121),"",Calculations!M121)</f>
        <v>other</v>
      </c>
      <c r="N121" t="str">
        <f>IF(ISBLANK(Calculations!N121),"",Calculations!N121)</f>
        <v>electricity</v>
      </c>
      <c r="O121">
        <f t="shared" si="1"/>
        <v>2541733109754.8535</v>
      </c>
      <c r="P121">
        <f>IF(ISBLANK(Calculations!P121),"",Calculations!P121)-(SUMIFS(BDEQ!B:B,BDEQ!$AG:$AG,About!$B$2,BDEQ!$AH:$AH,$I121)*BDEQ!$C$2*$J121*$K121)</f>
        <v>2541733109754.8535</v>
      </c>
      <c r="Q121">
        <f>IF(ISBLANK(Calculations!Q121),"",Calculations!Q121)-(SUMIFS(BDEQ!C:C,BDEQ!$AG:$AG,About!$B$2,BDEQ!$AH:$AH,$I121)*BDEQ!$C$2*$J121*$K121)</f>
        <v>2541733109754.8535</v>
      </c>
      <c r="R121">
        <f>IF(ISBLANK(Calculations!R121),"",Calculations!R121)-(SUMIFS(BDEQ!D:D,BDEQ!$AG:$AG,About!$B$2,BDEQ!$AH:$AH,$I121)*BDEQ!$C$2*$J121*$K121)</f>
        <v>2540275076981.5132</v>
      </c>
      <c r="S121">
        <f>IF(ISBLANK(Calculations!S121),"",Calculations!S121)-(SUMIFS(BDEQ!E:E,BDEQ!$AG:$AG,About!$B$2,BDEQ!$AH:$AH,$I121)*BDEQ!$C$2*$J121*$K121)</f>
        <v>2539388155992.6445</v>
      </c>
      <c r="T121">
        <f>IF(ISBLANK(Calculations!T121),"",Calculations!T121)-(SUMIFS(BDEQ!F:F,BDEQ!$AG:$AG,About!$B$2,BDEQ!$AH:$AH,$I121)*BDEQ!$C$2*$J121*$K121)</f>
        <v>2540074432893.7783</v>
      </c>
      <c r="U121">
        <f>IF(ISBLANK(Calculations!U121),"",Calculations!U121)-(SUMIFS(BDEQ!G:G,BDEQ!$AG:$AG,About!$B$2,BDEQ!$AH:$AH,$I121)*BDEQ!$C$2*$J121*$K121)</f>
        <v>2540242608878.626</v>
      </c>
      <c r="V121">
        <f>IF(ISBLANK(Calculations!V121),"",Calculations!V121)-(SUMIFS(BDEQ!H:H,BDEQ!$AG:$AG,About!$B$2,BDEQ!$AH:$AH,$I121)*BDEQ!$C$2*$J121*$K121)</f>
        <v>2537935603858.8154</v>
      </c>
      <c r="W121">
        <f>IF(ISBLANK(Calculations!W121),"",Calculations!W121)-(SUMIFS(BDEQ!I:I,BDEQ!$AG:$AG,About!$B$2,BDEQ!$AH:$AH,$I121)*BDEQ!$C$2*$J121*$K121)</f>
        <v>2536580364953.1436</v>
      </c>
      <c r="X121">
        <f>IF(ISBLANK(Calculations!X121),"",Calculations!X121)-(SUMIFS(BDEQ!J:J,BDEQ!$AG:$AG,About!$B$2,BDEQ!$AH:$AH,$I121)*BDEQ!$C$2*$J121*$K121)</f>
        <v>2536202766959.002</v>
      </c>
      <c r="Y121">
        <f>IF(ISBLANK(Calculations!Y121),"",Calculations!Y121)-(SUMIFS(BDEQ!K:K,BDEQ!$AG:$AG,About!$B$2,BDEQ!$AH:$AH,$I121)*BDEQ!$C$2*$J121*$K121)</f>
        <v>2533367503240.1611</v>
      </c>
      <c r="Z121">
        <f>IF(ISBLANK(Calculations!Z121),"",Calculations!Z121)-(SUMIFS(BDEQ!L:L,BDEQ!$AG:$AG,About!$B$2,BDEQ!$AH:$AH,$I121)*BDEQ!$C$2*$J121*$K121)</f>
        <v>2528324650207.5474</v>
      </c>
      <c r="AA121">
        <f>IF(ISBLANK(Calculations!AA121),"",Calculations!AA121)-(SUMIFS(BDEQ!M:M,BDEQ!$AG:$AG,About!$B$2,BDEQ!$AH:$AH,$I121)*BDEQ!$C$2*$J121*$K121)</f>
        <v>2520312938827.9355</v>
      </c>
      <c r="AB121">
        <f>IF(ISBLANK(Calculations!AB121),"",Calculations!AB121)-(SUMIFS(BDEQ!N:N,BDEQ!$AG:$AG,About!$B$2,BDEQ!$AH:$AH,$I121)*BDEQ!$C$2*$J121*$K121)</f>
        <v>2509460872915.2314</v>
      </c>
      <c r="AC121">
        <f>IF(ISBLANK(Calculations!AC121),"",Calculations!AC121)-(SUMIFS(BDEQ!O:O,BDEQ!$AG:$AG,About!$B$2,BDEQ!$AH:$AH,$I121)*BDEQ!$C$2*$J121*$K121)</f>
        <v>2498091811183.6851</v>
      </c>
      <c r="AD121">
        <f>IF(ISBLANK(Calculations!AD121),"",Calculations!AD121)-(SUMIFS(BDEQ!P:P,BDEQ!$AG:$AG,About!$B$2,BDEQ!$AH:$AH,$I121)*BDEQ!$C$2*$J121*$K121)</f>
        <v>2489231658960.1855</v>
      </c>
      <c r="AE121">
        <f>IF(ISBLANK(Calculations!AE121),"",Calculations!AE121)-(SUMIFS(BDEQ!Q:Q,BDEQ!$AG:$AG,About!$B$2,BDEQ!$AH:$AH,$I121)*BDEQ!$C$2*$J121*$K121)</f>
        <v>2482066624460.9116</v>
      </c>
      <c r="AF121">
        <f>IF(ISBLANK(Calculations!AF121),"",Calculations!AF121)-(SUMIFS(BDEQ!R:R,BDEQ!$AG:$AG,About!$B$2,BDEQ!$AH:$AH,$I121)*BDEQ!$C$2*$J121*$K121)</f>
        <v>2472291190116.4595</v>
      </c>
      <c r="AG121">
        <f>IF(ISBLANK(Calculations!AG121),"",Calculations!AG121)-(SUMIFS(BDEQ!S:S,BDEQ!$AG:$AG,About!$B$2,BDEQ!$AH:$AH,$I121)*BDEQ!$C$2*$J121*$K121)</f>
        <v>2459193317705.3032</v>
      </c>
      <c r="AH121">
        <f>IF(ISBLANK(Calculations!AH121),"",Calculations!AH121)-(SUMIFS(BDEQ!T:T,BDEQ!$AG:$AG,About!$B$2,BDEQ!$AH:$AH,$I121)*BDEQ!$C$2*$J121*$K121)</f>
        <v>2443697970604.4453</v>
      </c>
      <c r="AI121">
        <f>IF(ISBLANK(Calculations!AI121),"",Calculations!AI121)-(SUMIFS(BDEQ!U:U,BDEQ!$AG:$AG,About!$B$2,BDEQ!$AH:$AH,$I121)*BDEQ!$C$2*$J121*$K121)</f>
        <v>2422163861360.2773</v>
      </c>
      <c r="AJ121">
        <f>IF(ISBLANK(Calculations!AJ121),"",Calculations!AJ121)-(SUMIFS(BDEQ!V:V,BDEQ!$AG:$AG,About!$B$2,BDEQ!$AH:$AH,$I121)*BDEQ!$C$2*$J121*$K121)</f>
        <v>2393984816871.5713</v>
      </c>
      <c r="AK121">
        <f>IF(ISBLANK(Calculations!AK121),"",Calculations!AK121)-(SUMIFS(BDEQ!W:W,BDEQ!$AG:$AG,About!$B$2,BDEQ!$AH:$AH,$I121)*BDEQ!$C$2*$J121*$K121)</f>
        <v>2351970609854.4404</v>
      </c>
      <c r="AL121">
        <f>IF(ISBLANK(Calculations!AL121),"",Calculations!AL121)-(SUMIFS(BDEQ!X:X,BDEQ!$AG:$AG,About!$B$2,BDEQ!$AH:$AH,$I121)*BDEQ!$C$2*$J121*$K121)</f>
        <v>2303767737821.2896</v>
      </c>
      <c r="AM121">
        <f>IF(ISBLANK(Calculations!AM121),"",Calculations!AM121)-(SUMIFS(BDEQ!Y:Y,BDEQ!$AG:$AG,About!$B$2,BDEQ!$AH:$AH,$I121)*BDEQ!$C$2*$J121*$K121)</f>
        <v>2251180008353.8911</v>
      </c>
      <c r="AN121">
        <f>IF(ISBLANK(Calculations!AN121),"",Calculations!AN121)-(SUMIFS(BDEQ!Z:Z,BDEQ!$AG:$AG,About!$B$2,BDEQ!$AH:$AH,$I121)*BDEQ!$C$2*$J121*$K121)</f>
        <v>2195731597340.0342</v>
      </c>
      <c r="AO121">
        <f>IF(ISBLANK(Calculations!AO121),"",Calculations!AO121)-(SUMIFS(BDEQ!AA:AA,BDEQ!$AG:$AG,About!$B$2,BDEQ!$AH:$AH,$I121)*BDEQ!$C$2*$J121*$K121)</f>
        <v>2133646020972.8406</v>
      </c>
      <c r="AP121">
        <f>IF(ISBLANK(Calculations!AP121),"",Calculations!AP121)-(SUMIFS(BDEQ!AB:AB,BDEQ!$AG:$AG,About!$B$2,BDEQ!$AH:$AH,$I121)*BDEQ!$C$2*$J121*$K121)</f>
        <v>2063529034019.3711</v>
      </c>
      <c r="AQ121">
        <f>IF(ISBLANK(Calculations!AQ121),"",Calculations!AQ121)-(SUMIFS(BDEQ!AC:AC,BDEQ!$AG:$AG,About!$B$2,BDEQ!$AH:$AH,$I121)*BDEQ!$C$2*$J121*$K121)</f>
        <v>1986133835522.7532</v>
      </c>
      <c r="AR121">
        <f>IF(ISBLANK(Calculations!AR121),"",Calculations!AR121)-(SUMIFS(BDEQ!AD:AD,BDEQ!$AG:$AG,About!$B$2,BDEQ!$AH:$AH,$I121)*BDEQ!$C$2*$J121*$K121)</f>
        <v>1898850482084.1038</v>
      </c>
      <c r="AS121">
        <f>IF(ISBLANK(Calculations!AS121),"",Calculations!AS121)-(SUMIFS(BDEQ!AE:AE,BDEQ!$AG:$AG,About!$B$2,BDEQ!$AH:$AH,$I121)*BDEQ!$C$2*$J121*$K121)</f>
        <v>1805280531808.833</v>
      </c>
      <c r="AT121">
        <f>IF(ISBLANK(Calculations!AT121),"",Calculations!AT121)-(SUMIFS(BDEQ!AF:AF,BDEQ!$AG:$AG,About!$B$2,BDEQ!$AH:$AH,$I121)*BDEQ!$C$2*$J121*$K121)</f>
        <v>1708326128885.0435</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0.25452864244149531</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0.25452864244149531</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0.25452864244149531</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0.25452864244149531</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0.25452864244149531</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0.25452864244149531</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0.25452864244149531</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0.25452864244149531</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0.25452864244149531</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1.9805344998545738E-2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584931059187.0498</v>
      </c>
      <c r="P134">
        <f>IF(ISBLANK(Calculations!P134),"",Calculations!P134)</f>
        <v>584931059187.0498</v>
      </c>
      <c r="Q134">
        <f>IF(ISBLANK(Calculations!Q134),"",Calculations!Q134)</f>
        <v>584931059187.0498</v>
      </c>
      <c r="R134">
        <f>IF(ISBLANK(Calculations!R134),"",Calculations!R134)</f>
        <v>595110816212.3313</v>
      </c>
      <c r="S134">
        <f>IF(ISBLANK(Calculations!S134),"",Calculations!S134)</f>
        <v>604878951685.98523</v>
      </c>
      <c r="T134">
        <f>IF(ISBLANK(Calculations!T134),"",Calculations!T134)</f>
        <v>614319467293.55151</v>
      </c>
      <c r="U134">
        <f>IF(ISBLANK(Calculations!U134),"",Calculations!U134)</f>
        <v>623360289046.14429</v>
      </c>
      <c r="V134">
        <f>IF(ISBLANK(Calculations!V134),"",Calculations!V134)</f>
        <v>632117924713.32227</v>
      </c>
      <c r="W134">
        <f>IF(ISBLANK(Calculations!W134),"",Calculations!W134)</f>
        <v>640564566421.63635</v>
      </c>
      <c r="X134">
        <f>IF(ISBLANK(Calculations!X134),"",Calculations!X134)</f>
        <v>648679261517.14099</v>
      </c>
      <c r="Y134">
        <f>IF(ISBLANK(Calculations!Y134),"",Calculations!Y134)</f>
        <v>656472411388.48633</v>
      </c>
      <c r="Z134">
        <f>IF(ISBLANK(Calculations!Z134),"",Calculations!Z134)</f>
        <v>663668747879.71643</v>
      </c>
      <c r="AA134">
        <f>IF(ISBLANK(Calculations!AA134),"",Calculations!AA134)</f>
        <v>670261132399.76465</v>
      </c>
      <c r="AB134">
        <f>IF(ISBLANK(Calculations!AB134),"",Calculations!AB134)</f>
        <v>676095401471.31531</v>
      </c>
      <c r="AC134">
        <f>IF(ISBLANK(Calculations!AC134),"",Calculations!AC134)</f>
        <v>681277335842.29846</v>
      </c>
      <c r="AD134">
        <f>IF(ISBLANK(Calculations!AD134),"",Calculations!AD134)</f>
        <v>685849627109.00256</v>
      </c>
      <c r="AE134">
        <f>IF(ISBLANK(Calculations!AE134),"",Calculations!AE134)</f>
        <v>689689920948.72473</v>
      </c>
      <c r="AF134">
        <f>IF(ISBLANK(Calculations!AF134),"",Calculations!AF134)</f>
        <v>693067722741.47559</v>
      </c>
      <c r="AG134">
        <f>IF(ISBLANK(Calculations!AG134),"",Calculations!AG134)</f>
        <v>695943672092.86096</v>
      </c>
      <c r="AH134">
        <f>IF(ISBLANK(Calculations!AH134),"",Calculations!AH134)</f>
        <v>698540790613.96216</v>
      </c>
      <c r="AI134">
        <f>IF(ISBLANK(Calculations!AI134),"",Calculations!AI134)</f>
        <v>700805151441.81348</v>
      </c>
      <c r="AJ134">
        <f>IF(ISBLANK(Calculations!AJ134),"",Calculations!AJ134)</f>
        <v>702951728480.90186</v>
      </c>
      <c r="AK134">
        <f>IF(ISBLANK(Calculations!AK134),"",Calculations!AK134)</f>
        <v>704942475349.54236</v>
      </c>
      <c r="AL134">
        <f>IF(ISBLANK(Calculations!AL134),"",Calculations!AL134)</f>
        <v>706924676131.61902</v>
      </c>
      <c r="AM134">
        <f>IF(ISBLANK(Calculations!AM134),"",Calculations!AM134)</f>
        <v>708788555011.63855</v>
      </c>
      <c r="AN134">
        <f>IF(ISBLANK(Calculations!AN134),"",Calculations!AN134)</f>
        <v>710696685365.35339</v>
      </c>
      <c r="AO134">
        <f>IF(ISBLANK(Calculations!AO134),"",Calculations!AO134)</f>
        <v>712575362461.53796</v>
      </c>
      <c r="AP134">
        <f>IF(ISBLANK(Calculations!AP134),"",Calculations!AP134)</f>
        <v>714384685013.95813</v>
      </c>
      <c r="AQ134">
        <f>IF(ISBLANK(Calculations!AQ134),"",Calculations!AQ134)</f>
        <v>716162971037.47205</v>
      </c>
      <c r="AR134">
        <f>IF(ISBLANK(Calculations!AR134),"",Calculations!AR134)</f>
        <v>717829607457.88196</v>
      </c>
      <c r="AS134">
        <f>IF(ISBLANK(Calculations!AS134),"",Calculations!AS134)</f>
        <v>719525633067.24243</v>
      </c>
      <c r="AT134">
        <f>IF(ISBLANK(Calculations!AT134),"",Calculations!AT134)</f>
        <v>721182138657.98804</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0.46389140518992822</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12893861607254.055</v>
      </c>
      <c r="P136">
        <f>IF(ISBLANK(Calculations!P136),"",Calculations!P136)</f>
        <v>12893861607254.055</v>
      </c>
      <c r="Q136">
        <f>IF(ISBLANK(Calculations!Q136),"",Calculations!Q136)</f>
        <v>12893861607254.055</v>
      </c>
      <c r="R136">
        <f>IF(ISBLANK(Calculations!R136),"",Calculations!R136)</f>
        <v>12896251199990.721</v>
      </c>
      <c r="S136" s="99">
        <f>IF(ISBLANK(Calculations!S136),"",Calculations!S136 + ('IRA Buildings Changes'!$F$38/($AB$133-$R$133)*(S133-$R$133)))</f>
        <v>12877788137914.631</v>
      </c>
      <c r="T136" s="99">
        <f>IF(ISBLANK(Calculations!T136),"",Calculations!T136 + ('IRA Buildings Changes'!$F$38/($AB$133-$R$133)*(T133-$R$133)))</f>
        <v>12855929004102.93</v>
      </c>
      <c r="U136" s="99">
        <f>IF(ISBLANK(Calculations!U136),"",Calculations!U136 + ('IRA Buildings Changes'!$F$38/($AB$133-$R$133)*(U133-$R$133)))</f>
        <v>12830417501652.801</v>
      </c>
      <c r="V136" s="99">
        <f>IF(ISBLANK(Calculations!V136),"",Calculations!V136 + ('IRA Buildings Changes'!$F$38/($AB$133-$R$133)*(V133-$R$133)))</f>
        <v>12805428871621.264</v>
      </c>
      <c r="W136" s="99">
        <f>IF(ISBLANK(Calculations!W136),"",Calculations!W136 + ('IRA Buildings Changes'!$F$38/($AB$133-$R$133)*(W133-$R$133)))</f>
        <v>12782600823356.527</v>
      </c>
      <c r="X136" s="99">
        <f>IF(ISBLANK(Calculations!X136),"",Calculations!X136 + ('IRA Buildings Changes'!$F$38/($AB$133-$R$133)*(X133-$R$133)))</f>
        <v>12764147043924.982</v>
      </c>
      <c r="Y136" s="99">
        <f>IF(ISBLANK(Calculations!Y136),"",Calculations!Y136 + ('IRA Buildings Changes'!$F$38/($AB$133-$R$133)*(Y133-$R$133)))</f>
        <v>12753193090112.074</v>
      </c>
      <c r="Z136" s="99">
        <f>IF(ISBLANK(Calculations!Z136),"",Calculations!Z136 + ('IRA Buildings Changes'!$F$38/($AB$133-$R$133)*(Z133-$R$133)))</f>
        <v>12747225066640.25</v>
      </c>
      <c r="AA136" s="99">
        <f>IF(ISBLANK(Calculations!AA136),"",Calculations!AA136 + ('IRA Buildings Changes'!$F$38/($AB$133-$R$133)*(AA133-$R$133)))</f>
        <v>12747650518713.008</v>
      </c>
      <c r="AB136" s="98">
        <f>IF(ISBLANK(Calculations!AB136),"",Calculations!AB136 + 'IRA Buildings Changes'!F38)</f>
        <v>12753056860660.072</v>
      </c>
      <c r="AC136" s="99">
        <f>IF(ISBLANK(Calculations!AC136),"",Calculations!AC136 + 'IRA Buildings Changes'!$F$38)</f>
        <v>12781008233613.023</v>
      </c>
      <c r="AD136" s="99">
        <f>IF(ISBLANK(Calculations!AD136),"",Calculations!AD136 + 'IRA Buildings Changes'!$F$38)</f>
        <v>12816401991342.902</v>
      </c>
      <c r="AE136" s="99">
        <f>IF(ISBLANK(Calculations!AE136),"",Calculations!AE136 + 'IRA Buildings Changes'!$F$38)</f>
        <v>12854781090630.486</v>
      </c>
      <c r="AF136" s="99">
        <f>IF(ISBLANK(Calculations!AF136),"",Calculations!AF136 + 'IRA Buildings Changes'!$F$38)</f>
        <v>12898499249004.518</v>
      </c>
      <c r="AG136" s="99">
        <f>IF(ISBLANK(Calculations!AG136),"",Calculations!AG136 + 'IRA Buildings Changes'!$F$38)</f>
        <v>12943651797854.633</v>
      </c>
      <c r="AH136" s="99">
        <f>IF(ISBLANK(Calculations!AH136),"",Calculations!AH136 + 'IRA Buildings Changes'!$F$38)</f>
        <v>12991627440374.465</v>
      </c>
      <c r="AI136" s="99">
        <f>IF(ISBLANK(Calculations!AI136),"",Calculations!AI136 + 'IRA Buildings Changes'!$F$38)</f>
        <v>13038972218745.273</v>
      </c>
      <c r="AJ136" s="99">
        <f>IF(ISBLANK(Calculations!AJ136),"",Calculations!AJ136 + 'IRA Buildings Changes'!$F$38)</f>
        <v>13088015707493.902</v>
      </c>
      <c r="AK136" s="99">
        <f>IF(ISBLANK(Calculations!AK136),"",Calculations!AK136 + 'IRA Buildings Changes'!$F$38)</f>
        <v>13136232702715.643</v>
      </c>
      <c r="AL136" s="99">
        <f>IF(ISBLANK(Calculations!AL136),"",Calculations!AL136 + 'IRA Buildings Changes'!$F$38)</f>
        <v>13185474486355.254</v>
      </c>
      <c r="AM136" s="99">
        <f>IF(ISBLANK(Calculations!AM136),"",Calculations!AM136 + 'IRA Buildings Changes'!$F$38)</f>
        <v>13232771864854.055</v>
      </c>
      <c r="AN136" s="99">
        <f>IF(ISBLANK(Calculations!AN136),"",Calculations!AN136 + 'IRA Buildings Changes'!$F$38)</f>
        <v>13280939944474.615</v>
      </c>
      <c r="AO136" s="99">
        <f>IF(ISBLANK(Calculations!AO136),"",Calculations!AO136 + 'IRA Buildings Changes'!$F$38)</f>
        <v>13328172407600.963</v>
      </c>
      <c r="AP136" s="99">
        <f>IF(ISBLANK(Calculations!AP136),"",Calculations!AP136 + 'IRA Buildings Changes'!$F$38)</f>
        <v>13373782094739.145</v>
      </c>
      <c r="AQ136" s="99">
        <f>IF(ISBLANK(Calculations!AQ136),"",Calculations!AQ136 + 'IRA Buildings Changes'!$F$38)</f>
        <v>13418530113069.324</v>
      </c>
      <c r="AR136" s="99">
        <f>IF(ISBLANK(Calculations!AR136),"",Calculations!AR136 + 'IRA Buildings Changes'!$F$38)</f>
        <v>13461091809440.492</v>
      </c>
      <c r="AS136" s="99">
        <f>IF(ISBLANK(Calculations!AS136),"",Calculations!AS136 + 'IRA Buildings Changes'!$F$38)</f>
        <v>13504371197010.59</v>
      </c>
      <c r="AT136" s="99">
        <f>IF(ISBLANK(Calculations!AT136),"",Calculations!AT136 + 'IRA Buildings Changes'!$F$38)</f>
        <v>13547168981236.938</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2.8587404374831964E-2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95910741677.561234</v>
      </c>
      <c r="P137">
        <f>IF(ISBLANK(Calculations!P137),"",Calculations!P137)</f>
        <v>95910741677.561234</v>
      </c>
      <c r="Q137">
        <f>IF(ISBLANK(Calculations!Q137),"",Calculations!Q137)</f>
        <v>95910741677.561234</v>
      </c>
      <c r="R137">
        <f>IF(ISBLANK(Calculations!R137),"",Calculations!R137)</f>
        <v>96168251573.723099</v>
      </c>
      <c r="S137">
        <f>IF(ISBLANK(Calculations!S137),"",Calculations!S137)</f>
        <v>96315365114.384033</v>
      </c>
      <c r="T137">
        <f>IF(ISBLANK(Calculations!T137),"",Calculations!T137)</f>
        <v>96336891360.986084</v>
      </c>
      <c r="U137">
        <f>IF(ISBLANK(Calculations!U137),"",Calculations!U137)</f>
        <v>96183923590.846054</v>
      </c>
      <c r="V137">
        <f>IF(ISBLANK(Calculations!V137),"",Calculations!V137)</f>
        <v>95826758109.290894</v>
      </c>
      <c r="W137">
        <f>IF(ISBLANK(Calculations!W137),"",Calculations!W137)</f>
        <v>95207089161.88887</v>
      </c>
      <c r="X137">
        <f>IF(ISBLANK(Calculations!X137),"",Calculations!X137)</f>
        <v>94272335890.26149</v>
      </c>
      <c r="Y137">
        <f>IF(ISBLANK(Calculations!Y137),"",Calculations!Y137)</f>
        <v>92997020660.836472</v>
      </c>
      <c r="Z137">
        <f>IF(ISBLANK(Calculations!Z137),"",Calculations!Z137)</f>
        <v>91359670518.492538</v>
      </c>
      <c r="AA137">
        <f>IF(ISBLANK(Calculations!AA137),"",Calculations!AA137)</f>
        <v>89400843263.741425</v>
      </c>
      <c r="AB137">
        <f>IF(ISBLANK(Calculations!AB137),"",Calculations!AB137)</f>
        <v>87177374108.488037</v>
      </c>
      <c r="AC137">
        <f>IF(ISBLANK(Calculations!AC137),"",Calculations!AC137)</f>
        <v>84767477548.28244</v>
      </c>
      <c r="AD137">
        <f>IF(ISBLANK(Calculations!AD137),"",Calculations!AD137)</f>
        <v>82249020529.631653</v>
      </c>
      <c r="AE137">
        <f>IF(ISBLANK(Calculations!AE137),"",Calculations!AE137)</f>
        <v>79770361726.23732</v>
      </c>
      <c r="AF137">
        <f>IF(ISBLANK(Calculations!AF137),"",Calculations!AF137)</f>
        <v>77344530632.402451</v>
      </c>
      <c r="AG137">
        <f>IF(ISBLANK(Calculations!AG137),"",Calculations!AG137)</f>
        <v>74960954470.879944</v>
      </c>
      <c r="AH137">
        <f>IF(ISBLANK(Calculations!AH137),"",Calculations!AH137)</f>
        <v>72640005745.320999</v>
      </c>
      <c r="AI137">
        <f>IF(ISBLANK(Calculations!AI137),"",Calculations!AI137)</f>
        <v>70388772344.374313</v>
      </c>
      <c r="AJ137">
        <f>IF(ISBLANK(Calculations!AJ137),"",Calculations!AJ137)</f>
        <v>68246420255.25032</v>
      </c>
      <c r="AK137">
        <f>IF(ISBLANK(Calculations!AK137),"",Calculations!AK137)</f>
        <v>66237355344.795883</v>
      </c>
      <c r="AL137">
        <f>IF(ISBLANK(Calculations!AL137),"",Calculations!AL137)</f>
        <v>64403836777.058037</v>
      </c>
      <c r="AM137">
        <f>IF(ISBLANK(Calculations!AM137),"",Calculations!AM137)</f>
        <v>62768730379.901428</v>
      </c>
      <c r="AN137">
        <f>IF(ISBLANK(Calculations!AN137),"",Calculations!AN137)</f>
        <v>61365227686.564217</v>
      </c>
      <c r="AO137">
        <f>IF(ISBLANK(Calculations!AO137),"",Calculations!AO137)</f>
        <v>60204895182.461502</v>
      </c>
      <c r="AP137">
        <f>IF(ISBLANK(Calculations!AP137),"",Calculations!AP137)</f>
        <v>59285640215.723412</v>
      </c>
      <c r="AQ137">
        <f>IF(ISBLANK(Calculations!AQ137),"",Calculations!AQ137)</f>
        <v>58602568842.672485</v>
      </c>
      <c r="AR137">
        <f>IF(ISBLANK(Calculations!AR137),"",Calculations!AR137)</f>
        <v>58127663301.932808</v>
      </c>
      <c r="AS137">
        <f>IF(ISBLANK(Calculations!AS137),"",Calculations!AS137)</f>
        <v>57841706240.782722</v>
      </c>
      <c r="AT137">
        <f>IF(ISBLANK(Calculations!AT137),"",Calculations!AT137)</f>
        <v>57704006210.035332</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1850000000000</v>
      </c>
      <c r="P139">
        <f>IF(ISBLANK(Calculations!P139),"",Calculations!P139)</f>
        <v>1850000000000</v>
      </c>
      <c r="Q139">
        <f>IF(ISBLANK(Calculations!Q139),"",Calculations!Q139)</f>
        <v>1850000000000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1000000000</v>
      </c>
      <c r="P140">
        <f>IF(ISBLANK(Calculations!P140),"",Calculations!P140)</f>
        <v>1000000000</v>
      </c>
      <c r="Q140">
        <f>IF(ISBLANK(Calculations!Q140),"",Calculations!Q140)</f>
        <v>1000000000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1813000000000</v>
      </c>
      <c r="P142">
        <f>IF(ISBLANK(Calculations!P142),"",Calculations!P142)</f>
        <v>1813000000000</v>
      </c>
      <c r="Q142">
        <f>IF(ISBLANK(Calculations!Q142),"",Calculations!Q142)</f>
        <v>1813000000000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0.16181138792325422</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4778937530925.3906</v>
      </c>
      <c r="P147">
        <f>IF(ISBLANK(Calculations!P147),"",Calculations!P147)</f>
        <v>4778937530925.3906</v>
      </c>
      <c r="Q147">
        <f>IF(ISBLANK(Calculations!Q147),"",Calculations!Q147)</f>
        <v>4778937530925.3906</v>
      </c>
      <c r="R147">
        <f>IF(ISBLANK(Calculations!R147),"",Calculations!R147)</f>
        <v>4808470741014.8555</v>
      </c>
      <c r="S147" s="99">
        <f>IF(ISBLANK(Calculations!S147),"",Calculations!S147+('IRA Buildings Changes'!$E$38/($AB$146-$R$146)*(S146-$R$146)))</f>
        <v>4807513740665.0703</v>
      </c>
      <c r="T147" s="99">
        <f>IF(ISBLANK(Calculations!T147),"",Calculations!T147+('IRA Buildings Changes'!$E$38/($AB$146-$R$146)*(T146-$R$146)))</f>
        <v>4801190813651.7676</v>
      </c>
      <c r="U147" s="99">
        <f>IF(ISBLANK(Calculations!U147),"",Calculations!U147+('IRA Buildings Changes'!$E$38/($AB$146-$R$146)*(U146-$R$146)))</f>
        <v>4791162517221.8818</v>
      </c>
      <c r="V147" s="99">
        <f>IF(ISBLANK(Calculations!V147),"",Calculations!V147+('IRA Buildings Changes'!$E$38/($AB$146-$R$146)*(V146-$R$146)))</f>
        <v>4776206265638.5684</v>
      </c>
      <c r="W147" s="99">
        <f>IF(ISBLANK(Calculations!W147),"",Calculations!W147+('IRA Buildings Changes'!$E$38/($AB$146-$R$146)*(W146-$R$146)))</f>
        <v>4757922396985.0957</v>
      </c>
      <c r="X147" s="99">
        <f>IF(ISBLANK(Calculations!X147),"",Calculations!X147+('IRA Buildings Changes'!$E$38/($AB$146-$R$146)*(X146-$R$146)))</f>
        <v>4736289007065.291</v>
      </c>
      <c r="Y147" s="99">
        <f>IF(ISBLANK(Calculations!Y147),"",Calculations!Y147+('IRA Buildings Changes'!$E$38/($AB$146-$R$146)*(Y146-$R$146)))</f>
        <v>4709502750136.708</v>
      </c>
      <c r="Z147" s="99">
        <f>IF(ISBLANK(Calculations!Z147),"",Calculations!Z147+('IRA Buildings Changes'!$E$38/($AB$146-$R$146)*(Z146-$R$146)))</f>
        <v>4680370187356.5801</v>
      </c>
      <c r="AA147" s="99">
        <f>IF(ISBLANK(Calculations!AA147),"",Calculations!AA147+('IRA Buildings Changes'!$E$38/($AB$146-$R$146)*(AA146-$R$146)))</f>
        <v>4650565259336.9287</v>
      </c>
      <c r="AB147" s="98">
        <f>IF(ISBLANK(Calculations!AB147),"",Calculations!AB147 + 'IRA Buildings Changes'!E38)</f>
        <v>4623650975557.5322</v>
      </c>
      <c r="AC147" s="99">
        <f>IF(ISBLANK(Calculations!AC147),"",Calculations!AC147  + 'IRA Buildings Changes'!$E$38)</f>
        <v>4623018447962.8105</v>
      </c>
      <c r="AD147" s="99">
        <f>IF(ISBLANK(Calculations!AD147),"",Calculations!AD147  + 'IRA Buildings Changes'!$E$38)</f>
        <v>4624398581094.2305</v>
      </c>
      <c r="AE147" s="99">
        <f>IF(ISBLANK(Calculations!AE147),"",Calculations!AE147  + 'IRA Buildings Changes'!$E$38)</f>
        <v>4627996041345.124</v>
      </c>
      <c r="AF147" s="99">
        <f>IF(ISBLANK(Calculations!AF147),"",Calculations!AF147  + 'IRA Buildings Changes'!$E$38)</f>
        <v>4633808399252.3936</v>
      </c>
      <c r="AG147" s="99">
        <f>IF(ISBLANK(Calculations!AG147),"",Calculations!AG147  + 'IRA Buildings Changes'!$E$38)</f>
        <v>4640223837926.9629</v>
      </c>
      <c r="AH147" s="99">
        <f>IF(ISBLANK(Calculations!AH147),"",Calculations!AH147  + 'IRA Buildings Changes'!$E$38)</f>
        <v>4651975939118.3721</v>
      </c>
      <c r="AI147" s="99">
        <f>IF(ISBLANK(Calculations!AI147),"",Calculations!AI147  + 'IRA Buildings Changes'!$E$38)</f>
        <v>4667975806034.1318</v>
      </c>
      <c r="AJ147" s="99">
        <f>IF(ISBLANK(Calculations!AJ147),"",Calculations!AJ147  + 'IRA Buildings Changes'!$E$38)</f>
        <v>4686308378254.0479</v>
      </c>
      <c r="AK147" s="99">
        <f>IF(ISBLANK(Calculations!AK147),"",Calculations!AK147  + 'IRA Buildings Changes'!$E$38)</f>
        <v>4708362173595.7852</v>
      </c>
      <c r="AL147" s="99">
        <f>IF(ISBLANK(Calculations!AL147),"",Calculations!AL147  + 'IRA Buildings Changes'!$E$38)</f>
        <v>4735141935593.585</v>
      </c>
      <c r="AM147" s="99">
        <f>IF(ISBLANK(Calculations!AM147),"",Calculations!AM147  + 'IRA Buildings Changes'!$E$38)</f>
        <v>4765437690433.9883</v>
      </c>
      <c r="AN147" s="99">
        <f>IF(ISBLANK(Calculations!AN147),"",Calculations!AN147  + 'IRA Buildings Changes'!$E$38)</f>
        <v>4799104403174.5771</v>
      </c>
      <c r="AO147" s="99">
        <f>IF(ISBLANK(Calculations!AO147),"",Calculations!AO147  + 'IRA Buildings Changes'!$E$38)</f>
        <v>4837705399225.8809</v>
      </c>
      <c r="AP147" s="99">
        <f>IF(ISBLANK(Calculations!AP147),"",Calculations!AP147  + 'IRA Buildings Changes'!$E$38)</f>
        <v>4879559913819.6309</v>
      </c>
      <c r="AQ147" s="99">
        <f>IF(ISBLANK(Calculations!AQ147),"",Calculations!AQ147  + 'IRA Buildings Changes'!$E$38)</f>
        <v>4924531743502.249</v>
      </c>
      <c r="AR147" s="99">
        <f>IF(ISBLANK(Calculations!AR147),"",Calculations!AR147  + 'IRA Buildings Changes'!$E$38)</f>
        <v>4972395113877.4883</v>
      </c>
      <c r="AS147" s="99">
        <f>IF(ISBLANK(Calculations!AS147),"",Calculations!AS147  + 'IRA Buildings Changes'!$E$38)</f>
        <v>5023958684791.3184</v>
      </c>
      <c r="AT147" s="99">
        <f>IF(ISBLANK(Calculations!AT147),"",Calculations!AT147  + 'IRA Buildings Changes'!$E$38)</f>
        <v>5078915349684.8203</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1.6858590871520788E-3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46858453327.392029</v>
      </c>
      <c r="P149">
        <f>IF(ISBLANK(Calculations!P149),"",Calculations!P149)</f>
        <v>46858453327.392029</v>
      </c>
      <c r="Q149">
        <f>IF(ISBLANK(Calculations!Q149),"",Calculations!Q149)</f>
        <v>46858453327.392029</v>
      </c>
      <c r="R149">
        <f>IF(ISBLANK(Calculations!R149),"",Calculations!R149)</f>
        <v>47033099724.123001</v>
      </c>
      <c r="S149">
        <f>IF(ISBLANK(Calculations!S149),"",Calculations!S149)</f>
        <v>47170852171.880676</v>
      </c>
      <c r="T149">
        <f>IF(ISBLANK(Calculations!T149),"",Calculations!T149)</f>
        <v>47269439049.799217</v>
      </c>
      <c r="U149">
        <f>IF(ISBLANK(Calculations!U149),"",Calculations!U149)</f>
        <v>47328075920.3946</v>
      </c>
      <c r="V149">
        <f>IF(ISBLANK(Calculations!V149),"",Calculations!V149)</f>
        <v>47342775789.917206</v>
      </c>
      <c r="W149">
        <f>IF(ISBLANK(Calculations!W149),"",Calculations!W149)</f>
        <v>47315532743.429054</v>
      </c>
      <c r="X149">
        <f>IF(ISBLANK(Calculations!X149),"",Calculations!X149)</f>
        <v>47243981169.600967</v>
      </c>
      <c r="Y149">
        <f>IF(ISBLANK(Calculations!Y149),"",Calculations!Y149)</f>
        <v>47134789489.727341</v>
      </c>
      <c r="Z149">
        <f>IF(ISBLANK(Calculations!Z149),"",Calculations!Z149)</f>
        <v>46987454819.005081</v>
      </c>
      <c r="AA149">
        <f>IF(ISBLANK(Calculations!AA149),"",Calculations!AA149)</f>
        <v>46804617603.595787</v>
      </c>
      <c r="AB149">
        <f>IF(ISBLANK(Calculations!AB149),"",Calculations!AB149)</f>
        <v>46590222865.082748</v>
      </c>
      <c r="AC149">
        <f>IF(ISBLANK(Calculations!AC149),"",Calculations!AC149)</f>
        <v>46333079134.286514</v>
      </c>
      <c r="AD149">
        <f>IF(ISBLANK(Calculations!AD149),"",Calculations!AD149)</f>
        <v>46051840196.407265</v>
      </c>
      <c r="AE149">
        <f>IF(ISBLANK(Calculations!AE149),"",Calculations!AE149)</f>
        <v>45737159993.71241</v>
      </c>
      <c r="AF149">
        <f>IF(ISBLANK(Calculations!AF149),"",Calculations!AF149)</f>
        <v>45383049299.17395</v>
      </c>
      <c r="AG149">
        <f>IF(ISBLANK(Calculations!AG149),"",Calculations!AG149)</f>
        <v>44993119461.62413</v>
      </c>
      <c r="AH149">
        <f>IF(ISBLANK(Calculations!AH149),"",Calculations!AH149)</f>
        <v>44577695780.493118</v>
      </c>
      <c r="AI149">
        <f>IF(ISBLANK(Calculations!AI149),"",Calculations!AI149)</f>
        <v>44134353943.316177</v>
      </c>
      <c r="AJ149">
        <f>IF(ISBLANK(Calculations!AJ149),"",Calculations!AJ149)</f>
        <v>43666849464.175415</v>
      </c>
      <c r="AK149">
        <f>IF(ISBLANK(Calculations!AK149),"",Calculations!AK149)</f>
        <v>43184957440.021561</v>
      </c>
      <c r="AL149">
        <f>IF(ISBLANK(Calculations!AL149),"",Calculations!AL149)</f>
        <v>42688718250.965088</v>
      </c>
      <c r="AM149">
        <f>IF(ISBLANK(Calculations!AM149),"",Calculations!AM149)</f>
        <v>42196221448.434212</v>
      </c>
      <c r="AN149">
        <f>IF(ISBLANK(Calculations!AN149),"",Calculations!AN149)</f>
        <v>41705670176.89682</v>
      </c>
      <c r="AO149">
        <f>IF(ISBLANK(Calculations!AO149),"",Calculations!AO149)</f>
        <v>41228252327.464546</v>
      </c>
      <c r="AP149">
        <f>IF(ISBLANK(Calculations!AP149),"",Calculations!AP149)</f>
        <v>40762803575.568192</v>
      </c>
      <c r="AQ149">
        <f>IF(ISBLANK(Calculations!AQ149),"",Calculations!AQ149)</f>
        <v>40313322435.944588</v>
      </c>
      <c r="AR149">
        <f>IF(ISBLANK(Calculations!AR149),"",Calculations!AR149)</f>
        <v>39884873650.755478</v>
      </c>
      <c r="AS149">
        <f>IF(ISBLANK(Calculations!AS149),"",Calculations!AS149)</f>
        <v>39475749747.025551</v>
      </c>
      <c r="AT149">
        <f>IF(ISBLANK(Calculations!AT149),"",Calculations!AT149)</f>
        <v>39086317895.199196</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2160613.1767182201</v>
      </c>
      <c r="S158">
        <f>IF(ISBLANK(Calculations!S158),"",Calculations!S158)</f>
        <v>2190339.9767115102</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9.0504883680545892E-2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2672971234621.2422</v>
      </c>
      <c r="P160">
        <f>IF(ISBLANK(Calculations!P160),"",Calculations!P160)</f>
        <v>2672971234621.2422</v>
      </c>
      <c r="Q160">
        <f>IF(ISBLANK(Calculations!Q160),"",Calculations!Q160)</f>
        <v>2672971234621.2422</v>
      </c>
      <c r="R160">
        <f>IF(ISBLANK(Calculations!R160),"",Calculations!R160)</f>
        <v>2636694272083.8101</v>
      </c>
      <c r="S160">
        <f>IF(ISBLANK(Calculations!S160),"",Calculations!S160)</f>
        <v>2574180995010.3555</v>
      </c>
      <c r="T160">
        <f>IF(ISBLANK(Calculations!T160),"",Calculations!T160)</f>
        <v>2505754001344.2222</v>
      </c>
      <c r="U160">
        <f>IF(ISBLANK(Calculations!U160),"",Calculations!U160)</f>
        <v>2440484191585.2632</v>
      </c>
      <c r="V160">
        <f>IF(ISBLANK(Calculations!V160),"",Calculations!V160)</f>
        <v>2376277140352.5962</v>
      </c>
      <c r="W160">
        <f>IF(ISBLANK(Calculations!W160),"",Calculations!W160)</f>
        <v>2314510320033.2749</v>
      </c>
      <c r="X160">
        <f>IF(ISBLANK(Calculations!X160),"",Calculations!X160)</f>
        <v>2256963356543.9512</v>
      </c>
      <c r="Y160">
        <f>IF(ISBLANK(Calculations!Y160),"",Calculations!Y160)</f>
        <v>2205096173746.749</v>
      </c>
      <c r="Z160">
        <f>IF(ISBLANK(Calculations!Z160),"",Calculations!Z160)</f>
        <v>2159400380214.1729</v>
      </c>
      <c r="AA160">
        <f>IF(ISBLANK(Calculations!AA160),"",Calculations!AA160)</f>
        <v>2121695928219.106</v>
      </c>
      <c r="AB160">
        <f>IF(ISBLANK(Calculations!AB160),"",Calculations!AB160)</f>
        <v>2090947255397.0049</v>
      </c>
      <c r="AC160">
        <f>IF(ISBLANK(Calculations!AC160),"",Calculations!AC160)</f>
        <v>2065069862278.5605</v>
      </c>
      <c r="AD160">
        <f>IF(ISBLANK(Calculations!AD160),"",Calculations!AD160)</f>
        <v>2042988558780.5789</v>
      </c>
      <c r="AE160">
        <f>IF(ISBLANK(Calculations!AE160),"",Calculations!AE160)</f>
        <v>2023086454480.9146</v>
      </c>
      <c r="AF160">
        <f>IF(ISBLANK(Calculations!AF160),"",Calculations!AF160)</f>
        <v>2004502263478.134</v>
      </c>
      <c r="AG160">
        <f>IF(ISBLANK(Calculations!AG160),"",Calculations!AG160)</f>
        <v>1987576550915.4343</v>
      </c>
      <c r="AH160">
        <f>IF(ISBLANK(Calculations!AH160),"",Calculations!AH160)</f>
        <v>1973492618002.1208</v>
      </c>
      <c r="AI160">
        <f>IF(ISBLANK(Calculations!AI160),"",Calculations!AI160)</f>
        <v>1961252618502.6504</v>
      </c>
      <c r="AJ160">
        <f>IF(ISBLANK(Calculations!AJ160),"",Calculations!AJ160)</f>
        <v>1949797961604.2209</v>
      </c>
      <c r="AK160">
        <f>IF(ISBLANK(Calculations!AK160),"",Calculations!AK160)</f>
        <v>1940986350475.4155</v>
      </c>
      <c r="AL160">
        <f>IF(ISBLANK(Calculations!AL160),"",Calculations!AL160)</f>
        <v>1934791759413.9729</v>
      </c>
      <c r="AM160">
        <f>IF(ISBLANK(Calculations!AM160),"",Calculations!AM160)</f>
        <v>1931642519904.6157</v>
      </c>
      <c r="AN160">
        <f>IF(ISBLANK(Calculations!AN160),"",Calculations!AN160)</f>
        <v>1930772020961.3557</v>
      </c>
      <c r="AO160">
        <f>IF(ISBLANK(Calculations!AO160),"",Calculations!AO160)</f>
        <v>1932206113437.7014</v>
      </c>
      <c r="AP160">
        <f>IF(ISBLANK(Calculations!AP160),"",Calculations!AP160)</f>
        <v>1936273618029.4597</v>
      </c>
      <c r="AQ160">
        <f>IF(ISBLANK(Calculations!AQ160),"",Calculations!AQ160)</f>
        <v>1941989126646.7322</v>
      </c>
      <c r="AR160">
        <f>IF(ISBLANK(Calculations!AR160),"",Calculations!AR160)</f>
        <v>1950129556953.0051</v>
      </c>
      <c r="AS160">
        <f>IF(ISBLANK(Calculations!AS160),"",Calculations!AS160)</f>
        <v>1960836870980.6511</v>
      </c>
      <c r="AT160">
        <f>IF(ISBLANK(Calculations!AT160),"",Calculations!AT160)</f>
        <v>1973997436173.5515</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0.14542456047778879</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4294968969151.0142</v>
      </c>
      <c r="P173">
        <f>IF(ISBLANK(Calculations!P173),"",Calculations!P173)</f>
        <v>4294968969151.0142</v>
      </c>
      <c r="Q173">
        <f>IF(ISBLANK(Calculations!Q173),"",Calculations!Q173)</f>
        <v>4294968969151.0142</v>
      </c>
      <c r="R173">
        <f>IF(ISBLANK(Calculations!R173),"",Calculations!R173)</f>
        <v>4360372237416.8794</v>
      </c>
      <c r="S173">
        <f>IF(ISBLANK(Calculations!S173),"",Calculations!S173)</f>
        <v>4420126384172.5752</v>
      </c>
      <c r="T173">
        <f>IF(ISBLANK(Calculations!T173),"",Calculations!T173)</f>
        <v>4470898207964.0273</v>
      </c>
      <c r="U173">
        <f>IF(ISBLANK(Calculations!U173),"",Calculations!U173)</f>
        <v>4509623400799.9688</v>
      </c>
      <c r="V173">
        <f>IF(ISBLANK(Calculations!V173),"",Calculations!V173)</f>
        <v>4535346344392.0566</v>
      </c>
      <c r="W173">
        <f>IF(ISBLANK(Calculations!W173),"",Calculations!W173)</f>
        <v>4551383236426.75</v>
      </c>
      <c r="X173">
        <f>IF(ISBLANK(Calculations!X173),"",Calculations!X173)</f>
        <v>4560312804439.1016</v>
      </c>
      <c r="Y173">
        <f>IF(ISBLANK(Calculations!Y173),"",Calculations!Y173)</f>
        <v>4566277270771.835</v>
      </c>
      <c r="Z173">
        <f>IF(ISBLANK(Calculations!Z173),"",Calculations!Z173)</f>
        <v>4572496854700.499</v>
      </c>
      <c r="AA173">
        <f>IF(ISBLANK(Calculations!AA173),"",Calculations!AA173)</f>
        <v>4582650047233.7354</v>
      </c>
      <c r="AB173">
        <f>IF(ISBLANK(Calculations!AB173),"",Calculations!AB173)</f>
        <v>4597118354459.7666</v>
      </c>
      <c r="AC173">
        <f>IF(ISBLANK(Calculations!AC173),"",Calculations!AC173)</f>
        <v>4615859488087.3857</v>
      </c>
      <c r="AD173">
        <f>IF(ISBLANK(Calculations!AD173),"",Calculations!AD173)</f>
        <v>4639317026629.6113</v>
      </c>
      <c r="AE173">
        <f>IF(ISBLANK(Calculations!AE173),"",Calculations!AE173)</f>
        <v>4665748257524.0791</v>
      </c>
      <c r="AF173">
        <f>IF(ISBLANK(Calculations!AF173),"",Calculations!AF173)</f>
        <v>4694731913432.7363</v>
      </c>
      <c r="AG173">
        <f>IF(ISBLANK(Calculations!AG173),"",Calculations!AG173)</f>
        <v>4725992837330.2383</v>
      </c>
      <c r="AH173">
        <f>IF(ISBLANK(Calculations!AH173),"",Calculations!AH173)</f>
        <v>4759261283981.7832</v>
      </c>
      <c r="AI173">
        <f>IF(ISBLANK(Calculations!AI173),"",Calculations!AI173)</f>
        <v>4793758498158.5156</v>
      </c>
      <c r="AJ173">
        <f>IF(ISBLANK(Calculations!AJ173),"",Calculations!AJ173)</f>
        <v>4828837344761.7363</v>
      </c>
      <c r="AK173">
        <f>IF(ISBLANK(Calculations!AK173),"",Calculations!AK173)</f>
        <v>4865639233229.5186</v>
      </c>
      <c r="AL173">
        <f>IF(ISBLANK(Calculations!AL173),"",Calculations!AL173)</f>
        <v>4904420574007.3643</v>
      </c>
      <c r="AM173">
        <f>IF(ISBLANK(Calculations!AM173),"",Calculations!AM173)</f>
        <v>4943746988226.3643</v>
      </c>
      <c r="AN173">
        <f>IF(ISBLANK(Calculations!AN173),"",Calculations!AN173)</f>
        <v>4985232556009.751</v>
      </c>
      <c r="AO173">
        <f>IF(ISBLANK(Calculations!AO173),"",Calculations!AO173)</f>
        <v>5028639721090.874</v>
      </c>
      <c r="AP173">
        <f>IF(ISBLANK(Calculations!AP173),"",Calculations!AP173)</f>
        <v>5073134433780.4775</v>
      </c>
      <c r="AQ173">
        <f>IF(ISBLANK(Calculations!AQ173),"",Calculations!AQ173)</f>
        <v>5119189635282.2422</v>
      </c>
      <c r="AR173">
        <f>IF(ISBLANK(Calculations!AR173),"",Calculations!AR173)</f>
        <v>5165967374758.2559</v>
      </c>
      <c r="AS173">
        <f>IF(ISBLANK(Calculations!AS173),"",Calculations!AS173)</f>
        <v>5213424309744.1943</v>
      </c>
      <c r="AT173">
        <f>IF(ISBLANK(Calculations!AT173),"",Calculations!AT173)</f>
        <v>5262281596501.4902</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0.28324040047871046</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7872666931305.7578</v>
      </c>
      <c r="P175">
        <f>IF(ISBLANK(Calculations!P175),"",Calculations!P175)</f>
        <v>7872666931305.7578</v>
      </c>
      <c r="Q175">
        <f>IF(ISBLANK(Calculations!Q175),"",Calculations!Q175)</f>
        <v>7872666931305.7578</v>
      </c>
      <c r="R175">
        <f>IF(ISBLANK(Calculations!R175),"",Calculations!R175)</f>
        <v>7960927332806.7383</v>
      </c>
      <c r="S175">
        <f>IF(ISBLANK(Calculations!S175),"",Calculations!S175)</f>
        <v>8045142800242.292</v>
      </c>
      <c r="T175">
        <f>IF(ISBLANK(Calculations!T175),"",Calculations!T175)</f>
        <v>8127235547761.3076</v>
      </c>
      <c r="U175">
        <f>IF(ISBLANK(Calculations!U175),"",Calculations!U175)</f>
        <v>8211100392163.1738</v>
      </c>
      <c r="V175">
        <f>IF(ISBLANK(Calculations!V175),"",Calculations!V175)</f>
        <v>8294249048093.3887</v>
      </c>
      <c r="W175">
        <f>IF(ISBLANK(Calculations!W175),"",Calculations!W175)</f>
        <v>8382905091973.708</v>
      </c>
      <c r="X175">
        <f>IF(ISBLANK(Calculations!X175),"",Calculations!X175)</f>
        <v>8478305260163.0283</v>
      </c>
      <c r="Y175">
        <f>IF(ISBLANK(Calculations!Y175),"",Calculations!Y175)</f>
        <v>8578243915144.0645</v>
      </c>
      <c r="Z175">
        <f>IF(ISBLANK(Calculations!Z175),"",Calculations!Z175)</f>
        <v>8684802080212.0205</v>
      </c>
      <c r="AA175">
        <f>IF(ISBLANK(Calculations!AA175),"",Calculations!AA175)</f>
        <v>8791986982308.3926</v>
      </c>
      <c r="AB175">
        <f>IF(ISBLANK(Calculations!AB175),"",Calculations!AB175)</f>
        <v>8899383372962.0664</v>
      </c>
      <c r="AC175">
        <f>IF(ISBLANK(Calculations!AC175),"",Calculations!AC175)</f>
        <v>9008260103711.4238</v>
      </c>
      <c r="AD175">
        <f>IF(ISBLANK(Calculations!AD175),"",Calculations!AD175)</f>
        <v>9117114327810.498</v>
      </c>
      <c r="AE175">
        <f>IF(ISBLANK(Calculations!AE175),"",Calculations!AE175)</f>
        <v>9224514743937.1289</v>
      </c>
      <c r="AF175">
        <f>IF(ISBLANK(Calculations!AF175),"",Calculations!AF175)</f>
        <v>9333119515851.9336</v>
      </c>
      <c r="AG175">
        <f>IF(ISBLANK(Calculations!AG175),"",Calculations!AG175)</f>
        <v>9439056873239.9004</v>
      </c>
      <c r="AH175">
        <f>IF(ISBLANK(Calculations!AH175),"",Calculations!AH175)</f>
        <v>9548282911155.5</v>
      </c>
      <c r="AI175">
        <f>IF(ISBLANK(Calculations!AI175),"",Calculations!AI175)</f>
        <v>9655053228468.8711</v>
      </c>
      <c r="AJ175">
        <f>IF(ISBLANK(Calculations!AJ175),"",Calculations!AJ175)</f>
        <v>9763482458002.1504</v>
      </c>
      <c r="AK175">
        <f>IF(ISBLANK(Calculations!AK175),"",Calculations!AK175)</f>
        <v>9872471412437.0234</v>
      </c>
      <c r="AL175">
        <f>IF(ISBLANK(Calculations!AL175),"",Calculations!AL175)</f>
        <v>9981435971853.4492</v>
      </c>
      <c r="AM175">
        <f>IF(ISBLANK(Calculations!AM175),"",Calculations!AM175)</f>
        <v>10091209008760.535</v>
      </c>
      <c r="AN175">
        <f>IF(ISBLANK(Calculations!AN175),"",Calculations!AN175)</f>
        <v>10202184303601.494</v>
      </c>
      <c r="AO175">
        <f>IF(ISBLANK(Calculations!AO175),"",Calculations!AO175)</f>
        <v>10313454526041.459</v>
      </c>
      <c r="AP175">
        <f>IF(ISBLANK(Calculations!AP175),"",Calculations!AP175)</f>
        <v>10426228053825.225</v>
      </c>
      <c r="AQ175">
        <f>IF(ISBLANK(Calculations!AQ175),"",Calculations!AQ175)</f>
        <v>10539369418638.926</v>
      </c>
      <c r="AR175">
        <f>IF(ISBLANK(Calculations!AR175),"",Calculations!AR175)</f>
        <v>10652459563217.184</v>
      </c>
      <c r="AS175">
        <f>IF(ISBLANK(Calculations!AS175),"",Calculations!AS175)</f>
        <v>10766518456854.719</v>
      </c>
      <c r="AT175">
        <f>IF(ISBLANK(Calculations!AT175),"",Calculations!AT175)</f>
        <v>10882404127051.568</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0.58245382291986525</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17202191206115.301</v>
      </c>
      <c r="P186">
        <f>IF(ISBLANK(Calculations!P186),"",Calculations!P186)</f>
        <v>17202191206115.301</v>
      </c>
      <c r="Q186">
        <f>IF(ISBLANK(Calculations!Q186),"",Calculations!Q186)</f>
        <v>17202191206115.301</v>
      </c>
      <c r="R186">
        <f>IF(ISBLANK(Calculations!R186),"",Calculations!R186)</f>
        <v>17372274957992.023</v>
      </c>
      <c r="S186">
        <f>IF(ISBLANK(Calculations!S186),"",Calculations!S186)</f>
        <v>17569680161959.77</v>
      </c>
      <c r="T186">
        <f>IF(ISBLANK(Calculations!T186),"",Calculations!T186)</f>
        <v>17799132202737.109</v>
      </c>
      <c r="U186">
        <f>IF(ISBLANK(Calculations!U186),"",Calculations!U186)</f>
        <v>18034709184853.387</v>
      </c>
      <c r="V186">
        <f>IF(ISBLANK(Calculations!V186),"",Calculations!V186)</f>
        <v>18286666999027.496</v>
      </c>
      <c r="W186">
        <f>IF(ISBLANK(Calculations!W186),"",Calculations!W186)</f>
        <v>18549633153716.527</v>
      </c>
      <c r="X186">
        <f>IF(ISBLANK(Calculations!X186),"",Calculations!X186)</f>
        <v>18819424028054.672</v>
      </c>
      <c r="Y186">
        <f>IF(ISBLANK(Calculations!Y186),"",Calculations!Y186)</f>
        <v>19100712335275.023</v>
      </c>
      <c r="Z186">
        <f>IF(ISBLANK(Calculations!Z186),"",Calculations!Z186)</f>
        <v>19389457419973.184</v>
      </c>
      <c r="AA186">
        <f>IF(ISBLANK(Calculations!AA186),"",Calculations!AA186)</f>
        <v>19684229627537.02</v>
      </c>
      <c r="AB186">
        <f>IF(ISBLANK(Calculations!AB186),"",Calculations!AB186)</f>
        <v>19992907107329.879</v>
      </c>
      <c r="AC186">
        <f>IF(ISBLANK(Calculations!AC186),"",Calculations!AC186)</f>
        <v>20308529698739.438</v>
      </c>
      <c r="AD186">
        <f>IF(ISBLANK(Calculations!AD186),"",Calculations!AD186)</f>
        <v>20635393890100.527</v>
      </c>
      <c r="AE186">
        <f>IF(ISBLANK(Calculations!AE186),"",Calculations!AE186)</f>
        <v>20971776571380.371</v>
      </c>
      <c r="AF186">
        <f>IF(ISBLANK(Calculations!AF186),"",Calculations!AF186)</f>
        <v>21311718340195.152</v>
      </c>
      <c r="AG186">
        <f>IF(ISBLANK(Calculations!AG186),"",Calculations!AG186)</f>
        <v>21666611286455.383</v>
      </c>
      <c r="AH186">
        <f>IF(ISBLANK(Calculations!AH186),"",Calculations!AH186)</f>
        <v>22023829302585.066</v>
      </c>
      <c r="AI186">
        <f>IF(ISBLANK(Calculations!AI186),"",Calculations!AI186)</f>
        <v>22392115855213.223</v>
      </c>
      <c r="AJ186">
        <f>IF(ISBLANK(Calculations!AJ186),"",Calculations!AJ186)</f>
        <v>22770575529082.652</v>
      </c>
      <c r="AK186">
        <f>IF(ISBLANK(Calculations!AK186),"",Calculations!AK186)</f>
        <v>23160562733826.066</v>
      </c>
      <c r="AL186">
        <f>IF(ISBLANK(Calculations!AL186),"",Calculations!AL186)</f>
        <v>23558571053394.363</v>
      </c>
      <c r="AM186">
        <f>IF(ISBLANK(Calculations!AM186),"",Calculations!AM186)</f>
        <v>23969062515077.379</v>
      </c>
      <c r="AN186">
        <f>IF(ISBLANK(Calculations!AN186),"",Calculations!AN186)</f>
        <v>24386461465887.25</v>
      </c>
      <c r="AO186">
        <f>IF(ISBLANK(Calculations!AO186),"",Calculations!AO186)</f>
        <v>24808066611056.52</v>
      </c>
      <c r="AP186">
        <f>IF(ISBLANK(Calculations!AP186),"",Calculations!AP186)</f>
        <v>25245247467001.996</v>
      </c>
      <c r="AQ186">
        <f>IF(ISBLANK(Calculations!AQ186),"",Calculations!AQ186)</f>
        <v>25681856461102.438</v>
      </c>
      <c r="AR186">
        <f>IF(ISBLANK(Calculations!AR186),"",Calculations!AR186)</f>
        <v>26132287957954.664</v>
      </c>
      <c r="AS186">
        <f>IF(ISBLANK(Calculations!AS186),"",Calculations!AS186)</f>
        <v>26592997919019.371</v>
      </c>
      <c r="AT186">
        <f>IF(ISBLANK(Calculations!AT186),"",Calculations!AT186)</f>
        <v>27066552198101.164</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0.25118233524420924</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6981613008112.7959</v>
      </c>
      <c r="P188">
        <f>IF(ISBLANK(Calculations!P188),"",Calculations!P188)</f>
        <v>6981613008112.7959</v>
      </c>
      <c r="Q188">
        <f>IF(ISBLANK(Calculations!Q188),"",Calculations!Q188)</f>
        <v>6981613008112.7959</v>
      </c>
      <c r="R188">
        <f>IF(ISBLANK(Calculations!R188),"",Calculations!R188)</f>
        <v>6957537927048.4727</v>
      </c>
      <c r="S188">
        <f>IF(ISBLANK(Calculations!S188),"",Calculations!S188)</f>
        <v>6949823869824.1211</v>
      </c>
      <c r="T188">
        <f>IF(ISBLANK(Calculations!T188),"",Calculations!T188)</f>
        <v>6939551835236.6699</v>
      </c>
      <c r="U188">
        <f>IF(ISBLANK(Calculations!U188),"",Calculations!U188)</f>
        <v>6925487975381.5977</v>
      </c>
      <c r="V188">
        <f>IF(ISBLANK(Calculations!V188),"",Calculations!V188)</f>
        <v>6911233521134.7559</v>
      </c>
      <c r="W188">
        <f>IF(ISBLANK(Calculations!W188),"",Calculations!W188)</f>
        <v>6879303944873.2012</v>
      </c>
      <c r="X188">
        <f>IF(ISBLANK(Calculations!X188),"",Calculations!X188)</f>
        <v>6852289697662.29</v>
      </c>
      <c r="Y188">
        <f>IF(ISBLANK(Calculations!Y188),"",Calculations!Y188)</f>
        <v>6832798913283.96</v>
      </c>
      <c r="Z188">
        <f>IF(ISBLANK(Calculations!Z188),"",Calculations!Z188)</f>
        <v>6824071696398.1377</v>
      </c>
      <c r="AA188">
        <f>IF(ISBLANK(Calculations!AA188),"",Calculations!AA188)</f>
        <v>6818674865726.2275</v>
      </c>
      <c r="AB188">
        <f>IF(ISBLANK(Calculations!AB188),"",Calculations!AB188)</f>
        <v>6817029735186.8213</v>
      </c>
      <c r="AC188">
        <f>IF(ISBLANK(Calculations!AC188),"",Calculations!AC188)</f>
        <v>6819888651063.2236</v>
      </c>
      <c r="AD188">
        <f>IF(ISBLANK(Calculations!AD188),"",Calculations!AD188)</f>
        <v>6819356993023.0508</v>
      </c>
      <c r="AE188">
        <f>IF(ISBLANK(Calculations!AE188),"",Calculations!AE188)</f>
        <v>6807399702761.1084</v>
      </c>
      <c r="AF188">
        <f>IF(ISBLANK(Calculations!AF188),"",Calculations!AF188)</f>
        <v>6797528919524.7217</v>
      </c>
      <c r="AG188">
        <f>IF(ISBLANK(Calculations!AG188),"",Calculations!AG188)</f>
        <v>6790456864462.0918</v>
      </c>
      <c r="AH188">
        <f>IF(ISBLANK(Calculations!AH188),"",Calculations!AH188)</f>
        <v>6788430545139.1641</v>
      </c>
      <c r="AI188">
        <f>IF(ISBLANK(Calculations!AI188),"",Calculations!AI188)</f>
        <v>6786644976626.8955</v>
      </c>
      <c r="AJ188">
        <f>IF(ISBLANK(Calculations!AJ188),"",Calculations!AJ188)</f>
        <v>6790476927029.6348</v>
      </c>
      <c r="AK188">
        <f>IF(ISBLANK(Calculations!AK188),"",Calculations!AK188)</f>
        <v>6793666875270.6689</v>
      </c>
      <c r="AL188">
        <f>IF(ISBLANK(Calculations!AL188),"",Calculations!AL188)</f>
        <v>6792242432974.3623</v>
      </c>
      <c r="AM188">
        <f>IF(ISBLANK(Calculations!AM188),"",Calculations!AM188)</f>
        <v>6785692004668.1006</v>
      </c>
      <c r="AN188">
        <f>IF(ISBLANK(Calculations!AN188),"",Calculations!AN188)</f>
        <v>6777155382174.0469</v>
      </c>
      <c r="AO188">
        <f>IF(ISBLANK(Calculations!AO188),"",Calculations!AO188)</f>
        <v>6767505287180.7578</v>
      </c>
      <c r="AP188">
        <f>IF(ISBLANK(Calculations!AP188),"",Calculations!AP188)</f>
        <v>6758737945159.8496</v>
      </c>
      <c r="AQ188">
        <f>IF(ISBLANK(Calculations!AQ188),"",Calculations!AQ188)</f>
        <v>6752187516853.5889</v>
      </c>
      <c r="AR188">
        <f>IF(ISBLANK(Calculations!AR188),"",Calculations!AR188)</f>
        <v>6743219549157.1396</v>
      </c>
      <c r="AS188">
        <f>IF(ISBLANK(Calculations!AS188),"",Calculations!AS188)</f>
        <v>6736990121931.7393</v>
      </c>
      <c r="AT188">
        <f>IF(ISBLANK(Calculations!AT188),"",Calculations!AT188)</f>
        <v>6730078567409.5156</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0.97141259562516813</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3259089258322.439</v>
      </c>
      <c r="P189">
        <f>IF(ISBLANK(Calculations!P189),"",Calculations!P189)</f>
        <v>3259089258322.439</v>
      </c>
      <c r="Q189">
        <f>IF(ISBLANK(Calculations!Q189),"",Calculations!Q189)</f>
        <v>3259089258322.439</v>
      </c>
      <c r="R189">
        <f>IF(ISBLANK(Calculations!R189),"",Calculations!R189)</f>
        <v>3262719350527.6362</v>
      </c>
      <c r="S189">
        <f>IF(ISBLANK(Calculations!S189),"",Calculations!S189)</f>
        <v>3261816529668.3179</v>
      </c>
      <c r="T189">
        <f>IF(ISBLANK(Calculations!T189),"",Calculations!T189)</f>
        <v>3258054776087.7832</v>
      </c>
      <c r="U189">
        <f>IF(ISBLANK(Calculations!U189),"",Calculations!U189)</f>
        <v>3247803997580.8652</v>
      </c>
      <c r="V189">
        <f>IF(ISBLANK(Calculations!V189),"",Calculations!V189)</f>
        <v>3238098673343.1284</v>
      </c>
      <c r="W189">
        <f>IF(ISBLANK(Calculations!W189),"",Calculations!W189)</f>
        <v>3232098676382.1899</v>
      </c>
      <c r="X189">
        <f>IF(ISBLANK(Calculations!X189),"",Calculations!X189)</f>
        <v>3232851027098.3091</v>
      </c>
      <c r="Y189">
        <f>IF(ISBLANK(Calculations!Y189),"",Calculations!Y189)</f>
        <v>3232756983258.7861</v>
      </c>
      <c r="Z189">
        <f>IF(ISBLANK(Calculations!Z189),"",Calculations!Z189)</f>
        <v>3227358866870.7363</v>
      </c>
      <c r="AA189">
        <f>IF(ISBLANK(Calculations!AA189),"",Calculations!AA189)</f>
        <v>3219910594781.3271</v>
      </c>
      <c r="AB189">
        <f>IF(ISBLANK(Calculations!AB189),"",Calculations!AB189)</f>
        <v>3211540693064.6768</v>
      </c>
      <c r="AC189">
        <f>IF(ISBLANK(Calculations!AC189),"",Calculations!AC189)</f>
        <v>3211352605385.6318</v>
      </c>
      <c r="AD189">
        <f>IF(ISBLANK(Calculations!AD189),"",Calculations!AD189)</f>
        <v>3211089282634.9868</v>
      </c>
      <c r="AE189">
        <f>IF(ISBLANK(Calculations!AE189),"",Calculations!AE189)</f>
        <v>3212067338565.936</v>
      </c>
      <c r="AF189">
        <f>IF(ISBLANK(Calculations!AF189),"",Calculations!AF189)</f>
        <v>3207177058911.2529</v>
      </c>
      <c r="AG189">
        <f>IF(ISBLANK(Calculations!AG189),"",Calculations!AG189)</f>
        <v>3206894927392.7158</v>
      </c>
      <c r="AH189">
        <f>IF(ISBLANK(Calculations!AH189),"",Calculations!AH189)</f>
        <v>3209057935701.5205</v>
      </c>
      <c r="AI189">
        <f>IF(ISBLANK(Calculations!AI189),"",Calculations!AI189)</f>
        <v>3209716242578.1167</v>
      </c>
      <c r="AJ189">
        <f>IF(ISBLANK(Calculations!AJ189),"",Calculations!AJ189)</f>
        <v>3210600254669.5435</v>
      </c>
      <c r="AK189">
        <f>IF(ISBLANK(Calculations!AK189),"",Calculations!AK189)</f>
        <v>3213929406588.2808</v>
      </c>
      <c r="AL189">
        <f>IF(ISBLANK(Calculations!AL189),"",Calculations!AL189)</f>
        <v>3220211535067.7568</v>
      </c>
      <c r="AM189">
        <f>IF(ISBLANK(Calculations!AM189),"",Calculations!AM189)</f>
        <v>3227264823031.2446</v>
      </c>
      <c r="AN189">
        <f>IF(ISBLANK(Calculations!AN189),"",Calculations!AN189)</f>
        <v>3233810274261.3354</v>
      </c>
      <c r="AO189">
        <f>IF(ISBLANK(Calculations!AO189),"",Calculations!AO189)</f>
        <v>3238869832827.1406</v>
      </c>
      <c r="AP189">
        <f>IF(ISBLANK(Calculations!AP189),"",Calculations!AP189)</f>
        <v>3241728765548.3262</v>
      </c>
      <c r="AQ189">
        <f>IF(ISBLANK(Calculations!AQ189),"",Calculations!AQ189)</f>
        <v>3242443498728.6299</v>
      </c>
      <c r="AR189">
        <f>IF(ISBLANK(Calculations!AR189),"",Calculations!AR189)</f>
        <v>3244606507037.4346</v>
      </c>
      <c r="AS189">
        <f>IF(ISBLANK(Calculations!AS189),"",Calculations!AS189)</f>
        <v>3247296160847.4976</v>
      </c>
      <c r="AT189">
        <f>IF(ISBLANK(Calculations!AT189),"",Calculations!AT189)</f>
        <v>3248311834314.231</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24185000000000</v>
      </c>
      <c r="P199">
        <f>IF(ISBLANK(Calculations!P199),"",Calculations!P199)</f>
        <v>24185000000000</v>
      </c>
      <c r="Q199">
        <f>IF(ISBLANK(Calculations!Q199),"",Calculations!Q199)</f>
        <v>24185000000000</v>
      </c>
      <c r="R199">
        <f>IF(ISBLANK(Calculations!R199),"",Calculations!R199)</f>
        <v>24165996050144.824</v>
      </c>
      <c r="S199">
        <f>IF(ISBLANK(Calculations!S199),"",Calculations!S199)</f>
        <v>24152977253486.902</v>
      </c>
      <c r="T199">
        <f>IF(ISBLANK(Calculations!T199),"",Calculations!T199)</f>
        <v>24152211199486.453</v>
      </c>
      <c r="U199">
        <f>IF(ISBLANK(Calculations!U199),"",Calculations!U199)</f>
        <v>24161173154981.316</v>
      </c>
      <c r="V199">
        <f>IF(ISBLANK(Calculations!V199),"",Calculations!V199)</f>
        <v>24175785362900.992</v>
      </c>
      <c r="W199">
        <f>IF(ISBLANK(Calculations!W199),"",Calculations!W199)</f>
        <v>24208343718343.652</v>
      </c>
      <c r="X199">
        <f>IF(ISBLANK(Calculations!X199),"",Calculations!X199)</f>
        <v>24252715305391.074</v>
      </c>
      <c r="Y199">
        <f>IF(ISBLANK(Calculations!Y199),"",Calculations!Y199)</f>
        <v>24301029375112.727</v>
      </c>
      <c r="Z199">
        <f>IF(ISBLANK(Calculations!Z199),"",Calculations!Z199)</f>
        <v>24350377780501.605</v>
      </c>
      <c r="AA199">
        <f>IF(ISBLANK(Calculations!AA199),"",Calculations!AA199)</f>
        <v>24405664505370.188</v>
      </c>
      <c r="AB199">
        <f>IF(ISBLANK(Calculations!AB199),"",Calculations!AB199)</f>
        <v>24459323268912.039</v>
      </c>
      <c r="AC199">
        <f>IF(ISBLANK(Calculations!AC199),"",Calculations!AC199)</f>
        <v>24523628960244.164</v>
      </c>
      <c r="AD199">
        <f>IF(ISBLANK(Calculations!AD199),"",Calculations!AD199)</f>
        <v>24607320984452.102</v>
      </c>
      <c r="AE199">
        <f>IF(ISBLANK(Calculations!AE199),"",Calculations!AE199)</f>
        <v>24700350292879.301</v>
      </c>
      <c r="AF199">
        <f>IF(ISBLANK(Calculations!AF199),"",Calculations!AF199)</f>
        <v>24791316094540.07</v>
      </c>
      <c r="AG199">
        <f>IF(ISBLANK(Calculations!AG199),"",Calculations!AG199)</f>
        <v>24872438456013.125</v>
      </c>
      <c r="AH199">
        <f>IF(ISBLANK(Calculations!AH199),"",Calculations!AH199)</f>
        <v>24948258178264.074</v>
      </c>
      <c r="AI199">
        <f>IF(ISBLANK(Calculations!AI199),"",Calculations!AI199)</f>
        <v>25004736736609.367</v>
      </c>
      <c r="AJ199">
        <f>IF(ISBLANK(Calculations!AJ199),"",Calculations!AJ199)</f>
        <v>25036708329740.219</v>
      </c>
      <c r="AK199">
        <f>IF(ISBLANK(Calculations!AK199),"",Calculations!AK199)</f>
        <v>24994454063472.832</v>
      </c>
      <c r="AL199">
        <f>IF(ISBLANK(Calculations!AL199),"",Calculations!AL199)</f>
        <v>24933478125819.043</v>
      </c>
      <c r="AM199">
        <f>IF(ISBLANK(Calculations!AM199),"",Calculations!AM199)</f>
        <v>24858346032463.852</v>
      </c>
      <c r="AN199">
        <f>IF(ISBLANK(Calculations!AN199),"",Calculations!AN199)</f>
        <v>24769291629662.82</v>
      </c>
      <c r="AO199">
        <f>IF(ISBLANK(Calculations!AO199),"",Calculations!AO199)</f>
        <v>24662064524089.785</v>
      </c>
      <c r="AP199">
        <f>IF(ISBLANK(Calculations!AP199),"",Calculations!AP199)</f>
        <v>24529215073912.164</v>
      </c>
      <c r="AQ199">
        <f>IF(ISBLANK(Calculations!AQ199),"",Calculations!AQ199)</f>
        <v>24362216983850.371</v>
      </c>
      <c r="AR199">
        <f>IF(ISBLANK(Calculations!AR199),"",Calculations!AR199)</f>
        <v>24164186111418.391</v>
      </c>
      <c r="AS199">
        <f>IF(ISBLANK(Calculations!AS199),"",Calculations!AS199)</f>
        <v>23940716687902.84</v>
      </c>
      <c r="AT199">
        <f>IF(ISBLANK(Calculations!AT199),"",Calculations!AT199)</f>
        <v>23695008102195.211</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29534000000000</v>
      </c>
      <c r="P202">
        <f>IF(ISBLANK(Calculations!P202),"",Calculations!P202)</f>
        <v>29534000000000</v>
      </c>
      <c r="Q202">
        <f>IF(ISBLANK(Calculations!Q202),"",Calculations!Q202)</f>
        <v>29534000000000</v>
      </c>
      <c r="R202">
        <f>IF(ISBLANK(Calculations!R202),"",Calculations!R202)</f>
        <v>29772923024719.898</v>
      </c>
      <c r="S202">
        <f>IF(ISBLANK(Calculations!S202),"",Calculations!S202)</f>
        <v>30002927626108.695</v>
      </c>
      <c r="T202">
        <f>IF(ISBLANK(Calculations!T202),"",Calculations!T202)</f>
        <v>30244389478220.555</v>
      </c>
      <c r="U202">
        <f>IF(ISBLANK(Calculations!U202),"",Calculations!U202)</f>
        <v>30478981761351.461</v>
      </c>
      <c r="V202">
        <f>IF(ISBLANK(Calculations!V202),"",Calculations!V202)</f>
        <v>30712804244583.789</v>
      </c>
      <c r="W202">
        <f>IF(ISBLANK(Calculations!W202),"",Calculations!W202)</f>
        <v>30946750636657.977</v>
      </c>
      <c r="X202">
        <f>IF(ISBLANK(Calculations!X202),"",Calculations!X202)</f>
        <v>31180952813309.785</v>
      </c>
      <c r="Y202">
        <f>IF(ISBLANK(Calculations!Y202),"",Calculations!Y202)</f>
        <v>31423892689623.367</v>
      </c>
      <c r="Z202">
        <f>IF(ISBLANK(Calculations!Z202),"",Calculations!Z202)</f>
        <v>31677772731043.656</v>
      </c>
      <c r="AA202">
        <f>IF(ISBLANK(Calculations!AA202),"",Calculations!AA202)</f>
        <v>31948328528260.996</v>
      </c>
      <c r="AB202">
        <f>IF(ISBLANK(Calculations!AB202),"",Calculations!AB202)</f>
        <v>32246193020364.879</v>
      </c>
      <c r="AC202">
        <f>IF(ISBLANK(Calculations!AC202),"",Calculations!AC202)</f>
        <v>32559228759059.875</v>
      </c>
      <c r="AD202">
        <f>IF(ISBLANK(Calculations!AD202),"",Calculations!AD202)</f>
        <v>32893421609863.332</v>
      </c>
      <c r="AE202">
        <f>IF(ISBLANK(Calculations!AE202),"",Calculations!AE202)</f>
        <v>33243771171828.594</v>
      </c>
      <c r="AF202">
        <f>IF(ISBLANK(Calculations!AF202),"",Calculations!AF202)</f>
        <v>33603302565249.273</v>
      </c>
      <c r="AG202">
        <f>IF(ISBLANK(Calculations!AG202),"",Calculations!AG202)</f>
        <v>33981822110870.258</v>
      </c>
      <c r="AH202">
        <f>IF(ISBLANK(Calculations!AH202),"",Calculations!AH202)</f>
        <v>34372573860450.684</v>
      </c>
      <c r="AI202">
        <f>IF(ISBLANK(Calculations!AI202),"",Calculations!AI202)</f>
        <v>34781381855499.715</v>
      </c>
      <c r="AJ202">
        <f>IF(ISBLANK(Calculations!AJ202),"",Calculations!AJ202)</f>
        <v>35203944868332.938</v>
      </c>
      <c r="AK202">
        <f>IF(ISBLANK(Calculations!AK202),"",Calculations!AK202)</f>
        <v>35645966892625.703</v>
      </c>
      <c r="AL202">
        <f>IF(ISBLANK(Calculations!AL202),"",Calculations!AL202)</f>
        <v>36105323924690.281</v>
      </c>
      <c r="AM202">
        <f>IF(ISBLANK(Calculations!AM202),"",Calculations!AM202)</f>
        <v>36584152194803.367</v>
      </c>
      <c r="AN202">
        <f>IF(ISBLANK(Calculations!AN202),"",Calculations!AN202)</f>
        <v>37077741057547.672</v>
      </c>
      <c r="AO202">
        <f>IF(ISBLANK(Calculations!AO202),"",Calculations!AO202)</f>
        <v>37584667133421.891</v>
      </c>
      <c r="AP202">
        <f>IF(ISBLANK(Calculations!AP202),"",Calculations!AP202)</f>
        <v>38114074043794.906</v>
      </c>
      <c r="AQ202">
        <f>IF(ISBLANK(Calculations!AQ202),"",Calculations!AQ202)</f>
        <v>38649203863720.516</v>
      </c>
      <c r="AR202">
        <f>IF(ISBLANK(Calculations!AR202),"",Calculations!AR202)</f>
        <v>39204083537150.672</v>
      </c>
      <c r="AS202">
        <f>IF(ISBLANK(Calculations!AS202),"",Calculations!AS202)</f>
        <v>39776217343752.156</v>
      </c>
      <c r="AT202">
        <f>IF(ISBLANK(Calculations!AT202),"",Calculations!AT202)</f>
        <v>40368402645268.391</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2316059629926.5693</v>
      </c>
      <c r="C2" s="7">
        <f>'IRA Calculations'!Q4</f>
        <v>2315991401193.1274</v>
      </c>
      <c r="D2" s="7">
        <f>'IRA Calculations'!R4</f>
        <v>2333689815004.5815</v>
      </c>
      <c r="E2" s="7">
        <f>'IRA Calculations'!S4</f>
        <v>2352695681127.6924</v>
      </c>
      <c r="F2" s="7">
        <f>'IRA Calculations'!T4</f>
        <v>2370560503696.9395</v>
      </c>
      <c r="G2" s="7">
        <f>'IRA Calculations'!U4</f>
        <v>2388408536504.0811</v>
      </c>
      <c r="H2" s="7">
        <f>'IRA Calculations'!V4</f>
        <v>2406018430925.9233</v>
      </c>
      <c r="I2" s="7">
        <f>'IRA Calculations'!W4</f>
        <v>2423032419687.334</v>
      </c>
      <c r="J2" s="7">
        <f>'IRA Calculations'!X4</f>
        <v>2439735542015.9248</v>
      </c>
      <c r="K2" s="7">
        <f>'IRA Calculations'!Y4</f>
        <v>2455466650065.3657</v>
      </c>
      <c r="L2" s="7">
        <f>'IRA Calculations'!Z4</f>
        <v>2471913120428.9136</v>
      </c>
      <c r="M2" s="7">
        <f>'IRA Calculations'!AA4</f>
        <v>2488562837352.21</v>
      </c>
      <c r="N2" s="7">
        <f>'IRA Calculations'!AB4</f>
        <v>2505523096470.2656</v>
      </c>
      <c r="O2" s="7">
        <f>'IRA Calculations'!AC4</f>
        <v>2520475366422.1499</v>
      </c>
      <c r="P2" s="7">
        <f>'IRA Calculations'!AD4</f>
        <v>2536746520756.2539</v>
      </c>
      <c r="Q2" s="7">
        <f>'IRA Calculations'!AE4</f>
        <v>2554133253414.5083</v>
      </c>
      <c r="R2" s="7">
        <f>'IRA Calculations'!AF4</f>
        <v>2573741299948.4185</v>
      </c>
      <c r="S2" s="7">
        <f>'IRA Calculations'!AG4</f>
        <v>2594399468220.1138</v>
      </c>
      <c r="T2" s="7">
        <f>'IRA Calculations'!AH4</f>
        <v>2616360102161.8301</v>
      </c>
      <c r="U2" s="7">
        <f>'IRA Calculations'!AI4</f>
        <v>2638695632359.6196</v>
      </c>
      <c r="V2" s="7">
        <f>'IRA Calculations'!AJ4</f>
        <v>2661379326521.8135</v>
      </c>
      <c r="W2" s="7">
        <f>'IRA Calculations'!AK4</f>
        <v>2677578154351.8882</v>
      </c>
      <c r="X2" s="7">
        <f>'IRA Calculations'!AL4</f>
        <v>2694220828081.0859</v>
      </c>
      <c r="Y2" s="7">
        <f>'IRA Calculations'!AM4</f>
        <v>2710790269804.04</v>
      </c>
      <c r="Z2" s="7">
        <f>'IRA Calculations'!AN4</f>
        <v>2727829101248.3789</v>
      </c>
      <c r="AA2" s="7">
        <f>'IRA Calculations'!AO4</f>
        <v>2744789712521.1147</v>
      </c>
      <c r="AB2" s="7">
        <f>'IRA Calculations'!AP4</f>
        <v>2762315849360.9648</v>
      </c>
      <c r="AC2" s="7">
        <f>'IRA Calculations'!AQ4</f>
        <v>2779859959288.2915</v>
      </c>
      <c r="AD2" s="7">
        <f>'IRA Calculations'!AR4</f>
        <v>2797963761482.0469</v>
      </c>
      <c r="AE2" s="7">
        <f>'IRA Calculations'!AS4</f>
        <v>2816102808239.4502</v>
      </c>
      <c r="AF2" s="7">
        <f>'IRA Calculations'!AT4</f>
        <v>2834912845704.1543</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17051322397602.623</v>
      </c>
      <c r="C4" s="7">
        <f>'IRA Calculations'!Q6</f>
        <v>17051322397602.623</v>
      </c>
      <c r="D4" s="7">
        <f>'IRA Calculations'!R6</f>
        <v>17153141113016.881</v>
      </c>
      <c r="E4" s="7">
        <f>'IRA Calculations'!S6</f>
        <v>16685738119777.924</v>
      </c>
      <c r="F4" s="7">
        <f>'IRA Calculations'!T6</f>
        <v>16199220507673.768</v>
      </c>
      <c r="G4" s="7">
        <f>'IRA Calculations'!U6</f>
        <v>15711429393774.781</v>
      </c>
      <c r="H4" s="7">
        <f>'IRA Calculations'!V6</f>
        <v>15221211892233.447</v>
      </c>
      <c r="I4" s="7">
        <f>'IRA Calculations'!W6</f>
        <v>14726907512085.154</v>
      </c>
      <c r="J4" s="7">
        <f>'IRA Calculations'!X6</f>
        <v>14229769440769.838</v>
      </c>
      <c r="K4" s="7">
        <f>'IRA Calculations'!Y6</f>
        <v>13716389212145.4</v>
      </c>
      <c r="L4" s="7">
        <f>'IRA Calculations'!Z6</f>
        <v>13210356731996.641</v>
      </c>
      <c r="M4" s="7">
        <f>'IRA Calculations'!AA6</f>
        <v>12703553891902.797</v>
      </c>
      <c r="N4" s="7">
        <f>'IRA Calculations'!AB6</f>
        <v>12200077440838.121</v>
      </c>
      <c r="O4" s="7">
        <f>'IRA Calculations'!AC6</f>
        <v>12249632472457.238</v>
      </c>
      <c r="P4" s="7">
        <f>'IRA Calculations'!AD6</f>
        <v>12306390906437.586</v>
      </c>
      <c r="Q4" s="7">
        <f>'IRA Calculations'!AE6</f>
        <v>12365198393574.242</v>
      </c>
      <c r="R4" s="7">
        <f>'IRA Calculations'!AF6</f>
        <v>12448187710608.723</v>
      </c>
      <c r="S4" s="7">
        <f>'IRA Calculations'!AG6</f>
        <v>12539761124314.32</v>
      </c>
      <c r="T4" s="7">
        <f>'IRA Calculations'!AH6</f>
        <v>12646723342818.102</v>
      </c>
      <c r="U4" s="7">
        <f>'IRA Calculations'!AI6</f>
        <v>12761776705508.395</v>
      </c>
      <c r="V4" s="7">
        <f>'IRA Calculations'!AJ6</f>
        <v>12889106849067.176</v>
      </c>
      <c r="W4" s="7">
        <f>'IRA Calculations'!AK6</f>
        <v>12926506140470.539</v>
      </c>
      <c r="X4" s="7">
        <f>'IRA Calculations'!AL6</f>
        <v>12977882075751.629</v>
      </c>
      <c r="Y4" s="7">
        <f>'IRA Calculations'!AM6</f>
        <v>13034037796398.809</v>
      </c>
      <c r="Z4" s="7">
        <f>'IRA Calculations'!AN6</f>
        <v>13102128057409.605</v>
      </c>
      <c r="AA4" s="7">
        <f>'IRA Calculations'!AO6</f>
        <v>13172940966484.543</v>
      </c>
      <c r="AB4" s="7">
        <f>'IRA Calculations'!AP6</f>
        <v>13252952521854.973</v>
      </c>
      <c r="AC4" s="7">
        <f>'IRA Calculations'!AQ6</f>
        <v>13332282996661.941</v>
      </c>
      <c r="AD4" s="7">
        <f>'IRA Calculations'!AR6</f>
        <v>13417811789240.961</v>
      </c>
      <c r="AE4" s="7">
        <f>'IRA Calculations'!AS6</f>
        <v>13499787646343.707</v>
      </c>
      <c r="AF4" s="7">
        <f>'IRA Calculations'!AT6</f>
        <v>13585738324795.039</v>
      </c>
    </row>
    <row r="5" spans="1:34" x14ac:dyDescent="0.2">
      <c r="A5" s="1" t="s">
        <v>79</v>
      </c>
      <c r="B5" s="7">
        <f>'IRA Calculations'!P7</f>
        <v>5134928800.7695065</v>
      </c>
      <c r="C5" s="7">
        <f>'IRA Calculations'!Q7</f>
        <v>5134928800.7695065</v>
      </c>
      <c r="D5" s="7">
        <f>'IRA Calculations'!R7</f>
        <v>5169865137.3602972</v>
      </c>
      <c r="E5" s="7">
        <f>'IRA Calculations'!S7</f>
        <v>5197005189.8420811</v>
      </c>
      <c r="F5" s="7">
        <f>'IRA Calculations'!T7</f>
        <v>5214122371.2721891</v>
      </c>
      <c r="G5" s="7">
        <f>'IRA Calculations'!U7</f>
        <v>5223256108.7049484</v>
      </c>
      <c r="H5" s="7">
        <f>'IRA Calculations'!V7</f>
        <v>5220559886.6633492</v>
      </c>
      <c r="I5" s="7">
        <f>'IRA Calculations'!W7</f>
        <v>5201789135.7315779</v>
      </c>
      <c r="J5" s="7">
        <f>'IRA Calculations'!X7</f>
        <v>5161553521.7808199</v>
      </c>
      <c r="K5" s="7">
        <f>'IRA Calculations'!Y7</f>
        <v>5092206339.4450016</v>
      </c>
      <c r="L5" s="7">
        <f>'IRA Calculations'!Z7</f>
        <v>4998215732.0205441</v>
      </c>
      <c r="M5" s="7">
        <f>'IRA Calculations'!AA7</f>
        <v>4878040878.1857719</v>
      </c>
      <c r="N5" s="7">
        <f>'IRA Calculations'!AB7</f>
        <v>4735554954.3580656</v>
      </c>
      <c r="O5" s="7">
        <f>'IRA Calculations'!AC7</f>
        <v>4571649956.8978949</v>
      </c>
      <c r="P5" s="7">
        <f>'IRA Calculations'!AD7</f>
        <v>4389250130.8793612</v>
      </c>
      <c r="Q5" s="7">
        <f>'IRA Calculations'!AE7</f>
        <v>4190246906.7458625</v>
      </c>
      <c r="R5" s="7">
        <f>'IRA Calculations'!AF7</f>
        <v>3983827401.8364515</v>
      </c>
      <c r="S5" s="7">
        <f>'IRA Calculations'!AG7</f>
        <v>3770483046.5699983</v>
      </c>
      <c r="T5" s="7">
        <f>'IRA Calculations'!AH7</f>
        <v>3555183766.3179207</v>
      </c>
      <c r="U5" s="7">
        <f>'IRA Calculations'!AI7</f>
        <v>3339873852.1301284</v>
      </c>
      <c r="V5" s="7">
        <f>'IRA Calculations'!AJ7</f>
        <v>3128831875.0511312</v>
      </c>
      <c r="W5" s="7">
        <f>'IRA Calculations'!AK7</f>
        <v>2913422177.3664193</v>
      </c>
      <c r="X5" s="7">
        <f>'IRA Calculations'!AL7</f>
        <v>2711031034.0749526</v>
      </c>
      <c r="Y5" s="7">
        <f>'IRA Calculations'!AM7</f>
        <v>2522085896.7664576</v>
      </c>
      <c r="Z5" s="7">
        <f>'IRA Calculations'!AN7</f>
        <v>2349503295.1721654</v>
      </c>
      <c r="AA5" s="7">
        <f>'IRA Calculations'!AO7</f>
        <v>2193914884.7173305</v>
      </c>
      <c r="AB5" s="7">
        <f>'IRA Calculations'!AP7</f>
        <v>2057585083.3326049</v>
      </c>
      <c r="AC5" s="7">
        <f>'IRA Calculations'!AQ7</f>
        <v>1940220401.9776831</v>
      </c>
      <c r="AD5" s="7">
        <f>'IRA Calculations'!AR7</f>
        <v>1842661699.9986143</v>
      </c>
      <c r="AE5" s="7">
        <f>'IRA Calculations'!AS7</f>
        <v>1763259800.7624218</v>
      </c>
      <c r="AF5" s="7">
        <f>'IRA Calculations'!AT7</f>
        <v>1701413092.4138386</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7686555167785.7422</v>
      </c>
      <c r="C7" s="7">
        <f>'IRA Calculations'!Q9</f>
        <v>7686555167785.7422</v>
      </c>
      <c r="D7" s="7">
        <f>'IRA Calculations'!R9</f>
        <v>7734476552856.748</v>
      </c>
      <c r="E7" s="7">
        <f>'IRA Calculations'!S9</f>
        <v>7777525272019.1006</v>
      </c>
      <c r="F7" s="7">
        <f>'IRA Calculations'!T9</f>
        <v>7817410093184.043</v>
      </c>
      <c r="G7" s="7">
        <f>'IRA Calculations'!U9</f>
        <v>7859825710925.2549</v>
      </c>
      <c r="H7" s="7">
        <f>'IRA Calculations'!V9</f>
        <v>7903391799113.8936</v>
      </c>
      <c r="I7" s="7">
        <f>'IRA Calculations'!W9</f>
        <v>7948398624792.3652</v>
      </c>
      <c r="J7" s="7">
        <f>'IRA Calculations'!X9</f>
        <v>7994015257434.0615</v>
      </c>
      <c r="K7" s="7">
        <f>'IRA Calculations'!Y9</f>
        <v>8035802971111.2568</v>
      </c>
      <c r="L7" s="7">
        <f>'IRA Calculations'!Z9</f>
        <v>8081705969298.5938</v>
      </c>
      <c r="M7" s="7">
        <f>'IRA Calculations'!AA9</f>
        <v>8128713335609.5322</v>
      </c>
      <c r="N7" s="7">
        <f>'IRA Calculations'!AB9</f>
        <v>8178271363304.5186</v>
      </c>
      <c r="O7" s="7">
        <f>'IRA Calculations'!AC9</f>
        <v>8229223580968.9043</v>
      </c>
      <c r="P7" s="7">
        <f>'IRA Calculations'!AD9</f>
        <v>8283551345976.4561</v>
      </c>
      <c r="Q7" s="7">
        <f>'IRA Calculations'!AE9</f>
        <v>8339910228068.6631</v>
      </c>
      <c r="R7" s="7">
        <f>'IRA Calculations'!AF9</f>
        <v>8406398321044.2041</v>
      </c>
      <c r="S7" s="7">
        <f>'IRA Calculations'!AG9</f>
        <v>8476833111080.2373</v>
      </c>
      <c r="T7" s="7">
        <f>'IRA Calculations'!AH9</f>
        <v>8553381010013.1875</v>
      </c>
      <c r="U7" s="7">
        <f>'IRA Calculations'!AI9</f>
        <v>8630835741694.0557</v>
      </c>
      <c r="V7" s="7">
        <f>'IRA Calculations'!AJ9</f>
        <v>8710640443434.6143</v>
      </c>
      <c r="W7" s="7">
        <f>'IRA Calculations'!AK9</f>
        <v>8758465957903.0303</v>
      </c>
      <c r="X7" s="7">
        <f>'IRA Calculations'!AL9</f>
        <v>8806251480080.3848</v>
      </c>
      <c r="Y7" s="7">
        <f>'IRA Calculations'!AM9</f>
        <v>8848761004776.7285</v>
      </c>
      <c r="Z7" s="7">
        <f>'IRA Calculations'!AN9</f>
        <v>8889648821043.9004</v>
      </c>
      <c r="AA7" s="7">
        <f>'IRA Calculations'!AO9</f>
        <v>8926154629768.0098</v>
      </c>
      <c r="AB7" s="7">
        <f>'IRA Calculations'!AP9</f>
        <v>8963785378807.9824</v>
      </c>
      <c r="AC7" s="7">
        <f>'IRA Calculations'!AQ9</f>
        <v>8999885004534.8223</v>
      </c>
      <c r="AD7" s="7">
        <f>'IRA Calculations'!AR9</f>
        <v>9039053989855.5059</v>
      </c>
      <c r="AE7" s="7">
        <f>'IRA Calculations'!AS9</f>
        <v>9077273700361.9434</v>
      </c>
      <c r="AF7" s="7">
        <f>'IRA Calculations'!AT9</f>
        <v>9118491110826.9746</v>
      </c>
    </row>
    <row r="8" spans="1:34" x14ac:dyDescent="0.2">
      <c r="A8" s="1" t="s">
        <v>344</v>
      </c>
      <c r="B8" s="7">
        <f>'IRA Calculations'!P10</f>
        <v>0</v>
      </c>
      <c r="C8" s="7">
        <f>'IRA Calculations'!Q10</f>
        <v>0</v>
      </c>
      <c r="D8" s="7">
        <f>'IRA Calculations'!R10</f>
        <v>0</v>
      </c>
      <c r="E8" s="7">
        <f>'IRA Calculations'!S10</f>
        <v>0</v>
      </c>
      <c r="F8" s="7">
        <f>'IRA Calculations'!T10</f>
        <v>0</v>
      </c>
      <c r="G8" s="7">
        <f>'IRA Calculations'!U10</f>
        <v>0</v>
      </c>
      <c r="H8" s="7">
        <f>'IRA Calculations'!V10</f>
        <v>0</v>
      </c>
      <c r="I8" s="7">
        <f>'IRA Calculations'!W10</f>
        <v>0</v>
      </c>
      <c r="J8" s="7">
        <f>'IRA Calculations'!X10</f>
        <v>0</v>
      </c>
      <c r="K8" s="7">
        <f>'IRA Calculations'!Y10</f>
        <v>0</v>
      </c>
      <c r="L8" s="7">
        <f>'IRA Calculations'!Z10</f>
        <v>0</v>
      </c>
      <c r="M8" s="7">
        <f>'IRA Calculations'!AA10</f>
        <v>0</v>
      </c>
      <c r="N8" s="7">
        <f>'IRA Calculations'!AB10</f>
        <v>0</v>
      </c>
      <c r="O8" s="7">
        <f>'IRA Calculations'!AC10</f>
        <v>0</v>
      </c>
      <c r="P8" s="7">
        <f>'IRA Calculations'!AD10</f>
        <v>0</v>
      </c>
      <c r="Q8" s="7">
        <f>'IRA Calculations'!AE10</f>
        <v>0</v>
      </c>
      <c r="R8" s="7">
        <f>'IRA Calculations'!AF10</f>
        <v>0</v>
      </c>
      <c r="S8" s="7">
        <f>'IRA Calculations'!AG10</f>
        <v>0</v>
      </c>
      <c r="T8" s="7">
        <f>'IRA Calculations'!AH10</f>
        <v>0</v>
      </c>
      <c r="U8" s="7">
        <f>'IRA Calculations'!AI10</f>
        <v>0</v>
      </c>
      <c r="V8" s="7">
        <f>'IRA Calculations'!AJ10</f>
        <v>0</v>
      </c>
      <c r="W8" s="7">
        <f>'IRA Calculations'!AK10</f>
        <v>0</v>
      </c>
      <c r="X8" s="7">
        <f>'IRA Calculations'!AL10</f>
        <v>0</v>
      </c>
      <c r="Y8" s="7">
        <f>'IRA Calculations'!AM10</f>
        <v>0</v>
      </c>
      <c r="Z8" s="7">
        <f>'IRA Calculations'!AN10</f>
        <v>0</v>
      </c>
      <c r="AA8" s="7">
        <f>'IRA Calculations'!AO10</f>
        <v>0</v>
      </c>
      <c r="AB8" s="7">
        <f>'IRA Calculations'!AP10</f>
        <v>0</v>
      </c>
      <c r="AC8" s="7">
        <f>'IRA Calculations'!AQ10</f>
        <v>0</v>
      </c>
      <c r="AD8" s="7">
        <f>'IRA Calculations'!AR10</f>
        <v>0</v>
      </c>
      <c r="AE8" s="7">
        <f>'IRA Calculations'!AS10</f>
        <v>0</v>
      </c>
      <c r="AF8" s="7">
        <f>'IRA Calculations'!AT10</f>
        <v>0</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2792219368224.8638</v>
      </c>
      <c r="C10" s="7">
        <f>'IRA Calculations'!Q12</f>
        <v>2792219368224.8638</v>
      </c>
      <c r="D10" s="7">
        <f>'IRA Calculations'!R12</f>
        <v>2817327928901.4282</v>
      </c>
      <c r="E10" s="7">
        <f>'IRA Calculations'!S12</f>
        <v>2841511186758.1743</v>
      </c>
      <c r="F10" s="7">
        <f>'IRA Calculations'!T12</f>
        <v>2864834013402.6968</v>
      </c>
      <c r="G10" s="7">
        <f>'IRA Calculations'!U12</f>
        <v>2890458463649.562</v>
      </c>
      <c r="H10" s="7">
        <f>'IRA Calculations'!V12</f>
        <v>2918139653721.1357</v>
      </c>
      <c r="I10" s="7">
        <f>'IRA Calculations'!W12</f>
        <v>2947721081577.7363</v>
      </c>
      <c r="J10" s="7">
        <f>'IRA Calculations'!X12</f>
        <v>2979411234377.1543</v>
      </c>
      <c r="K10" s="7">
        <f>'IRA Calculations'!Y12</f>
        <v>3011080281935.7573</v>
      </c>
      <c r="L10" s="7">
        <f>'IRA Calculations'!Z12</f>
        <v>3045983325335.5991</v>
      </c>
      <c r="M10" s="7">
        <f>'IRA Calculations'!AA12</f>
        <v>3081476995212.7642</v>
      </c>
      <c r="N10" s="7">
        <f>'IRA Calculations'!AB12</f>
        <v>3117340443758.896</v>
      </c>
      <c r="O10" s="7">
        <f>'IRA Calculations'!AC12</f>
        <v>3152091292021.46</v>
      </c>
      <c r="P10" s="7">
        <f>'IRA Calculations'!AD12</f>
        <v>3185553109652.5669</v>
      </c>
      <c r="Q10" s="7">
        <f>'IRA Calculations'!AE12</f>
        <v>3216377279846.0649</v>
      </c>
      <c r="R10" s="7">
        <f>'IRA Calculations'!AF12</f>
        <v>3247861271219.4321</v>
      </c>
      <c r="S10" s="7">
        <f>'IRA Calculations'!AG12</f>
        <v>3277314119355.4673</v>
      </c>
      <c r="T10" s="7">
        <f>'IRA Calculations'!AH12</f>
        <v>3306253467074.0952</v>
      </c>
      <c r="U10" s="7">
        <f>'IRA Calculations'!AI12</f>
        <v>3334225348425.0273</v>
      </c>
      <c r="V10" s="7">
        <f>'IRA Calculations'!AJ12</f>
        <v>3362531714201.5278</v>
      </c>
      <c r="W10" s="7">
        <f>'IRA Calculations'!AK12</f>
        <v>3374842819739.7896</v>
      </c>
      <c r="X10" s="7">
        <f>'IRA Calculations'!AL12</f>
        <v>3388788260276.8262</v>
      </c>
      <c r="Y10" s="7">
        <f>'IRA Calculations'!AM12</f>
        <v>3402989938069.6509</v>
      </c>
      <c r="Z10" s="7">
        <f>'IRA Calculations'!AN12</f>
        <v>3418982404145.4058</v>
      </c>
      <c r="AA10" s="7">
        <f>'IRA Calculations'!AO12</f>
        <v>3435207857395.0171</v>
      </c>
      <c r="AB10" s="7">
        <f>'IRA Calculations'!AP12</f>
        <v>3452905617419.7529</v>
      </c>
      <c r="AC10" s="7">
        <f>'IRA Calculations'!AQ12</f>
        <v>3470294701806.5708</v>
      </c>
      <c r="AD10" s="7">
        <f>'IRA Calculations'!AR12</f>
        <v>3488670270264.8447</v>
      </c>
      <c r="AE10" s="7">
        <f>'IRA Calculations'!AS12</f>
        <v>3506225538709.3457</v>
      </c>
      <c r="AF10" s="7">
        <f>'IRA Calculations'!AT12</f>
        <v>3524384510348.7007</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1802837206898.8149</v>
      </c>
      <c r="C2" s="7">
        <f>'IRA Calculations'!P17</f>
        <v>1802837206898.8149</v>
      </c>
      <c r="D2" s="7">
        <f>'IRA Calculations'!Q17</f>
        <v>1802837206898.8149</v>
      </c>
      <c r="E2" s="7">
        <f>'IRA Calculations'!R17</f>
        <v>1766076667019.9609</v>
      </c>
      <c r="F2" s="7">
        <f>'IRA Calculations'!S17</f>
        <v>1837751867198.7432</v>
      </c>
      <c r="G2" s="7">
        <f>'IRA Calculations'!T17</f>
        <v>1912474114927.5815</v>
      </c>
      <c r="H2" s="7">
        <f>'IRA Calculations'!U17</f>
        <v>1991719356977.084</v>
      </c>
      <c r="I2" s="7">
        <f>'IRA Calculations'!V17</f>
        <v>2073983643604.1028</v>
      </c>
      <c r="J2" s="7">
        <f>'IRA Calculations'!W17</f>
        <v>2161431395609.6392</v>
      </c>
      <c r="K2" s="7">
        <f>'IRA Calculations'!X17</f>
        <v>2251892245087.4902</v>
      </c>
      <c r="L2" s="7">
        <f>'IRA Calculations'!Y17</f>
        <v>2346993499005.2603</v>
      </c>
      <c r="M2" s="7">
        <f>'IRA Calculations'!Z17</f>
        <v>2445135245139.584</v>
      </c>
      <c r="N2" s="7">
        <f>'IRA Calculations'!AA17</f>
        <v>2546060144559.8413</v>
      </c>
      <c r="O2" s="7">
        <f>'IRA Calculations'!AB17</f>
        <v>2649212406120.0981</v>
      </c>
      <c r="P2" s="7">
        <f>'IRA Calculations'!AC17</f>
        <v>2648161209257.752</v>
      </c>
      <c r="Q2" s="7">
        <f>'IRA Calculations'!AD17</f>
        <v>2649286884040.0098</v>
      </c>
      <c r="R2" s="7">
        <f>'IRA Calculations'!AE17</f>
        <v>2650476774783.5454</v>
      </c>
      <c r="S2" s="7">
        <f>'IRA Calculations'!AF17</f>
        <v>2653494177361.1914</v>
      </c>
      <c r="T2" s="7">
        <f>'IRA Calculations'!AG17</f>
        <v>2656364924935.082</v>
      </c>
      <c r="U2" s="7">
        <f>'IRA Calculations'!AH17</f>
        <v>2660822174819.8145</v>
      </c>
      <c r="V2" s="7">
        <f>'IRA Calculations'!AI17</f>
        <v>2664937311541.9976</v>
      </c>
      <c r="W2" s="7">
        <f>'IRA Calculations'!AJ17</f>
        <v>2670467426197.9727</v>
      </c>
      <c r="X2" s="7">
        <f>'IRA Calculations'!AK17</f>
        <v>2675472056031.3613</v>
      </c>
      <c r="Y2" s="7">
        <f>'IRA Calculations'!AL17</f>
        <v>2681820758534.6519</v>
      </c>
      <c r="Z2" s="7">
        <f>'IRA Calculations'!AM17</f>
        <v>2688551744964.1255</v>
      </c>
      <c r="AA2" s="7">
        <f>'IRA Calculations'!AN17</f>
        <v>2694703802720.9019</v>
      </c>
      <c r="AB2" s="7">
        <f>'IRA Calculations'!AO17</f>
        <v>2702062428863.3701</v>
      </c>
      <c r="AC2" s="7">
        <f>'IRA Calculations'!AP17</f>
        <v>2709658545085.5342</v>
      </c>
      <c r="AD2" s="7">
        <f>'IRA Calculations'!AQ17</f>
        <v>2716534216884.6045</v>
      </c>
      <c r="AE2" s="7">
        <f>'IRA Calculations'!AR17</f>
        <v>2724463581123.436</v>
      </c>
      <c r="AF2" s="7">
        <f>'IRA Calculations'!AS17</f>
        <v>2732466472692.2646</v>
      </c>
      <c r="AG2" s="7">
        <f>'IRA Calculations'!AT17</f>
        <v>2739593466596.272</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1179560873112.8328</v>
      </c>
      <c r="C2" s="7">
        <f>'IRA Calculations'!P30</f>
        <v>1179560873112.8328</v>
      </c>
      <c r="D2" s="7">
        <f>'IRA Calculations'!Q30</f>
        <v>1179560873112.8328</v>
      </c>
      <c r="E2" s="7">
        <f>'IRA Calculations'!R30</f>
        <v>1185628176056.6301</v>
      </c>
      <c r="F2" s="7">
        <f>'IRA Calculations'!S30</f>
        <v>1192586381092.4402</v>
      </c>
      <c r="G2" s="7">
        <f>'IRA Calculations'!T30</f>
        <v>1200285108831.8687</v>
      </c>
      <c r="H2" s="7">
        <f>'IRA Calculations'!U30</f>
        <v>1211937192218.1252</v>
      </c>
      <c r="I2" s="7">
        <f>'IRA Calculations'!V30</f>
        <v>1226662353632.2439</v>
      </c>
      <c r="J2" s="7">
        <f>'IRA Calculations'!W30</f>
        <v>1243347013712.5554</v>
      </c>
      <c r="K2" s="7">
        <f>'IRA Calculations'!X30</f>
        <v>1259549186375.625</v>
      </c>
      <c r="L2" s="7">
        <f>'IRA Calculations'!Y30</f>
        <v>1276202618459.4128</v>
      </c>
      <c r="M2" s="7">
        <f>'IRA Calculations'!Z30</f>
        <v>1293508404399.5571</v>
      </c>
      <c r="N2" s="7">
        <f>'IRA Calculations'!AA30</f>
        <v>1312907850718.0276</v>
      </c>
      <c r="O2" s="7">
        <f>'IRA Calculations'!AB30</f>
        <v>1333810051584.3713</v>
      </c>
      <c r="P2" s="7">
        <f>'IRA Calculations'!AC30</f>
        <v>1356206897948.0579</v>
      </c>
      <c r="Q2" s="7">
        <f>'IRA Calculations'!AD30</f>
        <v>1378784951818.2781</v>
      </c>
      <c r="R2" s="7">
        <f>'IRA Calculations'!AE30</f>
        <v>1401246140223.3328</v>
      </c>
      <c r="S2" s="7">
        <f>'IRA Calculations'!AF30</f>
        <v>1418775987386.6055</v>
      </c>
      <c r="T2" s="7">
        <f>'IRA Calculations'!AG30</f>
        <v>1436073576148.9417</v>
      </c>
      <c r="U2" s="7">
        <f>'IRA Calculations'!AH30</f>
        <v>1453256102894.1577</v>
      </c>
      <c r="V2" s="7">
        <f>'IRA Calculations'!AI30</f>
        <v>1470374138510.1946</v>
      </c>
      <c r="W2" s="7">
        <f>'IRA Calculations'!AJ30</f>
        <v>1487460438157.6956</v>
      </c>
      <c r="X2" s="7">
        <f>'IRA Calculations'!AK30</f>
        <v>1503799128996.1565</v>
      </c>
      <c r="Y2" s="7">
        <f>'IRA Calculations'!AL30</f>
        <v>1520710509099.6519</v>
      </c>
      <c r="Z2" s="7">
        <f>'IRA Calculations'!AM30</f>
        <v>1538322817534.5442</v>
      </c>
      <c r="AA2" s="7">
        <f>'IRA Calculations'!AN30</f>
        <v>1556738881326.509</v>
      </c>
      <c r="AB2" s="7">
        <f>'IRA Calculations'!AO30</f>
        <v>1575941173449.2424</v>
      </c>
      <c r="AC2" s="7">
        <f>'IRA Calculations'!AP30</f>
        <v>1595873829404.4998</v>
      </c>
      <c r="AD2" s="7">
        <f>'IRA Calculations'!AQ30</f>
        <v>1616444719444.9697</v>
      </c>
      <c r="AE2" s="7">
        <f>'IRA Calculations'!AR30</f>
        <v>1637553589257.0237</v>
      </c>
      <c r="AF2" s="7">
        <f>'IRA Calculations'!AS30</f>
        <v>1659143317567.8569</v>
      </c>
      <c r="AG2" s="7">
        <f>'IRA Calculations'!AT30</f>
        <v>1681193562275.9604</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5218838321917.3232</v>
      </c>
      <c r="C2" s="7">
        <f>'IRA Calculations'!P43</f>
        <v>5218838321917.3232</v>
      </c>
      <c r="D2" s="7">
        <f>'IRA Calculations'!Q43</f>
        <v>5218838321917.3232</v>
      </c>
      <c r="E2" s="7">
        <f>'IRA Calculations'!R43</f>
        <v>5212445188060.4639</v>
      </c>
      <c r="F2" s="7">
        <f>'IRA Calculations'!S43</f>
        <v>5206549327032.4541</v>
      </c>
      <c r="G2" s="7">
        <f>'IRA Calculations'!T43</f>
        <v>5202721242628.4912</v>
      </c>
      <c r="H2" s="7">
        <f>'IRA Calculations'!U43</f>
        <v>5202090063926.709</v>
      </c>
      <c r="I2" s="7">
        <f>'IRA Calculations'!V43</f>
        <v>5206239298035.8584</v>
      </c>
      <c r="J2" s="7">
        <f>'IRA Calculations'!W43</f>
        <v>5215559142767.5527</v>
      </c>
      <c r="K2" s="7">
        <f>'IRA Calculations'!X43</f>
        <v>5230261199832.2129</v>
      </c>
      <c r="L2" s="7">
        <f>'IRA Calculations'!Y43</f>
        <v>5249541780040.7383</v>
      </c>
      <c r="M2" s="7">
        <f>'IRA Calculations'!Z43</f>
        <v>5274094786535.5488</v>
      </c>
      <c r="N2" s="7">
        <f>'IRA Calculations'!AA43</f>
        <v>5304691580843.7588</v>
      </c>
      <c r="O2" s="7">
        <f>'IRA Calculations'!AB43</f>
        <v>5340176837676.1992</v>
      </c>
      <c r="P2" s="7">
        <f>'IRA Calculations'!AC43</f>
        <v>5379381495537.4795</v>
      </c>
      <c r="Q2" s="7">
        <f>'IRA Calculations'!AD43</f>
        <v>5422744421328.6523</v>
      </c>
      <c r="R2" s="7">
        <f>'IRA Calculations'!AE43</f>
        <v>5469989907190.8965</v>
      </c>
      <c r="S2" s="7">
        <f>'IRA Calculations'!AF43</f>
        <v>5520652936987.8076</v>
      </c>
      <c r="T2" s="7">
        <f>'IRA Calculations'!AG43</f>
        <v>5573061791404.332</v>
      </c>
      <c r="U2" s="7">
        <f>'IRA Calculations'!AH43</f>
        <v>5626330114377.7578</v>
      </c>
      <c r="V2" s="7">
        <f>'IRA Calculations'!AI43</f>
        <v>5680005216133.9961</v>
      </c>
      <c r="W2" s="7">
        <f>'IRA Calculations'!AJ43</f>
        <v>5733850303982.0449</v>
      </c>
      <c r="X2" s="7">
        <f>'IRA Calculations'!AK43</f>
        <v>5782066106422.3896</v>
      </c>
      <c r="Y2" s="7">
        <f>'IRA Calculations'!AL43</f>
        <v>5830825064893.6357</v>
      </c>
      <c r="Z2" s="7">
        <f>'IRA Calculations'!AM43</f>
        <v>5880073817445.749</v>
      </c>
      <c r="AA2" s="7">
        <f>'IRA Calculations'!AN43</f>
        <v>5929804631895.252</v>
      </c>
      <c r="AB2" s="7">
        <f>'IRA Calculations'!AO43</f>
        <v>5980052764892.0352</v>
      </c>
      <c r="AC2" s="7">
        <f>'IRA Calculations'!AP43</f>
        <v>6030833758521.8916</v>
      </c>
      <c r="AD2" s="7">
        <f>'IRA Calculations'!AQ43</f>
        <v>6082123754398.3164</v>
      </c>
      <c r="AE2" s="7">
        <f>'IRA Calculations'!AR43</f>
        <v>6133967307106.3799</v>
      </c>
      <c r="AF2" s="7">
        <f>'IRA Calculations'!AS43</f>
        <v>6186311071214.3047</v>
      </c>
      <c r="AG2" s="7">
        <f>'IRA Calculations'!AT43</f>
        <v>6239110437312.8574</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10251254745398.98</v>
      </c>
      <c r="C4" s="7">
        <f>'IRA Calculations'!P45</f>
        <v>10251254745398.98</v>
      </c>
      <c r="D4" s="7">
        <f>'IRA Calculations'!Q45</f>
        <v>10251254745398.98</v>
      </c>
      <c r="E4" s="7">
        <f>'IRA Calculations'!R45</f>
        <v>10315601046408.826</v>
      </c>
      <c r="F4" s="7">
        <f>'IRA Calculations'!S45</f>
        <v>10381267607209.076</v>
      </c>
      <c r="G4" s="7">
        <f>'IRA Calculations'!T45</f>
        <v>10450331841257.469</v>
      </c>
      <c r="H4" s="7">
        <f>'IRA Calculations'!U45</f>
        <v>10524156619940.617</v>
      </c>
      <c r="I4" s="7">
        <f>'IRA Calculations'!V45</f>
        <v>10605043993729.967</v>
      </c>
      <c r="J4" s="7">
        <f>'IRA Calculations'!W45</f>
        <v>10692254908668.934</v>
      </c>
      <c r="K4" s="7">
        <f>'IRA Calculations'!X45</f>
        <v>10784176335460.141</v>
      </c>
      <c r="L4" s="7">
        <f>'IRA Calculations'!Y45</f>
        <v>10877907086276.965</v>
      </c>
      <c r="M4" s="7">
        <f>'IRA Calculations'!Z45</f>
        <v>10974577540468.039</v>
      </c>
      <c r="N4" s="7">
        <f>'IRA Calculations'!AA45</f>
        <v>11073989895582.457</v>
      </c>
      <c r="O4" s="7">
        <f>'IRA Calculations'!AB45</f>
        <v>11173713888468.34</v>
      </c>
      <c r="P4" s="7">
        <f>'IRA Calculations'!AC45</f>
        <v>11272985585973.625</v>
      </c>
      <c r="Q4" s="7">
        <f>'IRA Calculations'!AD45</f>
        <v>11374807772670.812</v>
      </c>
      <c r="R4" s="7">
        <f>'IRA Calculations'!AE45</f>
        <v>11480092549444.014</v>
      </c>
      <c r="S4" s="7">
        <f>'IRA Calculations'!AF45</f>
        <v>11588733744479.875</v>
      </c>
      <c r="T4" s="7">
        <f>'IRA Calculations'!AG45</f>
        <v>11698277328481.383</v>
      </c>
      <c r="U4" s="7">
        <f>'IRA Calculations'!AH45</f>
        <v>11808059340085.113</v>
      </c>
      <c r="V4" s="7">
        <f>'IRA Calculations'!AI45</f>
        <v>11917354806718.715</v>
      </c>
      <c r="W4" s="7">
        <f>'IRA Calculations'!AJ45</f>
        <v>12025995135150.477</v>
      </c>
      <c r="X4" s="7">
        <f>'IRA Calculations'!AK45</f>
        <v>12122451022330.459</v>
      </c>
      <c r="Y4" s="7">
        <f>'IRA Calculations'!AL45</f>
        <v>12219380467119.451</v>
      </c>
      <c r="Z4" s="7">
        <f>'IRA Calculations'!AM45</f>
        <v>12317150436985.035</v>
      </c>
      <c r="AA4" s="7">
        <f>'IRA Calculations'!AN45</f>
        <v>12416054813596.152</v>
      </c>
      <c r="AB4" s="7">
        <f>'IRA Calculations'!AO45</f>
        <v>12516233847498.178</v>
      </c>
      <c r="AC4" s="7">
        <f>'IRA Calculations'!AP45</f>
        <v>12617702540977.146</v>
      </c>
      <c r="AD4" s="7">
        <f>'IRA Calculations'!AQ45</f>
        <v>12720603993798.061</v>
      </c>
      <c r="AE4" s="7">
        <f>'IRA Calculations'!AR45</f>
        <v>12824833907983.379</v>
      </c>
      <c r="AF4" s="7">
        <f>'IRA Calculations'!AS45</f>
        <v>12930511259682.697</v>
      </c>
      <c r="AG4" s="7">
        <f>'IRA Calculations'!AT45</f>
        <v>13037709756519.596</v>
      </c>
    </row>
    <row r="5" spans="1:35" x14ac:dyDescent="0.2">
      <c r="A5" s="1" t="s">
        <v>79</v>
      </c>
      <c r="B5" s="7">
        <f>'IRA Calculations'!O46</f>
        <v>83370702.140026152</v>
      </c>
      <c r="C5" s="7">
        <f>'IRA Calculations'!P46</f>
        <v>83370702.140026152</v>
      </c>
      <c r="D5" s="7">
        <f>'IRA Calculations'!Q46</f>
        <v>83370702.140026152</v>
      </c>
      <c r="E5" s="7">
        <f>'IRA Calculations'!R46</f>
        <v>80198116.236906096</v>
      </c>
      <c r="F5" s="7">
        <f>'IRA Calculations'!S46</f>
        <v>76315104.786208764</v>
      </c>
      <c r="G5" s="7">
        <f>'IRA Calculations'!T46</f>
        <v>72098162.418040931</v>
      </c>
      <c r="H5" s="7">
        <f>'IRA Calculations'!U46</f>
        <v>67928150.218518674</v>
      </c>
      <c r="I5" s="7">
        <f>'IRA Calculations'!V46</f>
        <v>64146538.407563865</v>
      </c>
      <c r="J5" s="7">
        <f>'IRA Calculations'!W46</f>
        <v>60981245.8632719</v>
      </c>
      <c r="K5" s="7">
        <f>'IRA Calculations'!X46</f>
        <v>58539892.025370903</v>
      </c>
      <c r="L5" s="7">
        <f>'IRA Calculations'!Y46</f>
        <v>56817694.964188747</v>
      </c>
      <c r="M5" s="7">
        <f>'IRA Calculations'!Z46</f>
        <v>55754469.368595384</v>
      </c>
      <c r="N5" s="7">
        <f>'IRA Calculations'!AA46</f>
        <v>55232653.877907671</v>
      </c>
      <c r="O5" s="7">
        <f>'IRA Calculations'!AB46</f>
        <v>55103049.086096041</v>
      </c>
      <c r="P5" s="7">
        <f>'IRA Calculations'!AC46</f>
        <v>55233185.526401021</v>
      </c>
      <c r="Q5" s="7">
        <f>'IRA Calculations'!AD46</f>
        <v>55538380.82892219</v>
      </c>
      <c r="R5" s="7">
        <f>'IRA Calculations'!AE46</f>
        <v>55951602.36390245</v>
      </c>
      <c r="S5" s="7">
        <f>'IRA Calculations'!AF46</f>
        <v>56427031.000121459</v>
      </c>
      <c r="T5" s="7">
        <f>'IRA Calculations'!AG46</f>
        <v>56927808.358438224</v>
      </c>
      <c r="U5" s="7">
        <f>'IRA Calculations'!AH46</f>
        <v>57439120.560864761</v>
      </c>
      <c r="V5" s="7">
        <f>'IRA Calculations'!AI46</f>
        <v>57951403.824044973</v>
      </c>
      <c r="W5" s="7">
        <f>'IRA Calculations'!AJ46</f>
        <v>58460817.405005284</v>
      </c>
      <c r="X5" s="7">
        <f>'IRA Calculations'!AK46</f>
        <v>58918196.156620719</v>
      </c>
      <c r="Y5" s="7">
        <f>'IRA Calculations'!AL46</f>
        <v>59379020.207604252</v>
      </c>
      <c r="Z5" s="7">
        <f>'IRA Calculations'!AM46</f>
        <v>59845318.935183935</v>
      </c>
      <c r="AA5" s="7">
        <f>'IRA Calculations'!AN46</f>
        <v>60318705.390082218</v>
      </c>
      <c r="AB5" s="7">
        <f>'IRA Calculations'!AO46</f>
        <v>60799968.834342889</v>
      </c>
      <c r="AC5" s="7">
        <f>'IRA Calculations'!AP46</f>
        <v>61288689.701598406</v>
      </c>
      <c r="AD5" s="7">
        <f>'IRA Calculations'!AQ46</f>
        <v>61785322.067281328</v>
      </c>
      <c r="AE5" s="7">
        <f>'IRA Calculations'!AR46</f>
        <v>62289115.328940906</v>
      </c>
      <c r="AF5" s="7">
        <f>'IRA Calculations'!AS46</f>
        <v>62800355.566754423</v>
      </c>
      <c r="AG5" s="7">
        <f>'IRA Calculations'!AT46</f>
        <v>63319435.13699127</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960483445724.64905</v>
      </c>
      <c r="C10" s="7">
        <f>'IRA Calculations'!P51</f>
        <v>960483445724.64905</v>
      </c>
      <c r="D10" s="7">
        <f>'IRA Calculations'!Q51</f>
        <v>960483445724.64905</v>
      </c>
      <c r="E10" s="7">
        <f>'IRA Calculations'!R51</f>
        <v>949401254855.53491</v>
      </c>
      <c r="F10" s="7">
        <f>'IRA Calculations'!S51</f>
        <v>942415571367.50574</v>
      </c>
      <c r="G10" s="7">
        <f>'IRA Calculations'!T51</f>
        <v>938927625585.35278</v>
      </c>
      <c r="H10" s="7">
        <f>'IRA Calculations'!U51</f>
        <v>938236284157.06274</v>
      </c>
      <c r="I10" s="7">
        <f>'IRA Calculations'!V51</f>
        <v>939793582068.36157</v>
      </c>
      <c r="J10" s="7">
        <f>'IRA Calculations'!W51</f>
        <v>943039429713.63281</v>
      </c>
      <c r="K10" s="7">
        <f>'IRA Calculations'!X51</f>
        <v>947528015630.70728</v>
      </c>
      <c r="L10" s="7">
        <f>'IRA Calculations'!Y51</f>
        <v>952793184653.61609</v>
      </c>
      <c r="M10" s="7">
        <f>'IRA Calculations'!Z51</f>
        <v>958798220529.99768</v>
      </c>
      <c r="N10" s="7">
        <f>'IRA Calculations'!AA51</f>
        <v>965411704369.375</v>
      </c>
      <c r="O10" s="7">
        <f>'IRA Calculations'!AB51</f>
        <v>972322092092.74487</v>
      </c>
      <c r="P10" s="7">
        <f>'IRA Calculations'!AC51</f>
        <v>979362086015.47498</v>
      </c>
      <c r="Q10" s="7">
        <f>'IRA Calculations'!AD51</f>
        <v>986661137853.7467</v>
      </c>
      <c r="R10" s="7">
        <f>'IRA Calculations'!AE51</f>
        <v>994248575750.89417</v>
      </c>
      <c r="S10" s="7">
        <f>'IRA Calculations'!AF51</f>
        <v>1002120582863.6908</v>
      </c>
      <c r="T10" s="7">
        <f>'IRA Calculations'!AG51</f>
        <v>1010087954092.8217</v>
      </c>
      <c r="U10" s="7">
        <f>'IRA Calculations'!AH51</f>
        <v>1018106606830.4016</v>
      </c>
      <c r="V10" s="7">
        <f>'IRA Calculations'!AI51</f>
        <v>1026124288761.2444</v>
      </c>
      <c r="W10" s="7">
        <f>'IRA Calculations'!AJ51</f>
        <v>1034133051003.5808</v>
      </c>
      <c r="X10" s="7">
        <f>'IRA Calculations'!AK51</f>
        <v>1042801136709.8619</v>
      </c>
      <c r="Y10" s="7">
        <f>'IRA Calculations'!AL51</f>
        <v>1051484634713.7357</v>
      </c>
      <c r="Z10" s="7">
        <f>'IRA Calculations'!AM51</f>
        <v>1060207540936.2477</v>
      </c>
      <c r="AA10" s="7">
        <f>'IRA Calculations'!AN51</f>
        <v>1068990539560.6088</v>
      </c>
      <c r="AB10" s="7">
        <f>'IRA Calculations'!AO51</f>
        <v>1077844457489.4086</v>
      </c>
      <c r="AC10" s="7">
        <f>'IRA Calculations'!AP51</f>
        <v>1086777027255.0233</v>
      </c>
      <c r="AD10" s="7">
        <f>'IRA Calculations'!AQ51</f>
        <v>1095801245792.4667</v>
      </c>
      <c r="AE10" s="7">
        <f>'IRA Calculations'!AR51</f>
        <v>1104914393519.4287</v>
      </c>
      <c r="AF10" s="7">
        <f>'IRA Calculations'!AS51</f>
        <v>1114129824108.3579</v>
      </c>
      <c r="AG10" s="7">
        <f>'IRA Calculations'!AT51</f>
        <v>1123456079441.0332</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7511928750696.8965</v>
      </c>
      <c r="C2" s="7">
        <f>'IRA Calculations'!P56</f>
        <v>7511928750696.8965</v>
      </c>
      <c r="D2" s="7">
        <f>'IRA Calculations'!Q56</f>
        <v>7511928750696.8965</v>
      </c>
      <c r="E2" s="7">
        <f>'IRA Calculations'!R56</f>
        <v>7517109786551.6826</v>
      </c>
      <c r="F2" s="7">
        <f>'IRA Calculations'!S56</f>
        <v>7524155781197.1777</v>
      </c>
      <c r="G2" s="7">
        <f>'IRA Calculations'!T56</f>
        <v>7535642621234.6885</v>
      </c>
      <c r="H2" s="7">
        <f>'IRA Calculations'!U56</f>
        <v>7542694325665.9912</v>
      </c>
      <c r="I2" s="7">
        <f>'IRA Calculations'!V56</f>
        <v>7543326684444.6377</v>
      </c>
      <c r="J2" s="7">
        <f>'IRA Calculations'!W56</f>
        <v>7545618866063.3613</v>
      </c>
      <c r="K2" s="7">
        <f>'IRA Calculations'!X56</f>
        <v>7549116704642.3799</v>
      </c>
      <c r="L2" s="7">
        <f>'IRA Calculations'!Y56</f>
        <v>7546810367512.9756</v>
      </c>
      <c r="M2" s="7">
        <f>'IRA Calculations'!Z56</f>
        <v>7535635186617.7451</v>
      </c>
      <c r="N2" s="7">
        <f>'IRA Calculations'!AA56</f>
        <v>7517821011746.8193</v>
      </c>
      <c r="O2" s="7">
        <f>'IRA Calculations'!AB56</f>
        <v>7489839730561.1338</v>
      </c>
      <c r="P2" s="7">
        <f>'IRA Calculations'!AC56</f>
        <v>7462275204262.7217</v>
      </c>
      <c r="Q2" s="7">
        <f>'IRA Calculations'!AD56</f>
        <v>7441348482401.2734</v>
      </c>
      <c r="R2" s="7">
        <f>'IRA Calculations'!AE56</f>
        <v>7422406327447.8721</v>
      </c>
      <c r="S2" s="7">
        <f>'IRA Calculations'!AF56</f>
        <v>7399393808934.001</v>
      </c>
      <c r="T2" s="7">
        <f>'IRA Calculations'!AG56</f>
        <v>7366625407637.6387</v>
      </c>
      <c r="U2" s="7">
        <f>'IRA Calculations'!AH56</f>
        <v>7326271853275.043</v>
      </c>
      <c r="V2" s="7">
        <f>'IRA Calculations'!AI56</f>
        <v>7271079933557.4102</v>
      </c>
      <c r="W2" s="7">
        <f>'IRA Calculations'!AJ56</f>
        <v>7195758104483.7002</v>
      </c>
      <c r="X2" s="7">
        <f>'IRA Calculations'!AK56</f>
        <v>7078548275587.458</v>
      </c>
      <c r="Y2" s="7">
        <f>'IRA Calculations'!AL56</f>
        <v>6944425050009.1016</v>
      </c>
      <c r="Z2" s="7">
        <f>'IRA Calculations'!AM56</f>
        <v>6798250786182.7295</v>
      </c>
      <c r="AA2" s="7">
        <f>'IRA Calculations'!AN56</f>
        <v>6640519915873.4346</v>
      </c>
      <c r="AB2" s="7">
        <f>'IRA Calculations'!AO56</f>
        <v>6466810626308.6826</v>
      </c>
      <c r="AC2" s="7">
        <f>'IRA Calculations'!AP56</f>
        <v>6271937123478.8799</v>
      </c>
      <c r="AD2" s="7">
        <f>'IRA Calculations'!AQ56</f>
        <v>6051158500852.2061</v>
      </c>
      <c r="AE2" s="7">
        <f>'IRA Calculations'!AR56</f>
        <v>5804540956257.8965</v>
      </c>
      <c r="AF2" s="7">
        <f>'IRA Calculations'!AS56</f>
        <v>5537870346508.2344</v>
      </c>
      <c r="AG2" s="7">
        <f>'IRA Calculations'!AT56</f>
        <v>5253907293566.2266</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783660979878.80994</v>
      </c>
      <c r="C2" s="7">
        <f>'IRA Calculations'!P69</f>
        <v>783660979878.80994</v>
      </c>
      <c r="D2" s="7">
        <f>'IRA Calculations'!Q69</f>
        <v>783660979878.80994</v>
      </c>
      <c r="E2" s="7">
        <f>'IRA Calculations'!R69</f>
        <v>788722525742.46277</v>
      </c>
      <c r="F2" s="7">
        <f>'IRA Calculations'!S69</f>
        <v>794196574623.52979</v>
      </c>
      <c r="G2" s="7">
        <f>'IRA Calculations'!T69</f>
        <v>799291393435.88452</v>
      </c>
      <c r="H2" s="7">
        <f>'IRA Calculations'!U69</f>
        <v>804698081495.46667</v>
      </c>
      <c r="I2" s="7">
        <f>'IRA Calculations'!V69</f>
        <v>809935075688.15723</v>
      </c>
      <c r="J2" s="7">
        <f>'IRA Calculations'!W69</f>
        <v>815087614085.53479</v>
      </c>
      <c r="K2" s="7">
        <f>'IRA Calculations'!X69</f>
        <v>820308111606.37549</v>
      </c>
      <c r="L2" s="7">
        <f>'IRA Calculations'!Y69</f>
        <v>825065362569.67773</v>
      </c>
      <c r="M2" s="7">
        <f>'IRA Calculations'!Z69</f>
        <v>830305940883.15601</v>
      </c>
      <c r="N2" s="7">
        <f>'IRA Calculations'!AA69</f>
        <v>835379643465.44104</v>
      </c>
      <c r="O2" s="7">
        <f>'IRA Calculations'!AB69</f>
        <v>840762260241.31653</v>
      </c>
      <c r="P2" s="7">
        <f>'IRA Calculations'!AC69</f>
        <v>845263892900.79089</v>
      </c>
      <c r="Q2" s="7">
        <f>'IRA Calculations'!AD69</f>
        <v>850283419263.45007</v>
      </c>
      <c r="R2" s="7">
        <f>'IRA Calculations'!AE69</f>
        <v>856008016008.46606</v>
      </c>
      <c r="S2" s="7">
        <f>'IRA Calculations'!AF69</f>
        <v>862113690126.61536</v>
      </c>
      <c r="T2" s="7">
        <f>'IRA Calculations'!AG69</f>
        <v>868580834075.66699</v>
      </c>
      <c r="U2" s="7">
        <f>'IRA Calculations'!AH69</f>
        <v>875551581975.9668</v>
      </c>
      <c r="V2" s="7">
        <f>'IRA Calculations'!AI69</f>
        <v>882365876017.42981</v>
      </c>
      <c r="W2" s="7">
        <f>'IRA Calculations'!AJ69</f>
        <v>889355462603.19177</v>
      </c>
      <c r="X2" s="7">
        <f>'IRA Calculations'!AK69</f>
        <v>894255014730.24756</v>
      </c>
      <c r="Y2" s="7">
        <f>'IRA Calculations'!AL69</f>
        <v>899196658636.29871</v>
      </c>
      <c r="Z2" s="7">
        <f>'IRA Calculations'!AM69</f>
        <v>904029385322.14514</v>
      </c>
      <c r="AA2" s="7">
        <f>'IRA Calculations'!AN69</f>
        <v>909357502734.88916</v>
      </c>
      <c r="AB2" s="7">
        <f>'IRA Calculations'!AO69</f>
        <v>914294363379.98914</v>
      </c>
      <c r="AC2" s="7">
        <f>'IRA Calculations'!AP69</f>
        <v>919175102375.35522</v>
      </c>
      <c r="AD2" s="7">
        <f>'IRA Calculations'!AQ69</f>
        <v>924546207852.24585</v>
      </c>
      <c r="AE2" s="7">
        <f>'IRA Calculations'!AR69</f>
        <v>929779761190.29041</v>
      </c>
      <c r="AF2" s="7">
        <f>'IRA Calculations'!AS69</f>
        <v>935197896378.58887</v>
      </c>
      <c r="AG2" s="7">
        <f>'IRA Calculations'!AT69</f>
        <v>941622895228.11353</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5821886914486.1152</v>
      </c>
      <c r="C4" s="7">
        <f>'IRA Calculations'!P71</f>
        <v>5821886914486.1152</v>
      </c>
      <c r="D4" s="7">
        <f>'IRA Calculations'!Q71</f>
        <v>5821886914486.1152</v>
      </c>
      <c r="E4" s="7">
        <f>'IRA Calculations'!R71</f>
        <v>5856651200392.96</v>
      </c>
      <c r="F4" s="7">
        <f>'IRA Calculations'!S71</f>
        <v>5697064318702.6514</v>
      </c>
      <c r="G4" s="7">
        <f>'IRA Calculations'!T71</f>
        <v>5530951072261.75</v>
      </c>
      <c r="H4" s="7">
        <f>'IRA Calculations'!U71</f>
        <v>5364403010076.8262</v>
      </c>
      <c r="I4" s="7">
        <f>'IRA Calculations'!V71</f>
        <v>5197026498688.0762</v>
      </c>
      <c r="J4" s="7">
        <f>'IRA Calculations'!W71</f>
        <v>5028254591415.7627</v>
      </c>
      <c r="K4" s="7">
        <f>'IRA Calculations'!X71</f>
        <v>4858515168009.4912</v>
      </c>
      <c r="L4" s="7">
        <f>'IRA Calculations'!Y71</f>
        <v>4683230133483.0938</v>
      </c>
      <c r="M4" s="7">
        <f>'IRA Calculations'!Z71</f>
        <v>4510453863948.8779</v>
      </c>
      <c r="N4" s="7">
        <f>'IRA Calculations'!AA71</f>
        <v>4337414567983.0942</v>
      </c>
      <c r="O4" s="7">
        <f>'IRA Calculations'!AB71</f>
        <v>4165511011540.0205</v>
      </c>
      <c r="P4" s="7">
        <f>'IRA Calculations'!AC71</f>
        <v>4182430742655.4697</v>
      </c>
      <c r="Q4" s="7">
        <f>'IRA Calculations'!AD71</f>
        <v>4201809954212.8896</v>
      </c>
      <c r="R4" s="7">
        <f>'IRA Calculations'!AE71</f>
        <v>4221888780467.6113</v>
      </c>
      <c r="S4" s="7">
        <f>'IRA Calculations'!AF71</f>
        <v>4250224085355.9365</v>
      </c>
      <c r="T4" s="7">
        <f>'IRA Calculations'!AG71</f>
        <v>4281490285509.5625</v>
      </c>
      <c r="U4" s="7">
        <f>'IRA Calculations'!AH71</f>
        <v>4318010733937.6045</v>
      </c>
      <c r="V4" s="7">
        <f>'IRA Calculations'!AI71</f>
        <v>4357293767305.6445</v>
      </c>
      <c r="W4" s="7">
        <f>'IRA Calculations'!AJ71</f>
        <v>4400768500779.0283</v>
      </c>
      <c r="X4" s="7">
        <f>'IRA Calculations'!AK71</f>
        <v>4413537859081.873</v>
      </c>
      <c r="Y4" s="7">
        <f>'IRA Calculations'!AL71</f>
        <v>4431079307091.4717</v>
      </c>
      <c r="Z4" s="7">
        <f>'IRA Calculations'!AM71</f>
        <v>4450252732330.0518</v>
      </c>
      <c r="AA4" s="7">
        <f>'IRA Calculations'!AN71</f>
        <v>4473501005416.3926</v>
      </c>
      <c r="AB4" s="7">
        <f>'IRA Calculations'!AO71</f>
        <v>4497678880839.0078</v>
      </c>
      <c r="AC4" s="7">
        <f>'IRA Calculations'!AP71</f>
        <v>4524997479148.0918</v>
      </c>
      <c r="AD4" s="7">
        <f>'IRA Calculations'!AQ71</f>
        <v>4552083533967.1367</v>
      </c>
      <c r="AE4" s="7">
        <f>'IRA Calculations'!AR71</f>
        <v>4581285900019.2627</v>
      </c>
      <c r="AF4" s="7">
        <f>'IRA Calculations'!AS71</f>
        <v>4609275176079.0107</v>
      </c>
      <c r="AG4" s="7">
        <f>'IRA Calculations'!AT71</f>
        <v>4638621587958.3242</v>
      </c>
    </row>
    <row r="5" spans="1:35" x14ac:dyDescent="0.2">
      <c r="A5" s="1" t="s">
        <v>79</v>
      </c>
      <c r="B5" s="7">
        <f>'IRA Calculations'!O72</f>
        <v>1753234974.679796</v>
      </c>
      <c r="C5" s="7">
        <f>'IRA Calculations'!P72</f>
        <v>1753234974.679796</v>
      </c>
      <c r="D5" s="7">
        <f>'IRA Calculations'!Q72</f>
        <v>1753234974.679796</v>
      </c>
      <c r="E5" s="7">
        <f>'IRA Calculations'!R72</f>
        <v>1765163398.5342767</v>
      </c>
      <c r="F5" s="7">
        <f>'IRA Calculations'!S72</f>
        <v>1774429912.4572308</v>
      </c>
      <c r="G5" s="7">
        <f>'IRA Calculations'!T72</f>
        <v>1780274285.8294005</v>
      </c>
      <c r="H5" s="7">
        <f>'IRA Calculations'!U72</f>
        <v>1783392846.6776555</v>
      </c>
      <c r="I5" s="7">
        <f>'IRA Calculations'!V72</f>
        <v>1782472267.0618045</v>
      </c>
      <c r="J5" s="7">
        <f>'IRA Calculations'!W72</f>
        <v>1776063310.2268717</v>
      </c>
      <c r="K5" s="7">
        <f>'IRA Calculations'!X72</f>
        <v>1762325537.3495512</v>
      </c>
      <c r="L5" s="7">
        <f>'IRA Calculations'!Y72</f>
        <v>1738648109.6414135</v>
      </c>
      <c r="M5" s="7">
        <f>'IRA Calculations'!Z72</f>
        <v>1706556599.3943262</v>
      </c>
      <c r="N5" s="7">
        <f>'IRA Calculations'!AA72</f>
        <v>1665524919.1130764</v>
      </c>
      <c r="O5" s="7">
        <f>'IRA Calculations'!AB72</f>
        <v>1616875499.6670151</v>
      </c>
      <c r="P5" s="7">
        <f>'IRA Calculations'!AC72</f>
        <v>1560912898.1935711</v>
      </c>
      <c r="Q5" s="7">
        <f>'IRA Calculations'!AD72</f>
        <v>1498635548.9334841</v>
      </c>
      <c r="R5" s="7">
        <f>'IRA Calculations'!AE72</f>
        <v>1430689248.962858</v>
      </c>
      <c r="S5" s="7">
        <f>'IRA Calculations'!AF72</f>
        <v>1360210784.8001156</v>
      </c>
      <c r="T5" s="7">
        <f>'IRA Calculations'!AG72</f>
        <v>1287367947.086844</v>
      </c>
      <c r="U5" s="7">
        <f>'IRA Calculations'!AH72</f>
        <v>1213857633.1551759</v>
      </c>
      <c r="V5" s="7">
        <f>'IRA Calculations'!AI72</f>
        <v>1140343688.4452174</v>
      </c>
      <c r="W5" s="7">
        <f>'IRA Calculations'!AJ72</f>
        <v>1068286958.9955273</v>
      </c>
      <c r="X5" s="7">
        <f>'IRA Calculations'!AK72</f>
        <v>994738944.89074707</v>
      </c>
      <c r="Y5" s="7">
        <f>'IRA Calculations'!AL72</f>
        <v>925635896.97100675</v>
      </c>
      <c r="Z5" s="7">
        <f>'IRA Calculations'!AM72</f>
        <v>861123761.38398814</v>
      </c>
      <c r="AA5" s="7">
        <f>'IRA Calculations'!AN72</f>
        <v>802198338.09652245</v>
      </c>
      <c r="AB5" s="7">
        <f>'IRA Calculations'!AO72</f>
        <v>749075295.21745193</v>
      </c>
      <c r="AC5" s="7">
        <f>'IRA Calculations'!AP72</f>
        <v>702527780.1198653</v>
      </c>
      <c r="AD5" s="7">
        <f>'IRA Calculations'!AQ72</f>
        <v>662455585.91285646</v>
      </c>
      <c r="AE5" s="7">
        <f>'IRA Calculations'!AR72</f>
        <v>629145809.86134934</v>
      </c>
      <c r="AF5" s="7">
        <f>'IRA Calculations'!AS72</f>
        <v>602035368.37362468</v>
      </c>
      <c r="AG5" s="7">
        <f>'IRA Calculations'!AT72</f>
        <v>580918851.21192467</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2624444832214.2583</v>
      </c>
      <c r="C7" s="7">
        <f>'IRA Calculations'!P74</f>
        <v>2624444832214.2583</v>
      </c>
      <c r="D7" s="7">
        <f>'IRA Calculations'!Q74</f>
        <v>2624444832214.2583</v>
      </c>
      <c r="E7" s="7">
        <f>'IRA Calculations'!R74</f>
        <v>2640806782223.9634</v>
      </c>
      <c r="F7" s="7">
        <f>'IRA Calculations'!S74</f>
        <v>2655505042507.396</v>
      </c>
      <c r="G7" s="7">
        <f>'IRA Calculations'!T74</f>
        <v>2669123043094.8135</v>
      </c>
      <c r="H7" s="7">
        <f>'IRA Calculations'!U74</f>
        <v>2683605141558.457</v>
      </c>
      <c r="I7" s="7">
        <f>'IRA Calculations'!V74</f>
        <v>2698480048784.2124</v>
      </c>
      <c r="J7" s="7">
        <f>'IRA Calculations'!W74</f>
        <v>2713846871566.0566</v>
      </c>
      <c r="K7" s="7">
        <f>'IRA Calculations'!X74</f>
        <v>2729421902667.2778</v>
      </c>
      <c r="L7" s="7">
        <f>'IRA Calculations'!Y74</f>
        <v>2743689613861.2061</v>
      </c>
      <c r="M7" s="7">
        <f>'IRA Calculations'!Z74</f>
        <v>2759362419656.0288</v>
      </c>
      <c r="N7" s="7">
        <f>'IRA Calculations'!AA74</f>
        <v>2775412293350.7861</v>
      </c>
      <c r="O7" s="7">
        <f>'IRA Calculations'!AB74</f>
        <v>2792333047425.8921</v>
      </c>
      <c r="P7" s="7">
        <f>'IRA Calculations'!AC74</f>
        <v>2809729824190.0244</v>
      </c>
      <c r="Q7" s="7">
        <f>'IRA Calculations'!AD74</f>
        <v>2828279124755.4287</v>
      </c>
      <c r="R7" s="7">
        <f>'IRA Calculations'!AE74</f>
        <v>2847521916048.4849</v>
      </c>
      <c r="S7" s="7">
        <f>'IRA Calculations'!AF74</f>
        <v>2870223155837.2451</v>
      </c>
      <c r="T7" s="7">
        <f>'IRA Calculations'!AG74</f>
        <v>2894271928880.9717</v>
      </c>
      <c r="U7" s="7">
        <f>'IRA Calculations'!AH74</f>
        <v>2920407920022.1519</v>
      </c>
      <c r="V7" s="7">
        <f>'IRA Calculations'!AI74</f>
        <v>2946853533935.4326</v>
      </c>
      <c r="W7" s="7">
        <f>'IRA Calculations'!AJ74</f>
        <v>2974101505555.6953</v>
      </c>
      <c r="X7" s="7">
        <f>'IRA Calculations'!AK74</f>
        <v>2990430722162.4604</v>
      </c>
      <c r="Y7" s="7">
        <f>'IRA Calculations'!AL74</f>
        <v>3006746284074.8516</v>
      </c>
      <c r="Z7" s="7">
        <f>'IRA Calculations'!AM74</f>
        <v>3021260445487.0752</v>
      </c>
      <c r="AA7" s="7">
        <f>'IRA Calculations'!AN74</f>
        <v>3035220901863.2466</v>
      </c>
      <c r="AB7" s="7">
        <f>'IRA Calculations'!AO74</f>
        <v>3047685195550.1401</v>
      </c>
      <c r="AC7" s="7">
        <f>'IRA Calculations'!AP74</f>
        <v>3060533581165.6113</v>
      </c>
      <c r="AD7" s="7">
        <f>'IRA Calculations'!AQ74</f>
        <v>3072859190507.5869</v>
      </c>
      <c r="AE7" s="7">
        <f>'IRA Calculations'!AR74</f>
        <v>3086232780999.5625</v>
      </c>
      <c r="AF7" s="7">
        <f>'IRA Calculations'!AS74</f>
        <v>3099282257590.5488</v>
      </c>
      <c r="AG7" s="7">
        <f>'IRA Calculations'!AT74</f>
        <v>3113355248355.7168</v>
      </c>
    </row>
    <row r="8" spans="1:35" x14ac:dyDescent="0.2">
      <c r="A8" s="1" t="s">
        <v>344</v>
      </c>
      <c r="B8" s="7">
        <f>'IRA Calculations'!O75</f>
        <v>0</v>
      </c>
      <c r="C8" s="7">
        <f>'IRA Calculations'!P75</f>
        <v>0</v>
      </c>
      <c r="D8" s="7">
        <f>'IRA Calculations'!Q75</f>
        <v>0</v>
      </c>
      <c r="E8" s="7">
        <f>'IRA Calculations'!R75</f>
        <v>0</v>
      </c>
      <c r="F8" s="7">
        <f>'IRA Calculations'!S75</f>
        <v>0</v>
      </c>
      <c r="G8" s="7">
        <f>'IRA Calculations'!T75</f>
        <v>0</v>
      </c>
      <c r="H8" s="7">
        <f>'IRA Calculations'!U75</f>
        <v>0</v>
      </c>
      <c r="I8" s="7">
        <f>'IRA Calculations'!V75</f>
        <v>0</v>
      </c>
      <c r="J8" s="7">
        <f>'IRA Calculations'!W75</f>
        <v>0</v>
      </c>
      <c r="K8" s="7">
        <f>'IRA Calculations'!X75</f>
        <v>0</v>
      </c>
      <c r="L8" s="7">
        <f>'IRA Calculations'!Y75</f>
        <v>0</v>
      </c>
      <c r="M8" s="7">
        <f>'IRA Calculations'!Z75</f>
        <v>0</v>
      </c>
      <c r="N8" s="7">
        <f>'IRA Calculations'!AA75</f>
        <v>0</v>
      </c>
      <c r="O8" s="7">
        <f>'IRA Calculations'!AB75</f>
        <v>0</v>
      </c>
      <c r="P8" s="7">
        <f>'IRA Calculations'!AC75</f>
        <v>0</v>
      </c>
      <c r="Q8" s="7">
        <f>'IRA Calculations'!AD75</f>
        <v>0</v>
      </c>
      <c r="R8" s="7">
        <f>'IRA Calculations'!AE75</f>
        <v>0</v>
      </c>
      <c r="S8" s="7">
        <f>'IRA Calculations'!AF75</f>
        <v>0</v>
      </c>
      <c r="T8" s="7">
        <f>'IRA Calculations'!AG75</f>
        <v>0</v>
      </c>
      <c r="U8" s="7">
        <f>'IRA Calculations'!AH75</f>
        <v>0</v>
      </c>
      <c r="V8" s="7">
        <f>'IRA Calculations'!AI75</f>
        <v>0</v>
      </c>
      <c r="W8" s="7">
        <f>'IRA Calculations'!AJ75</f>
        <v>0</v>
      </c>
      <c r="X8" s="7">
        <f>'IRA Calculations'!AK75</f>
        <v>0</v>
      </c>
      <c r="Y8" s="7">
        <f>'IRA Calculations'!AL75</f>
        <v>0</v>
      </c>
      <c r="Z8" s="7">
        <f>'IRA Calculations'!AM75</f>
        <v>0</v>
      </c>
      <c r="AA8" s="7">
        <f>'IRA Calculations'!AN75</f>
        <v>0</v>
      </c>
      <c r="AB8" s="7">
        <f>'IRA Calculations'!AO75</f>
        <v>0</v>
      </c>
      <c r="AC8" s="7">
        <f>'IRA Calculations'!AP75</f>
        <v>0</v>
      </c>
      <c r="AD8" s="7">
        <f>'IRA Calculations'!AQ75</f>
        <v>0</v>
      </c>
      <c r="AE8" s="7">
        <f>'IRA Calculations'!AR75</f>
        <v>0</v>
      </c>
      <c r="AF8" s="7">
        <f>'IRA Calculations'!AS75</f>
        <v>0</v>
      </c>
      <c r="AG8" s="7">
        <f>'IRA Calculations'!AT75</f>
        <v>0</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953356286579.19092</v>
      </c>
      <c r="C10" s="7">
        <f>'IRA Calculations'!P77</f>
        <v>953356286579.19092</v>
      </c>
      <c r="D10" s="7">
        <f>'IRA Calculations'!Q77</f>
        <v>953356286579.19092</v>
      </c>
      <c r="E10" s="7">
        <f>'IRA Calculations'!R77</f>
        <v>961929181832.46606</v>
      </c>
      <c r="F10" s="7">
        <f>'IRA Calculations'!S77</f>
        <v>970186148018.59766</v>
      </c>
      <c r="G10" s="7">
        <f>'IRA Calculations'!T77</f>
        <v>978149334455.6604</v>
      </c>
      <c r="H10" s="7">
        <f>'IRA Calculations'!U77</f>
        <v>986898371515.92383</v>
      </c>
      <c r="I10" s="7">
        <f>'IRA Calculations'!V77</f>
        <v>996349647756.98267</v>
      </c>
      <c r="J10" s="7">
        <f>'IRA Calculations'!W77</f>
        <v>1006449728192.6427</v>
      </c>
      <c r="K10" s="7">
        <f>'IRA Calculations'!X77</f>
        <v>1017269797252.3267</v>
      </c>
      <c r="L10" s="7">
        <f>'IRA Calculations'!Y77</f>
        <v>1028082660282.9143</v>
      </c>
      <c r="M10" s="7">
        <f>'IRA Calculations'!Z77</f>
        <v>1039999716737.952</v>
      </c>
      <c r="N10" s="7">
        <f>'IRA Calculations'!AA77</f>
        <v>1052118432658.4258</v>
      </c>
      <c r="O10" s="7">
        <f>'IRA Calculations'!AB77</f>
        <v>1064363403278.9113</v>
      </c>
      <c r="P10" s="7">
        <f>'IRA Calculations'!AC77</f>
        <v>1076228495267.0586</v>
      </c>
      <c r="Q10" s="7">
        <f>'IRA Calculations'!AD77</f>
        <v>1087653469451.3982</v>
      </c>
      <c r="R10" s="7">
        <f>'IRA Calculations'!AE77</f>
        <v>1098177863332.1127</v>
      </c>
      <c r="S10" s="7">
        <f>'IRA Calculations'!AF77</f>
        <v>1108927542044.3147</v>
      </c>
      <c r="T10" s="7">
        <f>'IRA Calculations'!AG77</f>
        <v>1118983721099.4734</v>
      </c>
      <c r="U10" s="7">
        <f>'IRA Calculations'!AH77</f>
        <v>1128864574083.6697</v>
      </c>
      <c r="V10" s="7">
        <f>'IRA Calculations'!AI77</f>
        <v>1138415101967.2693</v>
      </c>
      <c r="W10" s="7">
        <f>'IRA Calculations'!AJ77</f>
        <v>1148079833925.7734</v>
      </c>
      <c r="X10" s="7">
        <f>'IRA Calculations'!AK77</f>
        <v>1152283253611.6355</v>
      </c>
      <c r="Y10" s="7">
        <f>'IRA Calculations'!AL77</f>
        <v>1157044689463.1289</v>
      </c>
      <c r="Z10" s="7">
        <f>'IRA Calculations'!AM77</f>
        <v>1161893613210.9678</v>
      </c>
      <c r="AA10" s="7">
        <f>'IRA Calculations'!AN77</f>
        <v>1167353971463.8792</v>
      </c>
      <c r="AB10" s="7">
        <f>'IRA Calculations'!AO77</f>
        <v>1172893879264.1562</v>
      </c>
      <c r="AC10" s="7">
        <f>'IRA Calculations'!AP77</f>
        <v>1178936481421.4067</v>
      </c>
      <c r="AD10" s="7">
        <f>'IRA Calculations'!AQ77</f>
        <v>1184873691479.7153</v>
      </c>
      <c r="AE10" s="7">
        <f>'IRA Calculations'!AR77</f>
        <v>1191147719913.3406</v>
      </c>
      <c r="AF10" s="7">
        <f>'IRA Calculations'!AS77</f>
        <v>1197141670719.8599</v>
      </c>
      <c r="AG10" s="7">
        <f>'IRA Calculations'!AT77</f>
        <v>1203341745816.8242</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610007252777.46643</v>
      </c>
      <c r="C2" s="7">
        <f>'IRA Calculations'!P82</f>
        <v>610007252777.46643</v>
      </c>
      <c r="D2" s="7">
        <f>'IRA Calculations'!Q82</f>
        <v>610007252777.46643</v>
      </c>
      <c r="E2" s="7">
        <f>'IRA Calculations'!R82</f>
        <v>596681514010.44714</v>
      </c>
      <c r="F2" s="7">
        <f>'IRA Calculations'!S82</f>
        <v>620363577740.74487</v>
      </c>
      <c r="G2" s="7">
        <f>'IRA Calculations'!T82</f>
        <v>645099671396.52246</v>
      </c>
      <c r="H2" s="7">
        <f>'IRA Calculations'!U82</f>
        <v>671619150244.78528</v>
      </c>
      <c r="I2" s="7">
        <f>'IRA Calculations'!V82</f>
        <v>699101415151.63977</v>
      </c>
      <c r="J2" s="7">
        <f>'IRA Calculations'!W82</f>
        <v>728445897126.40039</v>
      </c>
      <c r="K2" s="7">
        <f>'IRA Calculations'!X82</f>
        <v>758954986075.78662</v>
      </c>
      <c r="L2" s="7">
        <f>'IRA Calculations'!Y82</f>
        <v>790934241972.70422</v>
      </c>
      <c r="M2" s="7">
        <f>'IRA Calculations'!Z82</f>
        <v>824148546665.80676</v>
      </c>
      <c r="N2" s="7">
        <f>'IRA Calculations'!AA82</f>
        <v>858144614031.03442</v>
      </c>
      <c r="O2" s="7">
        <f>'IRA Calculations'!AB82</f>
        <v>893052622387.95227</v>
      </c>
      <c r="P2" s="7">
        <f>'IRA Calculations'!AC82</f>
        <v>892223887206.41504</v>
      </c>
      <c r="Q2" s="7">
        <f>'IRA Calculations'!AD82</f>
        <v>892196617672.00745</v>
      </c>
      <c r="R2" s="7">
        <f>'IRA Calculations'!AE82</f>
        <v>892435475100.9541</v>
      </c>
      <c r="S2" s="7">
        <f>'IRA Calculations'!AF82</f>
        <v>893005355589.0791</v>
      </c>
      <c r="T2" s="7">
        <f>'IRA Calculations'!AG82</f>
        <v>893527213686.85291</v>
      </c>
      <c r="U2" s="7">
        <f>'IRA Calculations'!AH82</f>
        <v>894636919171.07312</v>
      </c>
      <c r="V2" s="7">
        <f>'IRA Calculations'!AI82</f>
        <v>895396430687.14209</v>
      </c>
      <c r="W2" s="7">
        <f>'IRA Calculations'!AJ82</f>
        <v>896693801816.09509</v>
      </c>
      <c r="X2" s="7">
        <f>'IRA Calculations'!AK82</f>
        <v>897923782927.64148</v>
      </c>
      <c r="Y2" s="7">
        <f>'IRA Calculations'!AL82</f>
        <v>899513347512.26111</v>
      </c>
      <c r="Z2" s="7">
        <f>'IRA Calculations'!AM82</f>
        <v>901168581427.76538</v>
      </c>
      <c r="AA2" s="7">
        <f>'IRA Calculations'!AN82</f>
        <v>902886576698.73438</v>
      </c>
      <c r="AB2" s="7">
        <f>'IRA Calculations'!AO82</f>
        <v>904732953713.53931</v>
      </c>
      <c r="AC2" s="7">
        <f>'IRA Calculations'!AP82</f>
        <v>906467161349.72083</v>
      </c>
      <c r="AD2" s="7">
        <f>'IRA Calculations'!AQ82</f>
        <v>908331377308.48193</v>
      </c>
      <c r="AE2" s="7">
        <f>'IRA Calculations'!AR82</f>
        <v>910299548824.14575</v>
      </c>
      <c r="AF2" s="7">
        <f>'IRA Calculations'!AS82</f>
        <v>912427267395.99219</v>
      </c>
      <c r="AG2" s="7">
        <f>'IRA Calculations'!AT82</f>
        <v>914860659456.84473</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399115729882.83313</v>
      </c>
      <c r="C2" s="7">
        <f>'IRA Calculations'!P95</f>
        <v>399115729882.83313</v>
      </c>
      <c r="D2" s="7">
        <f>'IRA Calculations'!Q95</f>
        <v>399115729882.83313</v>
      </c>
      <c r="E2" s="7">
        <f>'IRA Calculations'!R95</f>
        <v>400680586916.14099</v>
      </c>
      <c r="F2" s="7">
        <f>'IRA Calculations'!S95</f>
        <v>402539319246.20715</v>
      </c>
      <c r="G2" s="7">
        <f>'IRA Calculations'!T95</f>
        <v>404659832533.03015</v>
      </c>
      <c r="H2" s="7">
        <f>'IRA Calculations'!U95</f>
        <v>408286581105.17969</v>
      </c>
      <c r="I2" s="7">
        <f>'IRA Calculations'!V95</f>
        <v>412918078975.88324</v>
      </c>
      <c r="J2" s="7">
        <f>'IRA Calculations'!W95</f>
        <v>418279076776.78918</v>
      </c>
      <c r="K2" s="7">
        <f>'IRA Calculations'!X95</f>
        <v>423564211916.92169</v>
      </c>
      <c r="L2" s="7">
        <f>'IRA Calculations'!Y95</f>
        <v>428928689429.99896</v>
      </c>
      <c r="M2" s="7">
        <f>'IRA Calculations'!Z95</f>
        <v>434644745628.61554</v>
      </c>
      <c r="N2" s="7">
        <f>'IRA Calculations'!AA95</f>
        <v>440965401886.65094</v>
      </c>
      <c r="O2" s="7">
        <f>'IRA Calculations'!AB95</f>
        <v>447898236315.68933</v>
      </c>
      <c r="P2" s="7">
        <f>'IRA Calculations'!AC95</f>
        <v>455237867285.15735</v>
      </c>
      <c r="Q2" s="7">
        <f>'IRA Calculations'!AD95</f>
        <v>462677453822.1781</v>
      </c>
      <c r="R2" s="7">
        <f>'IRA Calculations'!AE95</f>
        <v>470236914848.30627</v>
      </c>
      <c r="S2" s="7">
        <f>'IRA Calculations'!AF95</f>
        <v>475920980974.03741</v>
      </c>
      <c r="T2" s="7">
        <f>'IRA Calculations'!AG95</f>
        <v>481527087975.67047</v>
      </c>
      <c r="U2" s="7">
        <f>'IRA Calculations'!AH95</f>
        <v>487124112456.4884</v>
      </c>
      <c r="V2" s="7">
        <f>'IRA Calculations'!AI95</f>
        <v>492546418194.81726</v>
      </c>
      <c r="W2" s="7">
        <f>'IRA Calculations'!AJ95</f>
        <v>497993703016.75555</v>
      </c>
      <c r="X2" s="7">
        <f>'IRA Calculations'!AK95</f>
        <v>503259027065.34082</v>
      </c>
      <c r="Y2" s="7">
        <f>'IRA Calculations'!AL95</f>
        <v>508654898188.31976</v>
      </c>
      <c r="Z2" s="7">
        <f>'IRA Calculations'!AM95</f>
        <v>514247656087.02539</v>
      </c>
      <c r="AA2" s="7">
        <f>'IRA Calculations'!AN95</f>
        <v>520285234845.50531</v>
      </c>
      <c r="AB2" s="7">
        <f>'IRA Calculations'!AO95</f>
        <v>526405716752.84741</v>
      </c>
      <c r="AC2" s="7">
        <f>'IRA Calculations'!AP95</f>
        <v>532649125258.09296</v>
      </c>
      <c r="AD2" s="7">
        <f>'IRA Calculations'!AQ95</f>
        <v>539356452164.87476</v>
      </c>
      <c r="AE2" s="7">
        <f>'IRA Calculations'!AR95</f>
        <v>546080091772.13403</v>
      </c>
      <c r="AF2" s="7">
        <f>'IRA Calculations'!AS95</f>
        <v>553055875422.80701</v>
      </c>
      <c r="AG2" s="7">
        <f>'IRA Calculations'!AT95</f>
        <v>560584560186.01184</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1765843979290.1538</v>
      </c>
      <c r="C2" s="7">
        <f>'IRA Calculations'!P108</f>
        <v>1765843979290.1538</v>
      </c>
      <c r="D2" s="7">
        <f>'IRA Calculations'!Q108</f>
        <v>1765843979290.1538</v>
      </c>
      <c r="E2" s="7">
        <f>'IRA Calculations'!R108</f>
        <v>1761419217896.9133</v>
      </c>
      <c r="F2" s="7">
        <f>'IRA Calculations'!S108</f>
        <v>1757118634338.6221</v>
      </c>
      <c r="G2" s="7">
        <f>'IRA Calculations'!T108</f>
        <v>1753563620967.1111</v>
      </c>
      <c r="H2" s="7">
        <f>'IRA Calculations'!U108</f>
        <v>1751792238340.7229</v>
      </c>
      <c r="I2" s="7">
        <f>'IRA Calculations'!V108</f>
        <v>1751456155374.3376</v>
      </c>
      <c r="J2" s="7">
        <f>'IRA Calculations'!W108</f>
        <v>1753152998325.9724</v>
      </c>
      <c r="K2" s="7">
        <f>'IRA Calculations'!X108</f>
        <v>1757080722766.6006</v>
      </c>
      <c r="L2" s="7">
        <f>'IRA Calculations'!Y108</f>
        <v>1762241060795.4771</v>
      </c>
      <c r="M2" s="7">
        <f>'IRA Calculations'!Z108</f>
        <v>1769771633762.135</v>
      </c>
      <c r="N2" s="7">
        <f>'IRA Calculations'!AA108</f>
        <v>1778877989240.8743</v>
      </c>
      <c r="O2" s="7">
        <f>'IRA Calculations'!AB108</f>
        <v>1790091831684.9812</v>
      </c>
      <c r="P2" s="7">
        <f>'IRA Calculations'!AC108</f>
        <v>1802117565932.5327</v>
      </c>
      <c r="Q2" s="7">
        <f>'IRA Calculations'!AD108</f>
        <v>1815731575067.8062</v>
      </c>
      <c r="R2" s="7">
        <f>'IRA Calculations'!AE108</f>
        <v>1831378131470.655</v>
      </c>
      <c r="S2" s="7">
        <f>'IRA Calculations'!AF108</f>
        <v>1847343521209.3123</v>
      </c>
      <c r="T2" s="7">
        <f>'IRA Calculations'!AG108</f>
        <v>1863910929112.4883</v>
      </c>
      <c r="U2" s="7">
        <f>'IRA Calculations'!AH108</f>
        <v>1880905420027.0518</v>
      </c>
      <c r="V2" s="7">
        <f>'IRA Calculations'!AI108</f>
        <v>1897363197180.1338</v>
      </c>
      <c r="W2" s="7">
        <f>'IRA Calculations'!AJ108</f>
        <v>1914037471875.8965</v>
      </c>
      <c r="X2" s="7">
        <f>'IRA Calculations'!AK108</f>
        <v>1929114019379.3567</v>
      </c>
      <c r="Y2" s="7">
        <f>'IRA Calculations'!AL108</f>
        <v>1944088485910.4373</v>
      </c>
      <c r="Z2" s="7">
        <f>'IRA Calculations'!AM108</f>
        <v>1959042442434.7156</v>
      </c>
      <c r="AA2" s="7">
        <f>'IRA Calculations'!AN108</f>
        <v>1974914872243.032</v>
      </c>
      <c r="AB2" s="7">
        <f>'IRA Calculations'!AO108</f>
        <v>1990143024637.4353</v>
      </c>
      <c r="AC2" s="7">
        <f>'IRA Calculations'!AP108</f>
        <v>2004993676379.3286</v>
      </c>
      <c r="AD2" s="7">
        <f>'IRA Calculations'!AQ108</f>
        <v>2021106536742.6738</v>
      </c>
      <c r="AE2" s="7">
        <f>'IRA Calculations'!AR108</f>
        <v>2036667883126.7095</v>
      </c>
      <c r="AF2" s="7">
        <f>'IRA Calculations'!AS108</f>
        <v>2052789200988.0916</v>
      </c>
      <c r="AG2" s="7">
        <f>'IRA Calculations'!AT108</f>
        <v>2070816655481.9167</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3500118317374.207</v>
      </c>
      <c r="C4" s="7">
        <f>'IRA Calculations'!P110</f>
        <v>3500118317374.207</v>
      </c>
      <c r="D4" s="7">
        <f>'IRA Calculations'!Q110</f>
        <v>3500118317374.207</v>
      </c>
      <c r="E4" s="7">
        <f>'IRA Calculations'!R110</f>
        <v>3522088278360.7798</v>
      </c>
      <c r="F4" s="7">
        <f>'IRA Calculations'!S110</f>
        <v>3544509019821.6313</v>
      </c>
      <c r="G4" s="7">
        <f>'IRA Calculations'!T110</f>
        <v>3568089839601.4434</v>
      </c>
      <c r="H4" s="7">
        <f>'IRA Calculations'!U110</f>
        <v>3593296067186.5063</v>
      </c>
      <c r="I4" s="7">
        <f>'IRA Calculations'!V110</f>
        <v>3620913698947.2881</v>
      </c>
      <c r="J4" s="7">
        <f>'IRA Calculations'!W110</f>
        <v>3650690397354.8511</v>
      </c>
      <c r="K4" s="7">
        <f>'IRA Calculations'!X110</f>
        <v>3682075420716.5503</v>
      </c>
      <c r="L4" s="7">
        <f>'IRA Calculations'!Y110</f>
        <v>3714078207300.5483</v>
      </c>
      <c r="M4" s="7">
        <f>'IRA Calculations'!Z110</f>
        <v>3747084706101.5776</v>
      </c>
      <c r="N4" s="7">
        <f>'IRA Calculations'!AA110</f>
        <v>3781027380803.4678</v>
      </c>
      <c r="O4" s="7">
        <f>'IRA Calculations'!AB110</f>
        <v>3815076458974.9209</v>
      </c>
      <c r="P4" s="7">
        <f>'IRA Calculations'!AC110</f>
        <v>3848971108504.6313</v>
      </c>
      <c r="Q4" s="7">
        <f>'IRA Calculations'!AD110</f>
        <v>3883736579622.582</v>
      </c>
      <c r="R4" s="7">
        <f>'IRA Calculations'!AE110</f>
        <v>3919684293817.269</v>
      </c>
      <c r="S4" s="7">
        <f>'IRA Calculations'!AF110</f>
        <v>3956778000510.7944</v>
      </c>
      <c r="T4" s="7">
        <f>'IRA Calculations'!AG110</f>
        <v>3994179812721.7905</v>
      </c>
      <c r="U4" s="7">
        <f>'IRA Calculations'!AH110</f>
        <v>4031663032022.8096</v>
      </c>
      <c r="V4" s="7">
        <f>'IRA Calculations'!AI110</f>
        <v>4068980128736.4512</v>
      </c>
      <c r="W4" s="7">
        <f>'IRA Calculations'!AJ110</f>
        <v>4106073539542.5991</v>
      </c>
      <c r="X4" s="7">
        <f>'IRA Calculations'!AK110</f>
        <v>4139006778050.6719</v>
      </c>
      <c r="Y4" s="7">
        <f>'IRA Calculations'!AL110</f>
        <v>4172101704830.3555</v>
      </c>
      <c r="Z4" s="7">
        <f>'IRA Calculations'!AM110</f>
        <v>4205483614744.2856</v>
      </c>
      <c r="AA4" s="7">
        <f>'IRA Calculations'!AN110</f>
        <v>4239252848739.8042</v>
      </c>
      <c r="AB4" s="7">
        <f>'IRA Calculations'!AO110</f>
        <v>4273457293004.0254</v>
      </c>
      <c r="AC4" s="7">
        <f>'IRA Calculations'!AP110</f>
        <v>4308102069814.8999</v>
      </c>
      <c r="AD4" s="7">
        <f>'IRA Calculations'!AQ110</f>
        <v>4343236038177.6069</v>
      </c>
      <c r="AE4" s="7">
        <f>'IRA Calculations'!AR110</f>
        <v>4378823587303.9331</v>
      </c>
      <c r="AF4" s="7">
        <f>'IRA Calculations'!AS110</f>
        <v>4414905339596.7822</v>
      </c>
      <c r="AG4" s="7">
        <f>'IRA Calculations'!AT110</f>
        <v>4451506461283.1025</v>
      </c>
    </row>
    <row r="5" spans="1:35" x14ac:dyDescent="0.2">
      <c r="A5" s="1" t="s">
        <v>79</v>
      </c>
      <c r="B5" s="7">
        <f>'IRA Calculations'!O111</f>
        <v>28465522.410671234</v>
      </c>
      <c r="C5" s="7">
        <f>'IRA Calculations'!P111</f>
        <v>28465522.410671234</v>
      </c>
      <c r="D5" s="7">
        <f>'IRA Calculations'!Q111</f>
        <v>28465522.410671234</v>
      </c>
      <c r="E5" s="7">
        <f>'IRA Calculations'!R111</f>
        <v>27382296.375542451</v>
      </c>
      <c r="F5" s="7">
        <f>'IRA Calculations'!S111</f>
        <v>26056507.49967245</v>
      </c>
      <c r="G5" s="7">
        <f>'IRA Calculations'!T111</f>
        <v>24616703.534917779</v>
      </c>
      <c r="H5" s="7">
        <f>'IRA Calculations'!U111</f>
        <v>23192923.086014915</v>
      </c>
      <c r="I5" s="7">
        <f>'IRA Calculations'!V111</f>
        <v>21901755.409720238</v>
      </c>
      <c r="J5" s="7">
        <f>'IRA Calculations'!W111</f>
        <v>20821019.5691543</v>
      </c>
      <c r="K5" s="7">
        <f>'IRA Calculations'!X111</f>
        <v>19987460.409865595</v>
      </c>
      <c r="L5" s="7">
        <f>'IRA Calculations'!Y111</f>
        <v>19399445.222487956</v>
      </c>
      <c r="M5" s="7">
        <f>'IRA Calculations'!Z111</f>
        <v>19036424.745964564</v>
      </c>
      <c r="N5" s="7">
        <f>'IRA Calculations'!AA111</f>
        <v>18858259.633243568</v>
      </c>
      <c r="O5" s="7">
        <f>'IRA Calculations'!AB111</f>
        <v>18814008.259425845</v>
      </c>
      <c r="P5" s="7">
        <f>'IRA Calculations'!AC111</f>
        <v>18858441.155669477</v>
      </c>
      <c r="Q5" s="7">
        <f>'IRA Calculations'!AD111</f>
        <v>18962644.952693481</v>
      </c>
      <c r="R5" s="7">
        <f>'IRA Calculations'!AE111</f>
        <v>19103732.487794202</v>
      </c>
      <c r="S5" s="7">
        <f>'IRA Calculations'!AF111</f>
        <v>19266059.590140503</v>
      </c>
      <c r="T5" s="7">
        <f>'IRA Calculations'!AG111</f>
        <v>19437041.586813394</v>
      </c>
      <c r="U5" s="7">
        <f>'IRA Calculations'!AH111</f>
        <v>19611620.528616916</v>
      </c>
      <c r="V5" s="7">
        <f>'IRA Calculations'!AI111</f>
        <v>19786531.022763602</v>
      </c>
      <c r="W5" s="7">
        <f>'IRA Calculations'!AJ111</f>
        <v>19960461.712237362</v>
      </c>
      <c r="X5" s="7">
        <f>'IRA Calculations'!AK111</f>
        <v>20116625.985418208</v>
      </c>
      <c r="Y5" s="7">
        <f>'IRA Calculations'!AL111</f>
        <v>20273966.598054722</v>
      </c>
      <c r="Z5" s="7">
        <f>'IRA Calculations'!AM111</f>
        <v>20433176.446829814</v>
      </c>
      <c r="AA5" s="7">
        <f>'IRA Calculations'!AN111</f>
        <v>20594806.280751362</v>
      </c>
      <c r="AB5" s="7">
        <f>'IRA Calculations'!AO111</f>
        <v>20759125.58005425</v>
      </c>
      <c r="AC5" s="7">
        <f>'IRA Calculations'!AP111</f>
        <v>20925991.090867136</v>
      </c>
      <c r="AD5" s="7">
        <f>'IRA Calculations'!AQ111</f>
        <v>21095557.849600535</v>
      </c>
      <c r="AE5" s="7">
        <f>'IRA Calculations'!AR111</f>
        <v>21267569.575686634</v>
      </c>
      <c r="AF5" s="7">
        <f>'IRA Calculations'!AS111</f>
        <v>21442123.946384814</v>
      </c>
      <c r="AG5" s="7">
        <f>'IRA Calculations'!AT111</f>
        <v>21619354.925136577</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327940899471.29657</v>
      </c>
      <c r="C10" s="7">
        <f>'IRA Calculations'!P116</f>
        <v>327940899471.29657</v>
      </c>
      <c r="D10" s="7">
        <f>'IRA Calculations'!Q116</f>
        <v>327940899471.29657</v>
      </c>
      <c r="E10" s="7">
        <f>'IRA Calculations'!R116</f>
        <v>324157072006.17255</v>
      </c>
      <c r="F10" s="7">
        <f>'IRA Calculations'!S116</f>
        <v>321771928007.4046</v>
      </c>
      <c r="G10" s="7">
        <f>'IRA Calculations'!T116</f>
        <v>320581027651.75775</v>
      </c>
      <c r="H10" s="7">
        <f>'IRA Calculations'!U116</f>
        <v>320344980762.19977</v>
      </c>
      <c r="I10" s="7">
        <f>'IRA Calculations'!V116</f>
        <v>320876693911.49908</v>
      </c>
      <c r="J10" s="7">
        <f>'IRA Calculations'!W116</f>
        <v>321984933934.86975</v>
      </c>
      <c r="K10" s="7">
        <f>'IRA Calculations'!X116</f>
        <v>323517486015.33691</v>
      </c>
      <c r="L10" s="7">
        <f>'IRA Calculations'!Y116</f>
        <v>325315189320.82013</v>
      </c>
      <c r="M10" s="7">
        <f>'IRA Calculations'!Z116</f>
        <v>327365507705.19604</v>
      </c>
      <c r="N10" s="7">
        <f>'IRA Calculations'!AA116</f>
        <v>329623570401.20428</v>
      </c>
      <c r="O10" s="7">
        <f>'IRA Calculations'!AB116</f>
        <v>331983005928.99469</v>
      </c>
      <c r="P10" s="7">
        <f>'IRA Calculations'!AC116</f>
        <v>334386693311.18665</v>
      </c>
      <c r="Q10" s="7">
        <f>'IRA Calculations'!AD116</f>
        <v>336878831656.5014</v>
      </c>
      <c r="R10" s="7">
        <f>'IRA Calculations'!AE116</f>
        <v>339469434565.6394</v>
      </c>
      <c r="S10" s="7">
        <f>'IRA Calculations'!AF116</f>
        <v>342157198841.75067</v>
      </c>
      <c r="T10" s="7">
        <f>'IRA Calculations'!AG116</f>
        <v>344877523589.59845</v>
      </c>
      <c r="U10" s="7">
        <f>'IRA Calculations'!AH116</f>
        <v>347615357545.00409</v>
      </c>
      <c r="V10" s="7">
        <f>'IRA Calculations'!AI116</f>
        <v>350352860034.7962</v>
      </c>
      <c r="W10" s="7">
        <f>'IRA Calculations'!AJ116</f>
        <v>353087317047.14172</v>
      </c>
      <c r="X10" s="7">
        <f>'IRA Calculations'!AK116</f>
        <v>356046888954.25299</v>
      </c>
      <c r="Y10" s="7">
        <f>'IRA Calculations'!AL116</f>
        <v>359011723130.85779</v>
      </c>
      <c r="Z10" s="7">
        <f>'IRA Calculations'!AM116</f>
        <v>361990012580.14252</v>
      </c>
      <c r="AA10" s="7">
        <f>'IRA Calculations'!AN116</f>
        <v>364988819568.17456</v>
      </c>
      <c r="AB10" s="7">
        <f>'IRA Calculations'!AO116</f>
        <v>368011840758.53461</v>
      </c>
      <c r="AC10" s="7">
        <f>'IRA Calculations'!AP116</f>
        <v>371061716294.19855</v>
      </c>
      <c r="AD10" s="7">
        <f>'IRA Calculations'!AQ116</f>
        <v>374142883759.77832</v>
      </c>
      <c r="AE10" s="7">
        <f>'IRA Calculations'!AR116</f>
        <v>377254414599.68774</v>
      </c>
      <c r="AF10" s="7">
        <f>'IRA Calculations'!AS116</f>
        <v>380400868200.52899</v>
      </c>
      <c r="AG10" s="7">
        <f>'IRA Calculations'!AT116</f>
        <v>383585161044.00323</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2541733109754.8535</v>
      </c>
      <c r="C2" s="7">
        <f>'IRA Calculations'!P121</f>
        <v>2541733109754.8535</v>
      </c>
      <c r="D2" s="7">
        <f>'IRA Calculations'!Q121</f>
        <v>2541733109754.8535</v>
      </c>
      <c r="E2" s="7">
        <f>'IRA Calculations'!R121</f>
        <v>2540275076981.5132</v>
      </c>
      <c r="F2" s="7">
        <f>'IRA Calculations'!S121</f>
        <v>2539388155992.6445</v>
      </c>
      <c r="G2" s="7">
        <f>'IRA Calculations'!T121</f>
        <v>2540074432893.7783</v>
      </c>
      <c r="H2" s="7">
        <f>'IRA Calculations'!U121</f>
        <v>2540242608878.626</v>
      </c>
      <c r="I2" s="7">
        <f>'IRA Calculations'!V121</f>
        <v>2537935603858.8154</v>
      </c>
      <c r="J2" s="7">
        <f>'IRA Calculations'!W121</f>
        <v>2536580364953.1436</v>
      </c>
      <c r="K2" s="7">
        <f>'IRA Calculations'!X121</f>
        <v>2536202766959.002</v>
      </c>
      <c r="L2" s="7">
        <f>'IRA Calculations'!Y121</f>
        <v>2533367503240.1611</v>
      </c>
      <c r="M2" s="7">
        <f>'IRA Calculations'!Z121</f>
        <v>2528324650207.5474</v>
      </c>
      <c r="N2" s="7">
        <f>'IRA Calculations'!AA121</f>
        <v>2520312938827.9355</v>
      </c>
      <c r="O2" s="7">
        <f>'IRA Calculations'!AB121</f>
        <v>2509460872915.2314</v>
      </c>
      <c r="P2" s="7">
        <f>'IRA Calculations'!AC121</f>
        <v>2498091811183.6851</v>
      </c>
      <c r="Q2" s="7">
        <f>'IRA Calculations'!AD121</f>
        <v>2489231658960.1855</v>
      </c>
      <c r="R2" s="7">
        <f>'IRA Calculations'!AE121</f>
        <v>2482066624460.9116</v>
      </c>
      <c r="S2" s="7">
        <f>'IRA Calculations'!AF121</f>
        <v>2472291190116.4595</v>
      </c>
      <c r="T2" s="7">
        <f>'IRA Calculations'!AG121</f>
        <v>2459193317705.3032</v>
      </c>
      <c r="U2" s="7">
        <f>'IRA Calculations'!AH121</f>
        <v>2443697970604.4453</v>
      </c>
      <c r="V2" s="7">
        <f>'IRA Calculations'!AI121</f>
        <v>2422163861360.2773</v>
      </c>
      <c r="W2" s="7">
        <f>'IRA Calculations'!AJ121</f>
        <v>2393984816871.5713</v>
      </c>
      <c r="X2" s="7">
        <f>'IRA Calculations'!AK121</f>
        <v>2351970609854.4404</v>
      </c>
      <c r="Y2" s="7">
        <f>'IRA Calculations'!AL121</f>
        <v>2303767737821.2896</v>
      </c>
      <c r="Z2" s="7">
        <f>'IRA Calculations'!AM121</f>
        <v>2251180008353.8911</v>
      </c>
      <c r="AA2" s="7">
        <f>'IRA Calculations'!AN121</f>
        <v>2195731597340.0342</v>
      </c>
      <c r="AB2" s="7">
        <f>'IRA Calculations'!AO121</f>
        <v>2133646020972.8406</v>
      </c>
      <c r="AC2" s="7">
        <f>'IRA Calculations'!AP121</f>
        <v>2063529034019.3711</v>
      </c>
      <c r="AD2" s="7">
        <f>'IRA Calculations'!AQ121</f>
        <v>1986133835522.7532</v>
      </c>
      <c r="AE2" s="7">
        <f>'IRA Calculations'!AR121</f>
        <v>1898850482084.1038</v>
      </c>
      <c r="AF2" s="7">
        <f>'IRA Calculations'!AS121</f>
        <v>1805280531808.833</v>
      </c>
      <c r="AG2" s="7">
        <f>'IRA Calculations'!AT121</f>
        <v>1708326128885.0435</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584931059187.0498</v>
      </c>
      <c r="C2" s="7">
        <f>'IRA Calculations'!P134</f>
        <v>584931059187.0498</v>
      </c>
      <c r="D2" s="7">
        <f>'IRA Calculations'!Q134</f>
        <v>584931059187.0498</v>
      </c>
      <c r="E2" s="7">
        <f>'IRA Calculations'!R134</f>
        <v>595110816212.3313</v>
      </c>
      <c r="F2" s="7">
        <f>'IRA Calculations'!S134</f>
        <v>604878951685.98523</v>
      </c>
      <c r="G2" s="7">
        <f>'IRA Calculations'!T134</f>
        <v>614319467293.55151</v>
      </c>
      <c r="H2" s="7">
        <f>'IRA Calculations'!U134</f>
        <v>623360289046.14429</v>
      </c>
      <c r="I2" s="7">
        <f>'IRA Calculations'!V134</f>
        <v>632117924713.32227</v>
      </c>
      <c r="J2" s="7">
        <f>'IRA Calculations'!W134</f>
        <v>640564566421.63635</v>
      </c>
      <c r="K2" s="7">
        <f>'IRA Calculations'!X134</f>
        <v>648679261517.14099</v>
      </c>
      <c r="L2" s="7">
        <f>'IRA Calculations'!Y134</f>
        <v>656472411388.48633</v>
      </c>
      <c r="M2" s="7">
        <f>'IRA Calculations'!Z134</f>
        <v>663668747879.71643</v>
      </c>
      <c r="N2" s="7">
        <f>'IRA Calculations'!AA134</f>
        <v>670261132399.76465</v>
      </c>
      <c r="O2" s="7">
        <f>'IRA Calculations'!AB134</f>
        <v>676095401471.31531</v>
      </c>
      <c r="P2" s="7">
        <f>'IRA Calculations'!AC134</f>
        <v>681277335842.29846</v>
      </c>
      <c r="Q2" s="7">
        <f>'IRA Calculations'!AD134</f>
        <v>685849627109.00256</v>
      </c>
      <c r="R2" s="7">
        <f>'IRA Calculations'!AE134</f>
        <v>689689920948.72473</v>
      </c>
      <c r="S2" s="7">
        <f>'IRA Calculations'!AF134</f>
        <v>693067722741.47559</v>
      </c>
      <c r="T2" s="7">
        <f>'IRA Calculations'!AG134</f>
        <v>695943672092.86096</v>
      </c>
      <c r="U2" s="7">
        <f>'IRA Calculations'!AH134</f>
        <v>698540790613.96216</v>
      </c>
      <c r="V2" s="7">
        <f>'IRA Calculations'!AI134</f>
        <v>700805151441.81348</v>
      </c>
      <c r="W2" s="7">
        <f>'IRA Calculations'!AJ134</f>
        <v>702951728480.90186</v>
      </c>
      <c r="X2" s="7">
        <f>'IRA Calculations'!AK134</f>
        <v>704942475349.54236</v>
      </c>
      <c r="Y2" s="7">
        <f>'IRA Calculations'!AL134</f>
        <v>706924676131.61902</v>
      </c>
      <c r="Z2" s="7">
        <f>'IRA Calculations'!AM134</f>
        <v>708788555011.63855</v>
      </c>
      <c r="AA2" s="7">
        <f>'IRA Calculations'!AN134</f>
        <v>710696685365.35339</v>
      </c>
      <c r="AB2" s="7">
        <f>'IRA Calculations'!AO134</f>
        <v>712575362461.53796</v>
      </c>
      <c r="AC2" s="7">
        <f>'IRA Calculations'!AP134</f>
        <v>714384685013.95813</v>
      </c>
      <c r="AD2" s="7">
        <f>'IRA Calculations'!AQ134</f>
        <v>716162971037.47205</v>
      </c>
      <c r="AE2" s="7">
        <f>'IRA Calculations'!AR134</f>
        <v>717829607457.88196</v>
      </c>
      <c r="AF2" s="7">
        <f>'IRA Calculations'!AS134</f>
        <v>719525633067.24243</v>
      </c>
      <c r="AG2" s="7">
        <f>'IRA Calculations'!AT134</f>
        <v>721182138657.98804</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12893861607254.055</v>
      </c>
      <c r="C4" s="7">
        <f>'IRA Calculations'!P136</f>
        <v>12893861607254.055</v>
      </c>
      <c r="D4" s="7">
        <f>'IRA Calculations'!Q136</f>
        <v>12893861607254.055</v>
      </c>
      <c r="E4" s="7">
        <f>'IRA Calculations'!R136</f>
        <v>12896251199990.721</v>
      </c>
      <c r="F4" s="7">
        <f>'IRA Calculations'!S136</f>
        <v>12877788137914.631</v>
      </c>
      <c r="G4" s="7">
        <f>'IRA Calculations'!T136</f>
        <v>12855929004102.93</v>
      </c>
      <c r="H4" s="7">
        <f>'IRA Calculations'!U136</f>
        <v>12830417501652.801</v>
      </c>
      <c r="I4" s="7">
        <f>'IRA Calculations'!V136</f>
        <v>12805428871621.264</v>
      </c>
      <c r="J4" s="7">
        <f>'IRA Calculations'!W136</f>
        <v>12782600823356.527</v>
      </c>
      <c r="K4" s="7">
        <f>'IRA Calculations'!X136</f>
        <v>12764147043924.982</v>
      </c>
      <c r="L4" s="7">
        <f>'IRA Calculations'!Y136</f>
        <v>12753193090112.074</v>
      </c>
      <c r="M4" s="7">
        <f>'IRA Calculations'!Z136</f>
        <v>12747225066640.25</v>
      </c>
      <c r="N4" s="7">
        <f>'IRA Calculations'!AA136</f>
        <v>12747650518713.008</v>
      </c>
      <c r="O4" s="7">
        <f>'IRA Calculations'!AB136</f>
        <v>12753056860660.072</v>
      </c>
      <c r="P4" s="7">
        <f>'IRA Calculations'!AC136</f>
        <v>12781008233613.023</v>
      </c>
      <c r="Q4" s="7">
        <f>'IRA Calculations'!AD136</f>
        <v>12816401991342.902</v>
      </c>
      <c r="R4" s="7">
        <f>'IRA Calculations'!AE136</f>
        <v>12854781090630.486</v>
      </c>
      <c r="S4" s="7">
        <f>'IRA Calculations'!AF136</f>
        <v>12898499249004.518</v>
      </c>
      <c r="T4" s="7">
        <f>'IRA Calculations'!AG136</f>
        <v>12943651797854.633</v>
      </c>
      <c r="U4" s="7">
        <f>'IRA Calculations'!AH136</f>
        <v>12991627440374.465</v>
      </c>
      <c r="V4" s="7">
        <f>'IRA Calculations'!AI136</f>
        <v>13038972218745.273</v>
      </c>
      <c r="W4" s="7">
        <f>'IRA Calculations'!AJ136</f>
        <v>13088015707493.902</v>
      </c>
      <c r="X4" s="7">
        <f>'IRA Calculations'!AK136</f>
        <v>13136232702715.643</v>
      </c>
      <c r="Y4" s="7">
        <f>'IRA Calculations'!AL136</f>
        <v>13185474486355.254</v>
      </c>
      <c r="Z4" s="7">
        <f>'IRA Calculations'!AM136</f>
        <v>13232771864854.055</v>
      </c>
      <c r="AA4" s="7">
        <f>'IRA Calculations'!AN136</f>
        <v>13280939944474.615</v>
      </c>
      <c r="AB4" s="7">
        <f>'IRA Calculations'!AO136</f>
        <v>13328172407600.963</v>
      </c>
      <c r="AC4" s="7">
        <f>'IRA Calculations'!AP136</f>
        <v>13373782094739.145</v>
      </c>
      <c r="AD4" s="7">
        <f>'IRA Calculations'!AQ136</f>
        <v>13418530113069.324</v>
      </c>
      <c r="AE4" s="7">
        <f>'IRA Calculations'!AR136</f>
        <v>13461091809440.492</v>
      </c>
      <c r="AF4" s="7">
        <f>'IRA Calculations'!AS136</f>
        <v>13504371197010.59</v>
      </c>
      <c r="AG4" s="7">
        <f>'IRA Calculations'!AT136</f>
        <v>13547168981236.938</v>
      </c>
    </row>
    <row r="5" spans="1:35" x14ac:dyDescent="0.2">
      <c r="A5" s="1" t="s">
        <v>79</v>
      </c>
      <c r="B5" s="7">
        <f>'IRA Calculations'!O137</f>
        <v>95910741677.561234</v>
      </c>
      <c r="C5" s="7">
        <f>'IRA Calculations'!P137</f>
        <v>95910741677.561234</v>
      </c>
      <c r="D5" s="7">
        <f>'IRA Calculations'!Q137</f>
        <v>95910741677.561234</v>
      </c>
      <c r="E5" s="7">
        <f>'IRA Calculations'!R137</f>
        <v>96168251573.723099</v>
      </c>
      <c r="F5" s="7">
        <f>'IRA Calculations'!S137</f>
        <v>96315365114.384033</v>
      </c>
      <c r="G5" s="7">
        <f>'IRA Calculations'!T137</f>
        <v>96336891360.986084</v>
      </c>
      <c r="H5" s="7">
        <f>'IRA Calculations'!U137</f>
        <v>96183923590.846054</v>
      </c>
      <c r="I5" s="7">
        <f>'IRA Calculations'!V137</f>
        <v>95826758109.290894</v>
      </c>
      <c r="J5" s="7">
        <f>'IRA Calculations'!W137</f>
        <v>95207089161.88887</v>
      </c>
      <c r="K5" s="7">
        <f>'IRA Calculations'!X137</f>
        <v>94272335890.26149</v>
      </c>
      <c r="L5" s="7">
        <f>'IRA Calculations'!Y137</f>
        <v>92997020660.836472</v>
      </c>
      <c r="M5" s="7">
        <f>'IRA Calculations'!Z137</f>
        <v>91359670518.492538</v>
      </c>
      <c r="N5" s="7">
        <f>'IRA Calculations'!AA137</f>
        <v>89400843263.741425</v>
      </c>
      <c r="O5" s="7">
        <f>'IRA Calculations'!AB137</f>
        <v>87177374108.488037</v>
      </c>
      <c r="P5" s="7">
        <f>'IRA Calculations'!AC137</f>
        <v>84767477548.28244</v>
      </c>
      <c r="Q5" s="7">
        <f>'IRA Calculations'!AD137</f>
        <v>82249020529.631653</v>
      </c>
      <c r="R5" s="7">
        <f>'IRA Calculations'!AE137</f>
        <v>79770361726.23732</v>
      </c>
      <c r="S5" s="7">
        <f>'IRA Calculations'!AF137</f>
        <v>77344530632.402451</v>
      </c>
      <c r="T5" s="7">
        <f>'IRA Calculations'!AG137</f>
        <v>74960954470.879944</v>
      </c>
      <c r="U5" s="7">
        <f>'IRA Calculations'!AH137</f>
        <v>72640005745.320999</v>
      </c>
      <c r="V5" s="7">
        <f>'IRA Calculations'!AI137</f>
        <v>70388772344.374313</v>
      </c>
      <c r="W5" s="7">
        <f>'IRA Calculations'!AJ137</f>
        <v>68246420255.25032</v>
      </c>
      <c r="X5" s="7">
        <f>'IRA Calculations'!AK137</f>
        <v>66237355344.795883</v>
      </c>
      <c r="Y5" s="7">
        <f>'IRA Calculations'!AL137</f>
        <v>64403836777.058037</v>
      </c>
      <c r="Z5" s="7">
        <f>'IRA Calculations'!AM137</f>
        <v>62768730379.901428</v>
      </c>
      <c r="AA5" s="7">
        <f>'IRA Calculations'!AN137</f>
        <v>61365227686.564217</v>
      </c>
      <c r="AB5" s="7">
        <f>'IRA Calculations'!AO137</f>
        <v>60204895182.461502</v>
      </c>
      <c r="AC5" s="7">
        <f>'IRA Calculations'!AP137</f>
        <v>59285640215.723412</v>
      </c>
      <c r="AD5" s="7">
        <f>'IRA Calculations'!AQ137</f>
        <v>58602568842.672485</v>
      </c>
      <c r="AE5" s="7">
        <f>'IRA Calculations'!AR137</f>
        <v>58127663301.932808</v>
      </c>
      <c r="AF5" s="7">
        <f>'IRA Calculations'!AS137</f>
        <v>57841706240.782722</v>
      </c>
      <c r="AG5" s="7">
        <f>'IRA Calculations'!AT137</f>
        <v>57704006210.035332</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1850000000000</v>
      </c>
      <c r="C7" s="7">
        <f>'IRA Calculations'!P139</f>
        <v>1850000000000</v>
      </c>
      <c r="D7" s="7">
        <f>'IRA Calculations'!Q139</f>
        <v>1850000000000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1000000000</v>
      </c>
      <c r="C8" s="7">
        <f>'IRA Calculations'!P140</f>
        <v>1000000000</v>
      </c>
      <c r="D8" s="7">
        <f>'IRA Calculations'!Q140</f>
        <v>1000000000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1813000000000</v>
      </c>
      <c r="C10" s="7">
        <f>'IRA Calculations'!P142</f>
        <v>1813000000000</v>
      </c>
      <c r="D10" s="7">
        <f>'IRA Calculations'!Q142</f>
        <v>1813000000000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4778937530925.3906</v>
      </c>
      <c r="C2" s="7">
        <f>'IRA Calculations'!P147</f>
        <v>4778937530925.3906</v>
      </c>
      <c r="D2" s="7">
        <f>'IRA Calculations'!Q147</f>
        <v>4778937530925.3906</v>
      </c>
      <c r="E2" s="7">
        <f>'IRA Calculations'!R147</f>
        <v>4808470741014.8555</v>
      </c>
      <c r="F2" s="7">
        <f>'IRA Calculations'!S147</f>
        <v>4807513740665.0703</v>
      </c>
      <c r="G2" s="7">
        <f>'IRA Calculations'!T147</f>
        <v>4801190813651.7676</v>
      </c>
      <c r="H2" s="7">
        <f>'IRA Calculations'!U147</f>
        <v>4791162517221.8818</v>
      </c>
      <c r="I2" s="7">
        <f>'IRA Calculations'!V147</f>
        <v>4776206265638.5684</v>
      </c>
      <c r="J2" s="7">
        <f>'IRA Calculations'!W147</f>
        <v>4757922396985.0957</v>
      </c>
      <c r="K2" s="7">
        <f>'IRA Calculations'!X147</f>
        <v>4736289007065.291</v>
      </c>
      <c r="L2" s="7">
        <f>'IRA Calculations'!Y147</f>
        <v>4709502750136.708</v>
      </c>
      <c r="M2" s="7">
        <f>'IRA Calculations'!Z147</f>
        <v>4680370187356.5801</v>
      </c>
      <c r="N2" s="7">
        <f>'IRA Calculations'!AA147</f>
        <v>4650565259336.9287</v>
      </c>
      <c r="O2" s="7">
        <f>'IRA Calculations'!AB147</f>
        <v>4623650975557.5322</v>
      </c>
      <c r="P2" s="7">
        <f>'IRA Calculations'!AC147</f>
        <v>4623018447962.8105</v>
      </c>
      <c r="Q2" s="7">
        <f>'IRA Calculations'!AD147</f>
        <v>4624398581094.2305</v>
      </c>
      <c r="R2" s="7">
        <f>'IRA Calculations'!AE147</f>
        <v>4627996041345.124</v>
      </c>
      <c r="S2" s="7">
        <f>'IRA Calculations'!AF147</f>
        <v>4633808399252.3936</v>
      </c>
      <c r="T2" s="7">
        <f>'IRA Calculations'!AG147</f>
        <v>4640223837926.9629</v>
      </c>
      <c r="U2" s="7">
        <f>'IRA Calculations'!AH147</f>
        <v>4651975939118.3721</v>
      </c>
      <c r="V2" s="7">
        <f>'IRA Calculations'!AI147</f>
        <v>4667975806034.1318</v>
      </c>
      <c r="W2" s="7">
        <f>'IRA Calculations'!AJ147</f>
        <v>4686308378254.0479</v>
      </c>
      <c r="X2" s="7">
        <f>'IRA Calculations'!AK147</f>
        <v>4708362173595.7852</v>
      </c>
      <c r="Y2" s="7">
        <f>'IRA Calculations'!AL147</f>
        <v>4735141935593.585</v>
      </c>
      <c r="Z2" s="7">
        <f>'IRA Calculations'!AM147</f>
        <v>4765437690433.9883</v>
      </c>
      <c r="AA2" s="7">
        <f>'IRA Calculations'!AN147</f>
        <v>4799104403174.5771</v>
      </c>
      <c r="AB2" s="7">
        <f>'IRA Calculations'!AO147</f>
        <v>4837705399225.8809</v>
      </c>
      <c r="AC2" s="7">
        <f>'IRA Calculations'!AP147</f>
        <v>4879559913819.6309</v>
      </c>
      <c r="AD2" s="7">
        <f>'IRA Calculations'!AQ147</f>
        <v>4924531743502.249</v>
      </c>
      <c r="AE2" s="7">
        <f>'IRA Calculations'!AR147</f>
        <v>4972395113877.4883</v>
      </c>
      <c r="AF2" s="7">
        <f>'IRA Calculations'!AS147</f>
        <v>5023958684791.3184</v>
      </c>
      <c r="AG2" s="7">
        <f>'IRA Calculations'!AT147</f>
        <v>5078915349684.8203</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46858453327.392029</v>
      </c>
      <c r="C4" s="7">
        <f>'IRA Calculations'!P149</f>
        <v>46858453327.392029</v>
      </c>
      <c r="D4" s="7">
        <f>'IRA Calculations'!Q149</f>
        <v>46858453327.392029</v>
      </c>
      <c r="E4" s="7">
        <f>'IRA Calculations'!R149</f>
        <v>47033099724.123001</v>
      </c>
      <c r="F4" s="7">
        <f>'IRA Calculations'!S149</f>
        <v>47170852171.880676</v>
      </c>
      <c r="G4" s="7">
        <f>'IRA Calculations'!T149</f>
        <v>47269439049.799217</v>
      </c>
      <c r="H4" s="7">
        <f>'IRA Calculations'!U149</f>
        <v>47328075920.3946</v>
      </c>
      <c r="I4" s="7">
        <f>'IRA Calculations'!V149</f>
        <v>47342775789.917206</v>
      </c>
      <c r="J4" s="7">
        <f>'IRA Calculations'!W149</f>
        <v>47315532743.429054</v>
      </c>
      <c r="K4" s="7">
        <f>'IRA Calculations'!X149</f>
        <v>47243981169.600967</v>
      </c>
      <c r="L4" s="7">
        <f>'IRA Calculations'!Y149</f>
        <v>47134789489.727341</v>
      </c>
      <c r="M4" s="7">
        <f>'IRA Calculations'!Z149</f>
        <v>46987454819.005081</v>
      </c>
      <c r="N4" s="7">
        <f>'IRA Calculations'!AA149</f>
        <v>46804617603.595787</v>
      </c>
      <c r="O4" s="7">
        <f>'IRA Calculations'!AB149</f>
        <v>46590222865.082748</v>
      </c>
      <c r="P4" s="7">
        <f>'IRA Calculations'!AC149</f>
        <v>46333079134.286514</v>
      </c>
      <c r="Q4" s="7">
        <f>'IRA Calculations'!AD149</f>
        <v>46051840196.407265</v>
      </c>
      <c r="R4" s="7">
        <f>'IRA Calculations'!AE149</f>
        <v>45737159993.71241</v>
      </c>
      <c r="S4" s="7">
        <f>'IRA Calculations'!AF149</f>
        <v>45383049299.17395</v>
      </c>
      <c r="T4" s="7">
        <f>'IRA Calculations'!AG149</f>
        <v>44993119461.62413</v>
      </c>
      <c r="U4" s="7">
        <f>'IRA Calculations'!AH149</f>
        <v>44577695780.493118</v>
      </c>
      <c r="V4" s="7">
        <f>'IRA Calculations'!AI149</f>
        <v>44134353943.316177</v>
      </c>
      <c r="W4" s="7">
        <f>'IRA Calculations'!AJ149</f>
        <v>43666849464.175415</v>
      </c>
      <c r="X4" s="7">
        <f>'IRA Calculations'!AK149</f>
        <v>43184957440.021561</v>
      </c>
      <c r="Y4" s="7">
        <f>'IRA Calculations'!AL149</f>
        <v>42688718250.965088</v>
      </c>
      <c r="Z4" s="7">
        <f>'IRA Calculations'!AM149</f>
        <v>42196221448.434212</v>
      </c>
      <c r="AA4" s="7">
        <f>'IRA Calculations'!AN149</f>
        <v>41705670176.89682</v>
      </c>
      <c r="AB4" s="7">
        <f>'IRA Calculations'!AO149</f>
        <v>41228252327.464546</v>
      </c>
      <c r="AC4" s="7">
        <f>'IRA Calculations'!AP149</f>
        <v>40762803575.568192</v>
      </c>
      <c r="AD4" s="7">
        <f>'IRA Calculations'!AQ149</f>
        <v>40313322435.944588</v>
      </c>
      <c r="AE4" s="7">
        <f>'IRA Calculations'!AR149</f>
        <v>39884873650.755478</v>
      </c>
      <c r="AF4" s="7">
        <f>'IRA Calculations'!AS149</f>
        <v>39475749747.025551</v>
      </c>
      <c r="AG4" s="7">
        <f>'IRA Calculations'!AT149</f>
        <v>39086317895.199196</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2672971234621.2422</v>
      </c>
      <c r="C2" s="7">
        <f>'IRA Calculations'!P160</f>
        <v>2672971234621.2422</v>
      </c>
      <c r="D2" s="7">
        <f>'IRA Calculations'!Q160</f>
        <v>2672971234621.2422</v>
      </c>
      <c r="E2" s="7">
        <f>'IRA Calculations'!R160</f>
        <v>2636694272083.8101</v>
      </c>
      <c r="F2" s="7">
        <f>'IRA Calculations'!S160</f>
        <v>2574180995010.3555</v>
      </c>
      <c r="G2" s="7">
        <f>'IRA Calculations'!T160</f>
        <v>2505754001344.2222</v>
      </c>
      <c r="H2" s="7">
        <f>'IRA Calculations'!U160</f>
        <v>2440484191585.2632</v>
      </c>
      <c r="I2" s="7">
        <f>'IRA Calculations'!V160</f>
        <v>2376277140352.5962</v>
      </c>
      <c r="J2" s="7">
        <f>'IRA Calculations'!W160</f>
        <v>2314510320033.2749</v>
      </c>
      <c r="K2" s="7">
        <f>'IRA Calculations'!X160</f>
        <v>2256963356543.9512</v>
      </c>
      <c r="L2" s="7">
        <f>'IRA Calculations'!Y160</f>
        <v>2205096173746.749</v>
      </c>
      <c r="M2" s="7">
        <f>'IRA Calculations'!Z160</f>
        <v>2159400380214.1729</v>
      </c>
      <c r="N2" s="7">
        <f>'IRA Calculations'!AA160</f>
        <v>2121695928219.106</v>
      </c>
      <c r="O2" s="7">
        <f>'IRA Calculations'!AB160</f>
        <v>2090947255397.0049</v>
      </c>
      <c r="P2" s="7">
        <f>'IRA Calculations'!AC160</f>
        <v>2065069862278.5605</v>
      </c>
      <c r="Q2" s="7">
        <f>'IRA Calculations'!AD160</f>
        <v>2042988558780.5789</v>
      </c>
      <c r="R2" s="7">
        <f>'IRA Calculations'!AE160</f>
        <v>2023086454480.9146</v>
      </c>
      <c r="S2" s="7">
        <f>'IRA Calculations'!AF160</f>
        <v>2004502263478.134</v>
      </c>
      <c r="T2" s="7">
        <f>'IRA Calculations'!AG160</f>
        <v>1987576550915.4343</v>
      </c>
      <c r="U2" s="7">
        <f>'IRA Calculations'!AH160</f>
        <v>1973492618002.1208</v>
      </c>
      <c r="V2" s="7">
        <f>'IRA Calculations'!AI160</f>
        <v>1961252618502.6504</v>
      </c>
      <c r="W2" s="7">
        <f>'IRA Calculations'!AJ160</f>
        <v>1949797961604.2209</v>
      </c>
      <c r="X2" s="7">
        <f>'IRA Calculations'!AK160</f>
        <v>1940986350475.4155</v>
      </c>
      <c r="Y2" s="7">
        <f>'IRA Calculations'!AL160</f>
        <v>1934791759413.9729</v>
      </c>
      <c r="Z2" s="7">
        <f>'IRA Calculations'!AM160</f>
        <v>1931642519904.6157</v>
      </c>
      <c r="AA2" s="7">
        <f>'IRA Calculations'!AN160</f>
        <v>1930772020961.3557</v>
      </c>
      <c r="AB2" s="7">
        <f>'IRA Calculations'!AO160</f>
        <v>1932206113437.7014</v>
      </c>
      <c r="AC2" s="7">
        <f>'IRA Calculations'!AP160</f>
        <v>1936273618029.4597</v>
      </c>
      <c r="AD2" s="7">
        <f>'IRA Calculations'!AQ160</f>
        <v>1941989126646.7322</v>
      </c>
      <c r="AE2" s="7">
        <f>'IRA Calculations'!AR160</f>
        <v>1950129556953.0051</v>
      </c>
      <c r="AF2" s="7">
        <f>'IRA Calculations'!AS160</f>
        <v>1960836870980.6511</v>
      </c>
      <c r="AG2" s="7">
        <f>'IRA Calculations'!AT160</f>
        <v>1973997436173.5515</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4294968969151.0142</v>
      </c>
      <c r="C2" s="7">
        <f>'IRA Calculations'!P173</f>
        <v>4294968969151.0142</v>
      </c>
      <c r="D2" s="7">
        <f>'IRA Calculations'!Q173</f>
        <v>4294968969151.0142</v>
      </c>
      <c r="E2" s="7">
        <f>'IRA Calculations'!R173</f>
        <v>4360372237416.8794</v>
      </c>
      <c r="F2" s="7">
        <f>'IRA Calculations'!S173</f>
        <v>4420126384172.5752</v>
      </c>
      <c r="G2" s="7">
        <f>'IRA Calculations'!T173</f>
        <v>4470898207964.0273</v>
      </c>
      <c r="H2" s="7">
        <f>'IRA Calculations'!U173</f>
        <v>4509623400799.9688</v>
      </c>
      <c r="I2" s="7">
        <f>'IRA Calculations'!V173</f>
        <v>4535346344392.0566</v>
      </c>
      <c r="J2" s="7">
        <f>'IRA Calculations'!W173</f>
        <v>4551383236426.75</v>
      </c>
      <c r="K2" s="7">
        <f>'IRA Calculations'!X173</f>
        <v>4560312804439.1016</v>
      </c>
      <c r="L2" s="7">
        <f>'IRA Calculations'!Y173</f>
        <v>4566277270771.835</v>
      </c>
      <c r="M2" s="7">
        <f>'IRA Calculations'!Z173</f>
        <v>4572496854700.499</v>
      </c>
      <c r="N2" s="7">
        <f>'IRA Calculations'!AA173</f>
        <v>4582650047233.7354</v>
      </c>
      <c r="O2" s="7">
        <f>'IRA Calculations'!AB173</f>
        <v>4597118354459.7666</v>
      </c>
      <c r="P2" s="7">
        <f>'IRA Calculations'!AC173</f>
        <v>4615859488087.3857</v>
      </c>
      <c r="Q2" s="7">
        <f>'IRA Calculations'!AD173</f>
        <v>4639317026629.6113</v>
      </c>
      <c r="R2" s="7">
        <f>'IRA Calculations'!AE173</f>
        <v>4665748257524.0791</v>
      </c>
      <c r="S2" s="7">
        <f>'IRA Calculations'!AF173</f>
        <v>4694731913432.7363</v>
      </c>
      <c r="T2" s="7">
        <f>'IRA Calculations'!AG173</f>
        <v>4725992837330.2383</v>
      </c>
      <c r="U2" s="7">
        <f>'IRA Calculations'!AH173</f>
        <v>4759261283981.7832</v>
      </c>
      <c r="V2" s="7">
        <f>'IRA Calculations'!AI173</f>
        <v>4793758498158.5156</v>
      </c>
      <c r="W2" s="7">
        <f>'IRA Calculations'!AJ173</f>
        <v>4828837344761.7363</v>
      </c>
      <c r="X2" s="7">
        <f>'IRA Calculations'!AK173</f>
        <v>4865639233229.5186</v>
      </c>
      <c r="Y2" s="7">
        <f>'IRA Calculations'!AL173</f>
        <v>4904420574007.3643</v>
      </c>
      <c r="Z2" s="7">
        <f>'IRA Calculations'!AM173</f>
        <v>4943746988226.3643</v>
      </c>
      <c r="AA2" s="7">
        <f>'IRA Calculations'!AN173</f>
        <v>4985232556009.751</v>
      </c>
      <c r="AB2" s="7">
        <f>'IRA Calculations'!AO173</f>
        <v>5028639721090.874</v>
      </c>
      <c r="AC2" s="7">
        <f>'IRA Calculations'!AP173</f>
        <v>5073134433780.4775</v>
      </c>
      <c r="AD2" s="7">
        <f>'IRA Calculations'!AQ173</f>
        <v>5119189635282.2422</v>
      </c>
      <c r="AE2" s="7">
        <f>'IRA Calculations'!AR173</f>
        <v>5165967374758.2559</v>
      </c>
      <c r="AF2" s="7">
        <f>'IRA Calculations'!AS173</f>
        <v>5213424309744.1943</v>
      </c>
      <c r="AG2" s="7">
        <f>'IRA Calculations'!AT173</f>
        <v>5262281596501.4902</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7872666931305.7578</v>
      </c>
      <c r="C4" s="7">
        <f>'IRA Calculations'!P175</f>
        <v>7872666931305.7578</v>
      </c>
      <c r="D4" s="7">
        <f>'IRA Calculations'!Q175</f>
        <v>7872666931305.7578</v>
      </c>
      <c r="E4" s="7">
        <f>'IRA Calculations'!R175</f>
        <v>7960927332806.7383</v>
      </c>
      <c r="F4" s="7">
        <f>'IRA Calculations'!S175</f>
        <v>8045142800242.292</v>
      </c>
      <c r="G4" s="7">
        <f>'IRA Calculations'!T175</f>
        <v>8127235547761.3076</v>
      </c>
      <c r="H4" s="7">
        <f>'IRA Calculations'!U175</f>
        <v>8211100392163.1738</v>
      </c>
      <c r="I4" s="7">
        <f>'IRA Calculations'!V175</f>
        <v>8294249048093.3887</v>
      </c>
      <c r="J4" s="7">
        <f>'IRA Calculations'!W175</f>
        <v>8382905091973.708</v>
      </c>
      <c r="K4" s="7">
        <f>'IRA Calculations'!X175</f>
        <v>8478305260163.0283</v>
      </c>
      <c r="L4" s="7">
        <f>'IRA Calculations'!Y175</f>
        <v>8578243915144.0645</v>
      </c>
      <c r="M4" s="7">
        <f>'IRA Calculations'!Z175</f>
        <v>8684802080212.0205</v>
      </c>
      <c r="N4" s="7">
        <f>'IRA Calculations'!AA175</f>
        <v>8791986982308.3926</v>
      </c>
      <c r="O4" s="7">
        <f>'IRA Calculations'!AB175</f>
        <v>8899383372962.0664</v>
      </c>
      <c r="P4" s="7">
        <f>'IRA Calculations'!AC175</f>
        <v>9008260103711.4238</v>
      </c>
      <c r="Q4" s="7">
        <f>'IRA Calculations'!AD175</f>
        <v>9117114327810.498</v>
      </c>
      <c r="R4" s="7">
        <f>'IRA Calculations'!AE175</f>
        <v>9224514743937.1289</v>
      </c>
      <c r="S4" s="7">
        <f>'IRA Calculations'!AF175</f>
        <v>9333119515851.9336</v>
      </c>
      <c r="T4" s="7">
        <f>'IRA Calculations'!AG175</f>
        <v>9439056873239.9004</v>
      </c>
      <c r="U4" s="7">
        <f>'IRA Calculations'!AH175</f>
        <v>9548282911155.5</v>
      </c>
      <c r="V4" s="7">
        <f>'IRA Calculations'!AI175</f>
        <v>9655053228468.8711</v>
      </c>
      <c r="W4" s="7">
        <f>'IRA Calculations'!AJ175</f>
        <v>9763482458002.1504</v>
      </c>
      <c r="X4" s="7">
        <f>'IRA Calculations'!AK175</f>
        <v>9872471412437.0234</v>
      </c>
      <c r="Y4" s="7">
        <f>'IRA Calculations'!AL175</f>
        <v>9981435971853.4492</v>
      </c>
      <c r="Z4" s="7">
        <f>'IRA Calculations'!AM175</f>
        <v>10091209008760.535</v>
      </c>
      <c r="AA4" s="7">
        <f>'IRA Calculations'!AN175</f>
        <v>10202184303601.494</v>
      </c>
      <c r="AB4" s="7">
        <f>'IRA Calculations'!AO175</f>
        <v>10313454526041.459</v>
      </c>
      <c r="AC4" s="7">
        <f>'IRA Calculations'!AP175</f>
        <v>10426228053825.225</v>
      </c>
      <c r="AD4" s="7">
        <f>'IRA Calculations'!AQ175</f>
        <v>10539369418638.926</v>
      </c>
      <c r="AE4" s="7">
        <f>'IRA Calculations'!AR175</f>
        <v>10652459563217.184</v>
      </c>
      <c r="AF4" s="7">
        <f>'IRA Calculations'!AS175</f>
        <v>10766518456854.719</v>
      </c>
      <c r="AG4" s="7">
        <f>'IRA Calculations'!AT175</f>
        <v>10882404127051.568</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17202191206115.301</v>
      </c>
      <c r="C2" s="7">
        <f>'IRA Calculations'!P186</f>
        <v>17202191206115.301</v>
      </c>
      <c r="D2" s="7">
        <f>'IRA Calculations'!Q186</f>
        <v>17202191206115.301</v>
      </c>
      <c r="E2" s="7">
        <f>'IRA Calculations'!R186</f>
        <v>17372274957992.023</v>
      </c>
      <c r="F2" s="7">
        <f>'IRA Calculations'!S186</f>
        <v>17569680161959.77</v>
      </c>
      <c r="G2" s="7">
        <f>'IRA Calculations'!T186</f>
        <v>17799132202737.109</v>
      </c>
      <c r="H2" s="7">
        <f>'IRA Calculations'!U186</f>
        <v>18034709184853.387</v>
      </c>
      <c r="I2" s="7">
        <f>'IRA Calculations'!V186</f>
        <v>18286666999027.496</v>
      </c>
      <c r="J2" s="7">
        <f>'IRA Calculations'!W186</f>
        <v>18549633153716.527</v>
      </c>
      <c r="K2" s="7">
        <f>'IRA Calculations'!X186</f>
        <v>18819424028054.672</v>
      </c>
      <c r="L2" s="7">
        <f>'IRA Calculations'!Y186</f>
        <v>19100712335275.023</v>
      </c>
      <c r="M2" s="7">
        <f>'IRA Calculations'!Z186</f>
        <v>19389457419973.184</v>
      </c>
      <c r="N2" s="7">
        <f>'IRA Calculations'!AA186</f>
        <v>19684229627537.02</v>
      </c>
      <c r="O2" s="7">
        <f>'IRA Calculations'!AB186</f>
        <v>19992907107329.879</v>
      </c>
      <c r="P2" s="7">
        <f>'IRA Calculations'!AC186</f>
        <v>20308529698739.438</v>
      </c>
      <c r="Q2" s="7">
        <f>'IRA Calculations'!AD186</f>
        <v>20635393890100.527</v>
      </c>
      <c r="R2" s="7">
        <f>'IRA Calculations'!AE186</f>
        <v>20971776571380.371</v>
      </c>
      <c r="S2" s="7">
        <f>'IRA Calculations'!AF186</f>
        <v>21311718340195.152</v>
      </c>
      <c r="T2" s="7">
        <f>'IRA Calculations'!AG186</f>
        <v>21666611286455.383</v>
      </c>
      <c r="U2" s="7">
        <f>'IRA Calculations'!AH186</f>
        <v>22023829302585.066</v>
      </c>
      <c r="V2" s="7">
        <f>'IRA Calculations'!AI186</f>
        <v>22392115855213.223</v>
      </c>
      <c r="W2" s="7">
        <f>'IRA Calculations'!AJ186</f>
        <v>22770575529082.652</v>
      </c>
      <c r="X2" s="7">
        <f>'IRA Calculations'!AK186</f>
        <v>23160562733826.066</v>
      </c>
      <c r="Y2" s="7">
        <f>'IRA Calculations'!AL186</f>
        <v>23558571053394.363</v>
      </c>
      <c r="Z2" s="7">
        <f>'IRA Calculations'!AM186</f>
        <v>23969062515077.379</v>
      </c>
      <c r="AA2" s="7">
        <f>'IRA Calculations'!AN186</f>
        <v>24386461465887.25</v>
      </c>
      <c r="AB2" s="7">
        <f>'IRA Calculations'!AO186</f>
        <v>24808066611056.52</v>
      </c>
      <c r="AC2" s="7">
        <f>'IRA Calculations'!AP186</f>
        <v>25245247467001.996</v>
      </c>
      <c r="AD2" s="7">
        <f>'IRA Calculations'!AQ186</f>
        <v>25681856461102.438</v>
      </c>
      <c r="AE2" s="7">
        <f>'IRA Calculations'!AR186</f>
        <v>26132287957954.664</v>
      </c>
      <c r="AF2" s="7">
        <f>'IRA Calculations'!AS186</f>
        <v>26592997919019.371</v>
      </c>
      <c r="AG2" s="7">
        <f>'IRA Calculations'!AT186</f>
        <v>27066552198101.164</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6981613008112.7959</v>
      </c>
      <c r="C4" s="7">
        <f>'IRA Calculations'!P188</f>
        <v>6981613008112.7959</v>
      </c>
      <c r="D4" s="7">
        <f>'IRA Calculations'!Q188</f>
        <v>6981613008112.7959</v>
      </c>
      <c r="E4" s="7">
        <f>'IRA Calculations'!R188</f>
        <v>6957537927048.4727</v>
      </c>
      <c r="F4" s="7">
        <f>'IRA Calculations'!S188</f>
        <v>6949823869824.1211</v>
      </c>
      <c r="G4" s="7">
        <f>'IRA Calculations'!T188</f>
        <v>6939551835236.6699</v>
      </c>
      <c r="H4" s="7">
        <f>'IRA Calculations'!U188</f>
        <v>6925487975381.5977</v>
      </c>
      <c r="I4" s="7">
        <f>'IRA Calculations'!V188</f>
        <v>6911233521134.7559</v>
      </c>
      <c r="J4" s="7">
        <f>'IRA Calculations'!W188</f>
        <v>6879303944873.2012</v>
      </c>
      <c r="K4" s="7">
        <f>'IRA Calculations'!X188</f>
        <v>6852289697662.29</v>
      </c>
      <c r="L4" s="7">
        <f>'IRA Calculations'!Y188</f>
        <v>6832798913283.96</v>
      </c>
      <c r="M4" s="7">
        <f>'IRA Calculations'!Z188</f>
        <v>6824071696398.1377</v>
      </c>
      <c r="N4" s="7">
        <f>'IRA Calculations'!AA188</f>
        <v>6818674865726.2275</v>
      </c>
      <c r="O4" s="7">
        <f>'IRA Calculations'!AB188</f>
        <v>6817029735186.8213</v>
      </c>
      <c r="P4" s="7">
        <f>'IRA Calculations'!AC188</f>
        <v>6819888651063.2236</v>
      </c>
      <c r="Q4" s="7">
        <f>'IRA Calculations'!AD188</f>
        <v>6819356993023.0508</v>
      </c>
      <c r="R4" s="7">
        <f>'IRA Calculations'!AE188</f>
        <v>6807399702761.1084</v>
      </c>
      <c r="S4" s="7">
        <f>'IRA Calculations'!AF188</f>
        <v>6797528919524.7217</v>
      </c>
      <c r="T4" s="7">
        <f>'IRA Calculations'!AG188</f>
        <v>6790456864462.0918</v>
      </c>
      <c r="U4" s="7">
        <f>'IRA Calculations'!AH188</f>
        <v>6788430545139.1641</v>
      </c>
      <c r="V4" s="7">
        <f>'IRA Calculations'!AI188</f>
        <v>6786644976626.8955</v>
      </c>
      <c r="W4" s="7">
        <f>'IRA Calculations'!AJ188</f>
        <v>6790476927029.6348</v>
      </c>
      <c r="X4" s="7">
        <f>'IRA Calculations'!AK188</f>
        <v>6793666875270.6689</v>
      </c>
      <c r="Y4" s="7">
        <f>'IRA Calculations'!AL188</f>
        <v>6792242432974.3623</v>
      </c>
      <c r="Z4" s="7">
        <f>'IRA Calculations'!AM188</f>
        <v>6785692004668.1006</v>
      </c>
      <c r="AA4" s="7">
        <f>'IRA Calculations'!AN188</f>
        <v>6777155382174.0469</v>
      </c>
      <c r="AB4" s="7">
        <f>'IRA Calculations'!AO188</f>
        <v>6767505287180.7578</v>
      </c>
      <c r="AC4" s="7">
        <f>'IRA Calculations'!AP188</f>
        <v>6758737945159.8496</v>
      </c>
      <c r="AD4" s="7">
        <f>'IRA Calculations'!AQ188</f>
        <v>6752187516853.5889</v>
      </c>
      <c r="AE4" s="7">
        <f>'IRA Calculations'!AR188</f>
        <v>6743219549157.1396</v>
      </c>
      <c r="AF4" s="7">
        <f>'IRA Calculations'!AS188</f>
        <v>6736990121931.7393</v>
      </c>
      <c r="AG4" s="7">
        <f>'IRA Calculations'!AT188</f>
        <v>6730078567409.5156</v>
      </c>
    </row>
    <row r="5" spans="1:35" x14ac:dyDescent="0.2">
      <c r="A5" s="1" t="s">
        <v>79</v>
      </c>
      <c r="B5" s="7">
        <f>'IRA Calculations'!O189</f>
        <v>3259089258322.439</v>
      </c>
      <c r="C5" s="7">
        <f>'IRA Calculations'!P189</f>
        <v>3259089258322.439</v>
      </c>
      <c r="D5" s="7">
        <f>'IRA Calculations'!Q189</f>
        <v>3259089258322.439</v>
      </c>
      <c r="E5" s="7">
        <f>'IRA Calculations'!R189</f>
        <v>3262719350527.6362</v>
      </c>
      <c r="F5" s="7">
        <f>'IRA Calculations'!S189</f>
        <v>3261816529668.3179</v>
      </c>
      <c r="G5" s="7">
        <f>'IRA Calculations'!T189</f>
        <v>3258054776087.7832</v>
      </c>
      <c r="H5" s="7">
        <f>'IRA Calculations'!U189</f>
        <v>3247803997580.8652</v>
      </c>
      <c r="I5" s="7">
        <f>'IRA Calculations'!V189</f>
        <v>3238098673343.1284</v>
      </c>
      <c r="J5" s="7">
        <f>'IRA Calculations'!W189</f>
        <v>3232098676382.1899</v>
      </c>
      <c r="K5" s="7">
        <f>'IRA Calculations'!X189</f>
        <v>3232851027098.3091</v>
      </c>
      <c r="L5" s="7">
        <f>'IRA Calculations'!Y189</f>
        <v>3232756983258.7861</v>
      </c>
      <c r="M5" s="7">
        <f>'IRA Calculations'!Z189</f>
        <v>3227358866870.7363</v>
      </c>
      <c r="N5" s="7">
        <f>'IRA Calculations'!AA189</f>
        <v>3219910594781.3271</v>
      </c>
      <c r="O5" s="7">
        <f>'IRA Calculations'!AB189</f>
        <v>3211540693064.6768</v>
      </c>
      <c r="P5" s="7">
        <f>'IRA Calculations'!AC189</f>
        <v>3211352605385.6318</v>
      </c>
      <c r="Q5" s="7">
        <f>'IRA Calculations'!AD189</f>
        <v>3211089282634.9868</v>
      </c>
      <c r="R5" s="7">
        <f>'IRA Calculations'!AE189</f>
        <v>3212067338565.936</v>
      </c>
      <c r="S5" s="7">
        <f>'IRA Calculations'!AF189</f>
        <v>3207177058911.2529</v>
      </c>
      <c r="T5" s="7">
        <f>'IRA Calculations'!AG189</f>
        <v>3206894927392.7158</v>
      </c>
      <c r="U5" s="7">
        <f>'IRA Calculations'!AH189</f>
        <v>3209057935701.5205</v>
      </c>
      <c r="V5" s="7">
        <f>'IRA Calculations'!AI189</f>
        <v>3209716242578.1167</v>
      </c>
      <c r="W5" s="7">
        <f>'IRA Calculations'!AJ189</f>
        <v>3210600254669.5435</v>
      </c>
      <c r="X5" s="7">
        <f>'IRA Calculations'!AK189</f>
        <v>3213929406588.2808</v>
      </c>
      <c r="Y5" s="7">
        <f>'IRA Calculations'!AL189</f>
        <v>3220211535067.7568</v>
      </c>
      <c r="Z5" s="7">
        <f>'IRA Calculations'!AM189</f>
        <v>3227264823031.2446</v>
      </c>
      <c r="AA5" s="7">
        <f>'IRA Calculations'!AN189</f>
        <v>3233810274261.3354</v>
      </c>
      <c r="AB5" s="7">
        <f>'IRA Calculations'!AO189</f>
        <v>3238869832827.1406</v>
      </c>
      <c r="AC5" s="7">
        <f>'IRA Calculations'!AP189</f>
        <v>3241728765548.3262</v>
      </c>
      <c r="AD5" s="7">
        <f>'IRA Calculations'!AQ189</f>
        <v>3242443498728.6299</v>
      </c>
      <c r="AE5" s="7">
        <f>'IRA Calculations'!AR189</f>
        <v>3244606507037.4346</v>
      </c>
      <c r="AF5" s="7">
        <f>'IRA Calculations'!AS189</f>
        <v>3247296160847.4976</v>
      </c>
      <c r="AG5" s="7">
        <f>'IRA Calculations'!AT189</f>
        <v>3248311834314.231</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2023-12-15T19:17:58Z</dcterms:modified>
</cp:coreProperties>
</file>