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bldgs\CiDESCTY\"/>
    </mc:Choice>
  </mc:AlternateContent>
  <xr:revisionPtr revIDLastSave="0" documentId="8_{872CD41E-62AC-4DEA-B9C6-B92A2E4EB72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L8" i="19"/>
  <c r="E8" i="19"/>
  <c r="B8" i="18"/>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U8" i="7" l="1"/>
  <c r="Q8" i="10"/>
  <c r="O8" i="7"/>
  <c r="AC8" i="7"/>
  <c r="I8" i="7"/>
  <c r="W8" i="6"/>
  <c r="U8" i="6"/>
  <c r="S8" i="10"/>
  <c r="W8" i="7"/>
  <c r="S30" i="14"/>
  <c r="S35" i="14"/>
  <c r="Q8" i="6"/>
  <c r="AC8" i="6"/>
  <c r="K8" i="6"/>
  <c r="I8" i="6"/>
  <c r="U8" i="10"/>
  <c r="C8" i="7"/>
  <c r="G8" i="7"/>
  <c r="S30" i="22"/>
  <c r="AE8" i="10"/>
  <c r="S35" i="22"/>
  <c r="M8" i="7"/>
  <c r="AC8" i="10"/>
  <c r="K8" i="10"/>
  <c r="C8" i="6"/>
  <c r="G8" i="6"/>
  <c r="M8" i="6"/>
  <c r="O8" i="6"/>
  <c r="E8" i="7"/>
  <c r="C8" i="10"/>
  <c r="AE8" i="7"/>
  <c r="M8" i="10"/>
  <c r="W8" i="10"/>
  <c r="AA8" i="7"/>
  <c r="E8" i="6"/>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<sst xmlns="http://schemas.openxmlformats.org/spreadsheetml/2006/main" count="55111" uniqueCount="1381">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</sst>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1302</v>
      </c>
      <c r="C1" s="71">
        <v>45686</v>
      </c>
      <c r="D1" s="13"/>
      <c r="E1" s="13"/>
      <c r="F1" s="72" t="s">
        <v>59</v>
      </c>
      <c r="G1" s="72" t="s">
        <v>59</v>
      </c>
    </row>
    <row r="2" spans="1:7" x14ac:dyDescent="0.75">
      <c r="B2" t="str">
        <f>LOOKUP(B1,F2:G51,G2:G51)</f>
        <v>NM</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b">
        <f>IF(A35=About!$B$1,SUM('BDESC-rural-residential'!$AF$8,'BDESC-urban-residential'!$AF$8,'BDESC-commercial'!$AF$8)='REEDS calc'!Q35,"NA")</f>
        <v>1</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b">
        <f>IF(A35=About!$B$1,SUM('DESC-rural-residential'!$AF$8,'DESC-urban-residential'!$AF$8,'DESC-commercial'!$AF$8)='REEDS calc-noIRA'!Q35,"NA")</f>
        <v>0</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NEW MEXICO</v>
      </c>
    </row>
    <row r="3" spans="1:7" x14ac:dyDescent="0.65">
      <c r="A3" s="52" t="s">
        <v>1327</v>
      </c>
      <c r="B3" s="52">
        <v>0.59</v>
      </c>
      <c r="C3" s="52">
        <v>0.41</v>
      </c>
      <c r="F3" s="52" t="s">
        <v>10</v>
      </c>
      <c r="G3" s="52">
        <f>SUMIFS(B:B,A:A,G2)</f>
        <v>0.77400000000000002</v>
      </c>
    </row>
    <row r="4" spans="1:7" x14ac:dyDescent="0.65">
      <c r="A4" s="52" t="s">
        <v>1328</v>
      </c>
      <c r="B4" s="52">
        <v>0.66</v>
      </c>
      <c r="C4" s="52">
        <v>0.33999999999999903</v>
      </c>
      <c r="F4" s="52" t="s">
        <v>11</v>
      </c>
      <c r="G4" s="52">
        <f>SUMIFS(C:C,A:A,G2)</f>
        <v>0.22599999999999901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40.808099611682003</v>
      </c>
      <c r="C8" s="65">
        <f>INDEX('REEDS calc'!$C$64:$AG$113,MATCH(About!$B$2,'REEDS calc'!$B$64:$B$113,0),MATCH(C$1,'REEDS calc'!$C$63:$AG$63,0))*SUMIFS('res v com'!$E$3:$E$52,'res v com'!$B$3:$B$52,About!$B$2)*SUMIFS('Urban and Rural'!$C$2:$C$53,'Urban and Rural'!$A$2:$A$53,About!$B$1)</f>
        <v>40.808099611682003</v>
      </c>
      <c r="D8" s="65">
        <f>INDEX('REEDS calc'!$C$64:$AG$113,MATCH(About!$B$2,'REEDS calc'!$B$64:$B$113,0),MATCH(D$1,'REEDS calc'!$C$63:$AG$63,0))*SUMIFS('res v com'!$E$3:$E$52,'res v com'!$B$3:$B$52,About!$B$2)*SUMIFS('Urban and Rural'!$C$2:$C$53,'Urban and Rural'!$A$2:$A$53,About!$B$1)</f>
        <v>40.808099611682003</v>
      </c>
      <c r="E8" s="65">
        <f>INDEX('REEDS calc'!$C$64:$AG$113,MATCH(About!$B$2,'REEDS calc'!$B$64:$B$113,0),MATCH(E$1,'REEDS calc'!$C$63:$AG$63,0))*SUMIFS('res v com'!$E$3:$E$52,'res v com'!$B$3:$B$52,About!$B$2)*SUMIFS('Urban and Rural'!$C$2:$C$53,'Urban and Rural'!$A$2:$A$53,About!$B$1)</f>
        <v>51.491244886927355</v>
      </c>
      <c r="F8" s="65">
        <f>INDEX('REEDS calc'!$C$64:$AG$113,MATCH(About!$B$2,'REEDS calc'!$B$64:$B$113,0),MATCH(F$1,'REEDS calc'!$C$63:$AG$63,0))*SUMIFS('res v com'!$E$3:$E$52,'res v com'!$B$3:$B$52,About!$B$2)*SUMIFS('Urban and Rural'!$C$2:$C$53,'Urban and Rural'!$A$2:$A$53,About!$B$1)</f>
        <v>62.17439016217272</v>
      </c>
      <c r="G8" s="65">
        <f>INDEX('REEDS calc'!$C$64:$AG$113,MATCH(About!$B$2,'REEDS calc'!$B$64:$B$113,0),MATCH(G$1,'REEDS calc'!$C$63:$AG$63,0))*SUMIFS('res v com'!$E$3:$E$52,'res v com'!$B$3:$B$52,About!$B$2)*SUMIFS('Urban and Rural'!$C$2:$C$53,'Urban and Rural'!$A$2:$A$53,About!$B$1)</f>
        <v>75.701070488339781</v>
      </c>
      <c r="H8" s="65">
        <f>INDEX('REEDS calc'!$C$64:$AG$113,MATCH(About!$B$2,'REEDS calc'!$B$64:$B$113,0),MATCH(H$1,'REEDS calc'!$C$63:$AG$63,0))*SUMIFS('res v com'!$E$3:$E$52,'res v com'!$B$3:$B$52,About!$B$2)*SUMIFS('Urban and Rural'!$C$2:$C$53,'Urban and Rural'!$A$2:$A$53,About!$B$1)</f>
        <v>89.227750814506834</v>
      </c>
      <c r="I8" s="65">
        <f>INDEX('REEDS calc'!$C$64:$AG$113,MATCH(About!$B$2,'REEDS calc'!$B$64:$B$113,0),MATCH(I$1,'REEDS calc'!$C$63:$AG$63,0))*SUMIFS('res v com'!$E$3:$E$52,'res v com'!$B$3:$B$52,About!$B$2)*SUMIFS('Urban and Rural'!$C$2:$C$53,'Urban and Rural'!$A$2:$A$53,About!$B$1)</f>
        <v>106.75492809480836</v>
      </c>
      <c r="J8" s="65">
        <f>INDEX('REEDS calc'!$C$64:$AG$113,MATCH(About!$B$2,'REEDS calc'!$B$64:$B$113,0),MATCH(J$1,'REEDS calc'!$C$63:$AG$63,0))*SUMIFS('res v com'!$E$3:$E$52,'res v com'!$B$3:$B$52,About!$B$2)*SUMIFS('Urban and Rural'!$C$2:$C$53,'Urban and Rural'!$A$2:$A$53,About!$B$1)</f>
        <v>124.28210537510986</v>
      </c>
      <c r="K8" s="65">
        <f>INDEX('REEDS calc'!$C$64:$AG$113,MATCH(About!$B$2,'REEDS calc'!$B$64:$B$113,0),MATCH(K$1,'REEDS calc'!$C$63:$AG$63,0))*SUMIFS('res v com'!$E$3:$E$52,'res v com'!$B$3:$B$52,About!$B$2)*SUMIFS('Urban and Rural'!$C$2:$C$53,'Urban and Rural'!$A$2:$A$53,About!$B$1)</f>
        <v>138.52554140555932</v>
      </c>
      <c r="L8" s="65">
        <f>INDEX('REEDS calc'!$C$64:$AG$113,MATCH(About!$B$2,'REEDS calc'!$B$64:$B$113,0),MATCH(L$1,'REEDS calc'!$C$63:$AG$63,0))*SUMIFS('res v com'!$E$3:$E$52,'res v com'!$B$3:$B$52,About!$B$2)*SUMIFS('Urban and Rural'!$C$2:$C$53,'Urban and Rural'!$A$2:$A$53,About!$B$1)</f>
        <v>152.76897743600884</v>
      </c>
      <c r="M8" s="65">
        <f>INDEX('REEDS calc'!$C$64:$AG$113,MATCH(About!$B$2,'REEDS calc'!$B$64:$B$113,0),MATCH(M$1,'REEDS calc'!$C$63:$AG$63,0))*SUMIFS('res v com'!$E$3:$E$52,'res v com'!$B$3:$B$52,About!$B$2)*SUMIFS('Urban and Rural'!$C$2:$C$53,'Urban and Rural'!$A$2:$A$53,About!$B$1)</f>
        <v>164.86214635361105</v>
      </c>
      <c r="N8" s="65">
        <f>INDEX('REEDS calc'!$C$64:$AG$113,MATCH(About!$B$2,'REEDS calc'!$B$64:$B$113,0),MATCH(N$1,'REEDS calc'!$C$63:$AG$63,0))*SUMIFS('res v com'!$E$3:$E$52,'res v com'!$B$3:$B$52,About!$B$2)*SUMIFS('Urban and Rural'!$C$2:$C$53,'Urban and Rural'!$A$2:$A$53,About!$B$1)</f>
        <v>176.95531527121327</v>
      </c>
      <c r="O8" s="65">
        <f>INDEX('REEDS calc'!$C$64:$AG$113,MATCH(About!$B$2,'REEDS calc'!$B$64:$B$113,0),MATCH(O$1,'REEDS calc'!$C$63:$AG$63,0))*SUMIFS('res v com'!$E$3:$E$52,'res v com'!$B$3:$B$52,About!$B$2)*SUMIFS('Urban and Rural'!$C$2:$C$53,'Urban and Rural'!$A$2:$A$53,About!$B$1)</f>
        <v>183.24776360532056</v>
      </c>
      <c r="P8" s="65">
        <f>INDEX('REEDS calc'!$C$64:$AG$113,MATCH(About!$B$2,'REEDS calc'!$B$64:$B$113,0),MATCH(P$1,'REEDS calc'!$C$63:$AG$63,0))*SUMIFS('res v com'!$E$3:$E$52,'res v com'!$B$3:$B$52,About!$B$2)*SUMIFS('Urban and Rural'!$C$2:$C$53,'Urban and Rural'!$A$2:$A$53,About!$B$1)</f>
        <v>189.54021193942785</v>
      </c>
      <c r="Q8" s="65">
        <f>INDEX('REEDS calc'!$C$64:$AG$113,MATCH(About!$B$2,'REEDS calc'!$B$64:$B$113,0),MATCH(Q$1,'REEDS calc'!$C$63:$AG$63,0))*SUMIFS('res v com'!$E$3:$E$52,'res v com'!$B$3:$B$52,About!$B$2)*SUMIFS('Urban and Rural'!$C$2:$C$53,'Urban and Rural'!$A$2:$A$53,About!$B$1)</f>
        <v>191.41544488667839</v>
      </c>
      <c r="R8" s="65">
        <f>INDEX('REEDS calc'!$C$64:$AG$113,MATCH(About!$B$2,'REEDS calc'!$B$64:$B$113,0),MATCH(R$1,'REEDS calc'!$C$63:$AG$63,0))*SUMIFS('res v com'!$E$3:$E$52,'res v com'!$B$3:$B$52,About!$B$2)*SUMIFS('Urban and Rural'!$C$2:$C$53,'Urban and Rural'!$A$2:$A$53,About!$B$1)</f>
        <v>193.29067783392887</v>
      </c>
      <c r="S8" s="65">
        <f>INDEX('REEDS calc'!$C$64:$AG$113,MATCH(About!$B$2,'REEDS calc'!$B$64:$B$113,0),MATCH(S$1,'REEDS calc'!$C$63:$AG$63,0))*SUMIFS('res v com'!$E$3:$E$52,'res v com'!$B$3:$B$52,About!$B$2)*SUMIFS('Urban and Rural'!$C$2:$C$53,'Urban and Rural'!$A$2:$A$53,About!$B$1)</f>
        <v>195.39927310350393</v>
      </c>
      <c r="T8" s="65">
        <f>INDEX('REEDS calc'!$C$64:$AG$113,MATCH(About!$B$2,'REEDS calc'!$B$64:$B$113,0),MATCH(T$1,'REEDS calc'!$C$63:$AG$63,0))*SUMIFS('res v com'!$E$3:$E$52,'res v com'!$B$3:$B$52,About!$B$2)*SUMIFS('Urban and Rural'!$C$2:$C$53,'Urban and Rural'!$A$2:$A$53,About!$B$1)</f>
        <v>197.50786837307896</v>
      </c>
      <c r="U8" s="65">
        <f>INDEX('REEDS calc'!$C$64:$AG$113,MATCH(About!$B$2,'REEDS calc'!$B$64:$B$113,0),MATCH(U$1,'REEDS calc'!$C$63:$AG$63,0))*SUMIFS('res v com'!$E$3:$E$52,'res v com'!$B$3:$B$52,About!$B$2)*SUMIFS('Urban and Rural'!$C$2:$C$53,'Urban and Rural'!$A$2:$A$53,About!$B$1)</f>
        <v>199.7248104351618</v>
      </c>
      <c r="V8" s="65">
        <f>INDEX('REEDS calc'!$C$64:$AG$113,MATCH(About!$B$2,'REEDS calc'!$B$64:$B$113,0),MATCH(V$1,'REEDS calc'!$C$63:$AG$63,0))*SUMIFS('res v com'!$E$3:$E$52,'res v com'!$B$3:$B$52,About!$B$2)*SUMIFS('Urban and Rural'!$C$2:$C$53,'Urban and Rural'!$A$2:$A$53,About!$B$1)</f>
        <v>201.94175249724464</v>
      </c>
      <c r="W8" s="65">
        <f>INDEX('REEDS calc'!$C$64:$AG$113,MATCH(About!$B$2,'REEDS calc'!$B$64:$B$113,0),MATCH(W$1,'REEDS calc'!$C$63:$AG$63,0))*SUMIFS('res v com'!$E$3:$E$52,'res v com'!$B$3:$B$52,About!$B$2)*SUMIFS('Urban and Rural'!$C$2:$C$53,'Urban and Rural'!$A$2:$A$53,About!$B$1)</f>
        <v>204.19203203394525</v>
      </c>
      <c r="X8" s="65">
        <f>INDEX('REEDS calc'!$C$64:$AG$113,MATCH(About!$B$2,'REEDS calc'!$B$64:$B$113,0),MATCH(X$1,'REEDS calc'!$C$63:$AG$63,0))*SUMIFS('res v com'!$E$3:$E$52,'res v com'!$B$3:$B$52,About!$B$2)*SUMIFS('Urban and Rural'!$C$2:$C$53,'Urban and Rural'!$A$2:$A$53,About!$B$1)</f>
        <v>206.44231157064587</v>
      </c>
      <c r="Y8" s="65">
        <f>INDEX('REEDS calc'!$C$64:$AG$113,MATCH(About!$B$2,'REEDS calc'!$B$64:$B$113,0),MATCH(Y$1,'REEDS calc'!$C$63:$AG$63,0))*SUMIFS('res v com'!$E$3:$E$52,'res v com'!$B$3:$B$52,About!$B$2)*SUMIFS('Urban and Rural'!$C$2:$C$53,'Urban and Rural'!$A$2:$A$53,About!$B$1)</f>
        <v>208.83427537447207</v>
      </c>
      <c r="Z8" s="65">
        <f>INDEX('REEDS calc'!$C$64:$AG$113,MATCH(About!$B$2,'REEDS calc'!$B$64:$B$113,0),MATCH(Z$1,'REEDS calc'!$C$63:$AG$63,0))*SUMIFS('res v com'!$E$3:$E$52,'res v com'!$B$3:$B$52,About!$B$2)*SUMIFS('Urban and Rural'!$C$2:$C$53,'Urban and Rural'!$A$2:$A$53,About!$B$1)</f>
        <v>211.2262391782983</v>
      </c>
      <c r="AA8" s="65">
        <f>INDEX('REEDS calc'!$C$64:$AG$113,MATCH(About!$B$2,'REEDS calc'!$B$64:$B$113,0),MATCH(AA$1,'REEDS calc'!$C$63:$AG$63,0))*SUMIFS('res v com'!$E$3:$E$52,'res v com'!$B$3:$B$52,About!$B$2)*SUMIFS('Urban and Rural'!$C$2:$C$53,'Urban and Rural'!$A$2:$A$53,About!$B$1)</f>
        <v>213.75155288059565</v>
      </c>
      <c r="AB8" s="65">
        <f>INDEX('REEDS calc'!$C$64:$AG$113,MATCH(About!$B$2,'REEDS calc'!$B$64:$B$113,0),MATCH(AB$1,'REEDS calc'!$C$63:$AG$63,0))*SUMIFS('res v com'!$E$3:$E$52,'res v com'!$B$3:$B$52,About!$B$2)*SUMIFS('Urban and Rural'!$C$2:$C$53,'Urban and Rural'!$A$2:$A$53,About!$B$1)</f>
        <v>216.27686658289301</v>
      </c>
      <c r="AC8" s="65">
        <f>INDEX('REEDS calc'!$C$64:$AG$113,MATCH(About!$B$2,'REEDS calc'!$B$64:$B$113,0),MATCH(AC$1,'REEDS calc'!$C$63:$AG$63,0))*SUMIFS('res v com'!$E$3:$E$52,'res v com'!$B$3:$B$52,About!$B$2)*SUMIFS('Urban and Rural'!$C$2:$C$53,'Urban and Rural'!$A$2:$A$53,About!$B$1)</f>
        <v>219.26057056118498</v>
      </c>
      <c r="AD8" s="65">
        <f>INDEX('REEDS calc'!$C$64:$AG$113,MATCH(About!$B$2,'REEDS calc'!$B$64:$B$113,0),MATCH(AD$1,'REEDS calc'!$C$63:$AG$63,0))*SUMIFS('res v com'!$E$3:$E$52,'res v com'!$B$3:$B$52,About!$B$2)*SUMIFS('Urban and Rural'!$C$2:$C$53,'Urban and Rural'!$A$2:$A$53,About!$B$1)</f>
        <v>222.24427453947689</v>
      </c>
      <c r="AE8" s="65">
        <f>INDEX('REEDS calc'!$C$64:$AG$113,MATCH(About!$B$2,'REEDS calc'!$B$64:$B$113,0),MATCH(AE$1,'REEDS calc'!$C$63:$AG$63,0))*SUMIFS('res v com'!$E$3:$E$52,'res v com'!$B$3:$B$52,About!$B$2)*SUMIFS('Urban and Rural'!$C$2:$C$53,'Urban and Rural'!$A$2:$A$53,About!$B$1)</f>
        <v>224.76125387311984</v>
      </c>
      <c r="AF8" s="65">
        <f>INDEX('REEDS calc'!$C$64:$AG$113,MATCH(About!$B$2,'REEDS calc'!$B$64:$B$113,0),MATCH(AF$1,'REEDS calc'!$C$63:$AG$63,0))*SUMIFS('res v com'!$E$3:$E$52,'res v com'!$B$3:$B$52,About!$B$2)*SUMIFS('Urban and Rural'!$C$2:$C$53,'Urban and Rural'!$A$2:$A$53,About!$B$1)</f>
        <v>227.27823320676274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139.75871282938942</v>
      </c>
      <c r="C8" s="65">
        <f>INDEX('REEDS calc'!$C$64:$AG$113,MATCH(About!$B$2,'REEDS calc'!$B$64:$B$113,0),MATCH(C$1,'REEDS calc'!$C$63:$AG$63,0))*SUMIFS('res v com'!$E$3:$E$52,'res v com'!$B$3:$B$52,About!$B$2)*SUMIFS('Urban and Rural'!$B$2:$B$53,'Urban and Rural'!$A$2:$A$53,About!$B$1)</f>
        <v>139.75871282938942</v>
      </c>
      <c r="D8" s="65">
        <f>INDEX('REEDS calc'!$C$64:$AG$113,MATCH(About!$B$2,'REEDS calc'!$B$64:$B$113,0),MATCH(D$1,'REEDS calc'!$C$63:$AG$63,0))*SUMIFS('res v com'!$E$3:$E$52,'res v com'!$B$3:$B$52,About!$B$2)*SUMIFS('Urban and Rural'!$B$2:$B$53,'Urban and Rural'!$A$2:$A$53,About!$B$1)</f>
        <v>139.75871282938942</v>
      </c>
      <c r="E8" s="65">
        <f>INDEX('REEDS calc'!$C$64:$AG$113,MATCH(About!$B$2,'REEDS calc'!$B$64:$B$113,0),MATCH(E$1,'REEDS calc'!$C$63:$AG$63,0))*SUMIFS('res v com'!$E$3:$E$52,'res v com'!$B$3:$B$52,About!$B$2)*SUMIFS('Urban and Rural'!$B$2:$B$53,'Urban and Rural'!$A$2:$A$53,About!$B$1)</f>
        <v>176.34612186938915</v>
      </c>
      <c r="F8" s="65">
        <f>INDEX('REEDS calc'!$C$64:$AG$113,MATCH(About!$B$2,'REEDS calc'!$B$64:$B$113,0),MATCH(F$1,'REEDS calc'!$C$63:$AG$63,0))*SUMIFS('res v com'!$E$3:$E$52,'res v com'!$B$3:$B$52,About!$B$2)*SUMIFS('Urban and Rural'!$B$2:$B$53,'Urban and Rural'!$A$2:$A$53,About!$B$1)</f>
        <v>212.93353090938894</v>
      </c>
      <c r="G8" s="65">
        <f>INDEX('REEDS calc'!$C$64:$AG$113,MATCH(About!$B$2,'REEDS calc'!$B$64:$B$113,0),MATCH(G$1,'REEDS calc'!$C$63:$AG$63,0))*SUMIFS('res v com'!$E$3:$E$52,'res v com'!$B$3:$B$52,About!$B$2)*SUMIFS('Urban and Rural'!$B$2:$B$53,'Urban and Rural'!$A$2:$A$53,About!$B$1)</f>
        <v>259.25941839812054</v>
      </c>
      <c r="H8" s="65">
        <f>INDEX('REEDS calc'!$C$64:$AG$113,MATCH(About!$B$2,'REEDS calc'!$B$64:$B$113,0),MATCH(H$1,'REEDS calc'!$C$63:$AG$63,0))*SUMIFS('res v com'!$E$3:$E$52,'res v com'!$B$3:$B$52,About!$B$2)*SUMIFS('Urban and Rural'!$B$2:$B$53,'Urban and Rural'!$A$2:$A$53,About!$B$1)</f>
        <v>305.58530588685221</v>
      </c>
      <c r="I8" s="65">
        <f>INDEX('REEDS calc'!$C$64:$AG$113,MATCH(About!$B$2,'REEDS calc'!$B$64:$B$113,0),MATCH(I$1,'REEDS calc'!$C$63:$AG$63,0))*SUMIFS('res v com'!$E$3:$E$52,'res v com'!$B$3:$B$52,About!$B$2)*SUMIFS('Urban and Rural'!$B$2:$B$53,'Urban and Rural'!$A$2:$A$53,About!$B$1)</f>
        <v>365.61201037779665</v>
      </c>
      <c r="J8" s="65">
        <f>INDEX('REEDS calc'!$C$64:$AG$113,MATCH(About!$B$2,'REEDS calc'!$B$64:$B$113,0),MATCH(J$1,'REEDS calc'!$C$63:$AG$63,0))*SUMIFS('res v com'!$E$3:$E$52,'res v com'!$B$3:$B$52,About!$B$2)*SUMIFS('Urban and Rural'!$B$2:$B$53,'Urban and Rural'!$A$2:$A$53,About!$B$1)</f>
        <v>425.63871486874098</v>
      </c>
      <c r="K8" s="65">
        <f>INDEX('REEDS calc'!$C$64:$AG$113,MATCH(About!$B$2,'REEDS calc'!$B$64:$B$113,0),MATCH(K$1,'REEDS calc'!$C$63:$AG$63,0))*SUMIFS('res v com'!$E$3:$E$52,'res v com'!$B$3:$B$52,About!$B$2)*SUMIFS('Urban and Rural'!$B$2:$B$53,'Urban and Rural'!$A$2:$A$53,About!$B$1)</f>
        <v>474.41933207036902</v>
      </c>
      <c r="L8" s="65">
        <f>INDEX('REEDS calc'!$C$64:$AG$113,MATCH(About!$B$2,'REEDS calc'!$B$64:$B$113,0),MATCH(L$1,'REEDS calc'!$C$63:$AG$63,0))*SUMIFS('res v com'!$E$3:$E$52,'res v com'!$B$3:$B$52,About!$B$2)*SUMIFS('Urban and Rural'!$B$2:$B$53,'Urban and Rural'!$A$2:$A$53,About!$B$1)</f>
        <v>523.19994927199718</v>
      </c>
      <c r="M8" s="65">
        <f>INDEX('REEDS calc'!$C$64:$AG$113,MATCH(About!$B$2,'REEDS calc'!$B$64:$B$113,0),MATCH(M$1,'REEDS calc'!$C$63:$AG$63,0))*SUMIFS('res v com'!$E$3:$E$52,'res v com'!$B$3:$B$52,About!$B$2)*SUMIFS('Urban and Rural'!$B$2:$B$53,'Urban and Rural'!$A$2:$A$53,About!$B$1)</f>
        <v>564.61637733493592</v>
      </c>
      <c r="N8" s="65">
        <f>INDEX('REEDS calc'!$C$64:$AG$113,MATCH(About!$B$2,'REEDS calc'!$B$64:$B$113,0),MATCH(N$1,'REEDS calc'!$C$63:$AG$63,0))*SUMIFS('res v com'!$E$3:$E$52,'res v com'!$B$3:$B$52,About!$B$2)*SUMIFS('Urban and Rural'!$B$2:$B$53,'Urban and Rural'!$A$2:$A$53,About!$B$1)</f>
        <v>606.03280539787465</v>
      </c>
      <c r="O8" s="65">
        <f>INDEX('REEDS calc'!$C$64:$AG$113,MATCH(About!$B$2,'REEDS calc'!$B$64:$B$113,0),MATCH(O$1,'REEDS calc'!$C$63:$AG$63,0))*SUMIFS('res v com'!$E$3:$E$52,'res v com'!$B$3:$B$52,About!$B$2)*SUMIFS('Urban and Rural'!$B$2:$B$53,'Urban and Rural'!$A$2:$A$53,About!$B$1)</f>
        <v>627.58304880760511</v>
      </c>
      <c r="P8" s="65">
        <f>INDEX('REEDS calc'!$C$64:$AG$113,MATCH(About!$B$2,'REEDS calc'!$B$64:$B$113,0),MATCH(P$1,'REEDS calc'!$C$63:$AG$63,0))*SUMIFS('res v com'!$E$3:$E$52,'res v com'!$B$3:$B$52,About!$B$2)*SUMIFS('Urban and Rural'!$B$2:$B$53,'Urban and Rural'!$A$2:$A$53,About!$B$1)</f>
        <v>649.13329221733545</v>
      </c>
      <c r="Q8" s="65">
        <f>INDEX('REEDS calc'!$C$64:$AG$113,MATCH(About!$B$2,'REEDS calc'!$B$64:$B$113,0),MATCH(Q$1,'REEDS calc'!$C$63:$AG$63,0))*SUMIFS('res v com'!$E$3:$E$52,'res v com'!$B$3:$B$52,About!$B$2)*SUMIFS('Urban and Rural'!$B$2:$B$53,'Urban and Rural'!$A$2:$A$53,About!$B$1)</f>
        <v>655.55555018712266</v>
      </c>
      <c r="R8" s="65">
        <f>INDEX('REEDS calc'!$C$64:$AG$113,MATCH(About!$B$2,'REEDS calc'!$B$64:$B$113,0),MATCH(R$1,'REEDS calc'!$C$63:$AG$63,0))*SUMIFS('res v com'!$E$3:$E$52,'res v com'!$B$3:$B$52,About!$B$2)*SUMIFS('Urban and Rural'!$B$2:$B$53,'Urban and Rural'!$A$2:$A$53,About!$B$1)</f>
        <v>661.97780815690976</v>
      </c>
      <c r="S8" s="65">
        <f>INDEX('REEDS calc'!$C$64:$AG$113,MATCH(About!$B$2,'REEDS calc'!$B$64:$B$113,0),MATCH(S$1,'REEDS calc'!$C$63:$AG$63,0))*SUMIFS('res v com'!$E$3:$E$52,'res v com'!$B$3:$B$52,About!$B$2)*SUMIFS('Urban and Rural'!$B$2:$B$53,'Urban and Rural'!$A$2:$A$53,About!$B$1)</f>
        <v>669.1992804518261</v>
      </c>
      <c r="T8" s="65">
        <f>INDEX('REEDS calc'!$C$64:$AG$113,MATCH(About!$B$2,'REEDS calc'!$B$64:$B$113,0),MATCH(T$1,'REEDS calc'!$C$63:$AG$63,0))*SUMIFS('res v com'!$E$3:$E$52,'res v com'!$B$3:$B$52,About!$B$2)*SUMIFS('Urban and Rural'!$B$2:$B$53,'Urban and Rural'!$A$2:$A$53,About!$B$1)</f>
        <v>676.42075274674244</v>
      </c>
      <c r="U8" s="65">
        <f>INDEX('REEDS calc'!$C$64:$AG$113,MATCH(About!$B$2,'REEDS calc'!$B$64:$B$113,0),MATCH(U$1,'REEDS calc'!$C$63:$AG$63,0))*SUMIFS('res v com'!$E$3:$E$52,'res v com'!$B$3:$B$52,About!$B$2)*SUMIFS('Urban and Rural'!$B$2:$B$53,'Urban and Rural'!$A$2:$A$53,About!$B$1)</f>
        <v>684.01328883546864</v>
      </c>
      <c r="V8" s="65">
        <f>INDEX('REEDS calc'!$C$64:$AG$113,MATCH(About!$B$2,'REEDS calc'!$B$64:$B$113,0),MATCH(V$1,'REEDS calc'!$C$63:$AG$63,0))*SUMIFS('res v com'!$E$3:$E$52,'res v com'!$B$3:$B$52,About!$B$2)*SUMIFS('Urban and Rural'!$B$2:$B$53,'Urban and Rural'!$A$2:$A$53,About!$B$1)</f>
        <v>691.60582492419485</v>
      </c>
      <c r="W8" s="65">
        <f>INDEX('REEDS calc'!$C$64:$AG$113,MATCH(About!$B$2,'REEDS calc'!$B$64:$B$113,0),MATCH(W$1,'REEDS calc'!$C$63:$AG$63,0))*SUMIFS('res v com'!$E$3:$E$52,'res v com'!$B$3:$B$52,About!$B$2)*SUMIFS('Urban and Rural'!$B$2:$B$53,'Urban and Rural'!$A$2:$A$53,About!$B$1)</f>
        <v>699.3125344879395</v>
      </c>
      <c r="X8" s="65">
        <f>INDEX('REEDS calc'!$C$64:$AG$113,MATCH(About!$B$2,'REEDS calc'!$B$64:$B$113,0),MATCH(X$1,'REEDS calc'!$C$63:$AG$63,0))*SUMIFS('res v com'!$E$3:$E$52,'res v com'!$B$3:$B$52,About!$B$2)*SUMIFS('Urban and Rural'!$B$2:$B$53,'Urban and Rural'!$A$2:$A$53,About!$B$1)</f>
        <v>707.01924405168404</v>
      </c>
      <c r="Y8" s="65">
        <f>INDEX('REEDS calc'!$C$64:$AG$113,MATCH(About!$B$2,'REEDS calc'!$B$64:$B$113,0),MATCH(Y$1,'REEDS calc'!$C$63:$AG$63,0))*SUMIFS('res v com'!$E$3:$E$52,'res v com'!$B$3:$B$52,About!$B$2)*SUMIFS('Urban and Rural'!$B$2:$B$53,'Urban and Rural'!$A$2:$A$53,About!$B$1)</f>
        <v>715.21119088425701</v>
      </c>
      <c r="Z8" s="65">
        <f>INDEX('REEDS calc'!$C$64:$AG$113,MATCH(About!$B$2,'REEDS calc'!$B$64:$B$113,0),MATCH(Z$1,'REEDS calc'!$C$63:$AG$63,0))*SUMIFS('res v com'!$E$3:$E$52,'res v com'!$B$3:$B$52,About!$B$2)*SUMIFS('Urban and Rural'!$B$2:$B$53,'Urban and Rural'!$A$2:$A$53,About!$B$1)</f>
        <v>723.40313771683009</v>
      </c>
      <c r="AA8" s="65">
        <f>INDEX('REEDS calc'!$C$64:$AG$113,MATCH(About!$B$2,'REEDS calc'!$B$64:$B$113,0),MATCH(AA$1,'REEDS calc'!$C$63:$AG$63,0))*SUMIFS('res v com'!$E$3:$E$52,'res v com'!$B$3:$B$52,About!$B$2)*SUMIFS('Urban and Rural'!$B$2:$B$53,'Urban and Rural'!$A$2:$A$53,About!$B$1)</f>
        <v>732.05177844947684</v>
      </c>
      <c r="AB8" s="65">
        <f>INDEX('REEDS calc'!$C$64:$AG$113,MATCH(About!$B$2,'REEDS calc'!$B$64:$B$113,0),MATCH(AB$1,'REEDS calc'!$C$63:$AG$63,0))*SUMIFS('res v com'!$E$3:$E$52,'res v com'!$B$3:$B$52,About!$B$2)*SUMIFS('Urban and Rural'!$B$2:$B$53,'Urban and Rural'!$A$2:$A$53,About!$B$1)</f>
        <v>740.7004191821236</v>
      </c>
      <c r="AC8" s="65">
        <f>INDEX('REEDS calc'!$C$64:$AG$113,MATCH(About!$B$2,'REEDS calc'!$B$64:$B$113,0),MATCH(AC$1,'REEDS calc'!$C$63:$AG$63,0))*SUMIFS('res v com'!$E$3:$E$52,'res v com'!$B$3:$B$52,About!$B$2)*SUMIFS('Urban and Rural'!$B$2:$B$53,'Urban and Rural'!$A$2:$A$53,About!$B$1)</f>
        <v>750.91894519627397</v>
      </c>
      <c r="AD8" s="65">
        <f>INDEX('REEDS calc'!$C$64:$AG$113,MATCH(About!$B$2,'REEDS calc'!$B$64:$B$113,0),MATCH(AD$1,'REEDS calc'!$C$63:$AG$63,0))*SUMIFS('res v com'!$E$3:$E$52,'res v com'!$B$3:$B$52,About!$B$2)*SUMIFS('Urban and Rural'!$B$2:$B$53,'Urban and Rural'!$A$2:$A$53,About!$B$1)</f>
        <v>761.13747121042422</v>
      </c>
      <c r="AE8" s="65">
        <f>INDEX('REEDS calc'!$C$64:$AG$113,MATCH(About!$B$2,'REEDS calc'!$B$64:$B$113,0),MATCH(AE$1,'REEDS calc'!$C$63:$AG$63,0))*SUMIFS('res v com'!$E$3:$E$52,'res v com'!$B$3:$B$52,About!$B$2)*SUMIFS('Urban and Rural'!$B$2:$B$53,'Urban and Rural'!$A$2:$A$53,About!$B$1)</f>
        <v>769.75756857431645</v>
      </c>
      <c r="AF8" s="65">
        <f>INDEX('REEDS calc'!$C$64:$AG$113,MATCH(About!$B$2,'REEDS calc'!$B$64:$B$113,0),MATCH(AF$1,'REEDS calc'!$C$63:$AG$63,0))*SUMIFS('res v com'!$E$3:$E$52,'res v com'!$B$3:$B$52,About!$B$2)*SUMIFS('Urban and Rural'!$B$2:$B$53,'Urban and Rural'!$A$2:$A$53,About!$B$1)</f>
        <v>778.37766593820857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64.251369377110407</v>
      </c>
      <c r="C8" s="65">
        <f>INDEX('REEDS calc'!$C$64:$AG$113,MATCH(About!$B$2,'REEDS calc'!$B$64:$B$113,0),MATCH(C$1,'REEDS calc'!$C$63:$AG$63,0))*SUMIFS('res v com'!$F$3:$F$52,'res v com'!$B$3:$B$52,About!$B$2)</f>
        <v>64.251369377110407</v>
      </c>
      <c r="D8" s="65">
        <f>INDEX('REEDS calc'!$C$64:$AG$113,MATCH(About!$B$2,'REEDS calc'!$B$64:$B$113,0),MATCH(D$1,'REEDS calc'!$C$63:$AG$63,0))*SUMIFS('res v com'!$F$3:$F$52,'res v com'!$B$3:$B$52,About!$B$2)</f>
        <v>64.251369377110407</v>
      </c>
      <c r="E8" s="65">
        <f>INDEX('REEDS calc'!$C$64:$AG$113,MATCH(About!$B$2,'REEDS calc'!$B$64:$B$113,0),MATCH(E$1,'REEDS calc'!$C$63:$AG$63,0))*SUMIFS('res v com'!$F$3:$F$52,'res v com'!$B$3:$B$52,About!$B$2)</f>
        <v>81.071724152774252</v>
      </c>
      <c r="F8" s="65">
        <f>INDEX('REEDS calc'!$C$64:$AG$113,MATCH(About!$B$2,'REEDS calc'!$B$64:$B$113,0),MATCH(F$1,'REEDS calc'!$C$63:$AG$63,0))*SUMIFS('res v com'!$F$3:$F$52,'res v com'!$B$3:$B$52,About!$B$2)</f>
        <v>97.892078928438096</v>
      </c>
      <c r="G8" s="65">
        <f>INDEX('REEDS calc'!$C$64:$AG$113,MATCH(About!$B$2,'REEDS calc'!$B$64:$B$113,0),MATCH(G$1,'REEDS calc'!$C$63:$AG$63,0))*SUMIFS('res v com'!$F$3:$F$52,'res v com'!$B$3:$B$52,About!$B$2)</f>
        <v>119.18951111353931</v>
      </c>
      <c r="H8" s="65">
        <f>INDEX('REEDS calc'!$C$64:$AG$113,MATCH(About!$B$2,'REEDS calc'!$B$64:$B$113,0),MATCH(H$1,'REEDS calc'!$C$63:$AG$63,0))*SUMIFS('res v com'!$F$3:$F$52,'res v com'!$B$3:$B$52,About!$B$2)</f>
        <v>140.48694329864051</v>
      </c>
      <c r="I8" s="65">
        <f>INDEX('REEDS calc'!$C$64:$AG$113,MATCH(About!$B$2,'REEDS calc'!$B$64:$B$113,0),MATCH(I$1,'REEDS calc'!$C$63:$AG$63,0))*SUMIFS('res v com'!$F$3:$F$52,'res v com'!$B$3:$B$52,About!$B$2)</f>
        <v>168.08306152739459</v>
      </c>
      <c r="J8" s="65">
        <f>INDEX('REEDS calc'!$C$64:$AG$113,MATCH(About!$B$2,'REEDS calc'!$B$64:$B$113,0),MATCH(J$1,'REEDS calc'!$C$63:$AG$63,0))*SUMIFS('res v com'!$F$3:$F$52,'res v com'!$B$3:$B$52,About!$B$2)</f>
        <v>195.67917975614867</v>
      </c>
      <c r="K8" s="65">
        <f>INDEX('REEDS calc'!$C$64:$AG$113,MATCH(About!$B$2,'REEDS calc'!$B$64:$B$113,0),MATCH(K$1,'REEDS calc'!$C$63:$AG$63,0))*SUMIFS('res v com'!$F$3:$F$52,'res v com'!$B$3:$B$52,About!$B$2)</f>
        <v>218.10512652407098</v>
      </c>
      <c r="L8" s="65">
        <f>INDEX('REEDS calc'!$C$64:$AG$113,MATCH(About!$B$2,'REEDS calc'!$B$64:$B$113,0),MATCH(L$1,'REEDS calc'!$C$63:$AG$63,0))*SUMIFS('res v com'!$F$3:$F$52,'res v com'!$B$3:$B$52,About!$B$2)</f>
        <v>240.53107329199335</v>
      </c>
      <c r="M8" s="65">
        <f>INDEX('REEDS calc'!$C$64:$AG$113,MATCH(About!$B$2,'REEDS calc'!$B$64:$B$113,0),MATCH(M$1,'REEDS calc'!$C$63:$AG$63,0))*SUMIFS('res v com'!$F$3:$F$52,'res v com'!$B$3:$B$52,About!$B$2)</f>
        <v>259.57147631145227</v>
      </c>
      <c r="N8" s="65">
        <f>INDEX('REEDS calc'!$C$64:$AG$113,MATCH(About!$B$2,'REEDS calc'!$B$64:$B$113,0),MATCH(N$1,'REEDS calc'!$C$63:$AG$63,0))*SUMIFS('res v com'!$F$3:$F$52,'res v com'!$B$3:$B$52,About!$B$2)</f>
        <v>278.61187933091122</v>
      </c>
      <c r="O8" s="65">
        <f>INDEX('REEDS calc'!$C$64:$AG$113,MATCH(About!$B$2,'REEDS calc'!$B$64:$B$113,0),MATCH(O$1,'REEDS calc'!$C$63:$AG$63,0))*SUMIFS('res v com'!$F$3:$F$52,'res v com'!$B$3:$B$52,About!$B$2)</f>
        <v>288.51918758707353</v>
      </c>
      <c r="P8" s="65">
        <f>INDEX('REEDS calc'!$C$64:$AG$113,MATCH(About!$B$2,'REEDS calc'!$B$64:$B$113,0),MATCH(P$1,'REEDS calc'!$C$63:$AG$63,0))*SUMIFS('res v com'!$F$3:$F$52,'res v com'!$B$3:$B$52,About!$B$2)</f>
        <v>298.42649584323578</v>
      </c>
      <c r="Q8" s="65">
        <f>INDEX('REEDS calc'!$C$64:$AG$113,MATCH(About!$B$2,'REEDS calc'!$B$64:$B$113,0),MATCH(Q$1,'REEDS calc'!$C$63:$AG$63,0))*SUMIFS('res v com'!$F$3:$F$52,'res v com'!$B$3:$B$52,About!$B$2)</f>
        <v>301.37900492619809</v>
      </c>
      <c r="R8" s="65">
        <f>INDEX('REEDS calc'!$C$64:$AG$113,MATCH(About!$B$2,'REEDS calc'!$B$64:$B$113,0),MATCH(R$1,'REEDS calc'!$C$63:$AG$63,0))*SUMIFS('res v com'!$F$3:$F$52,'res v com'!$B$3:$B$52,About!$B$2)</f>
        <v>304.33151400916034</v>
      </c>
      <c r="S8" s="65">
        <f>INDEX('REEDS calc'!$C$64:$AG$113,MATCH(About!$B$2,'REEDS calc'!$B$64:$B$113,0),MATCH(S$1,'REEDS calc'!$C$63:$AG$63,0))*SUMIFS('res v com'!$F$3:$F$52,'res v com'!$B$3:$B$52,About!$B$2)</f>
        <v>307.65144644466909</v>
      </c>
      <c r="T8" s="65">
        <f>INDEX('REEDS calc'!$C$64:$AG$113,MATCH(About!$B$2,'REEDS calc'!$B$64:$B$113,0),MATCH(T$1,'REEDS calc'!$C$63:$AG$63,0))*SUMIFS('res v com'!$F$3:$F$52,'res v com'!$B$3:$B$52,About!$B$2)</f>
        <v>310.97137888017778</v>
      </c>
      <c r="U8" s="65">
        <f>INDEX('REEDS calc'!$C$64:$AG$113,MATCH(About!$B$2,'REEDS calc'!$B$64:$B$113,0),MATCH(U$1,'REEDS calc'!$C$63:$AG$63,0))*SUMIFS('res v com'!$F$3:$F$52,'res v com'!$B$3:$B$52,About!$B$2)</f>
        <v>314.46190072936872</v>
      </c>
      <c r="V8" s="65">
        <f>INDEX('REEDS calc'!$C$64:$AG$113,MATCH(About!$B$2,'REEDS calc'!$B$64:$B$113,0),MATCH(V$1,'REEDS calc'!$C$63:$AG$63,0))*SUMIFS('res v com'!$F$3:$F$52,'res v com'!$B$3:$B$52,About!$B$2)</f>
        <v>317.95242257855966</v>
      </c>
      <c r="W8" s="65">
        <f>INDEX('REEDS calc'!$C$64:$AG$113,MATCH(About!$B$2,'REEDS calc'!$B$64:$B$113,0),MATCH(W$1,'REEDS calc'!$C$63:$AG$63,0))*SUMIFS('res v com'!$F$3:$F$52,'res v com'!$B$3:$B$52,About!$B$2)</f>
        <v>321.49543347811442</v>
      </c>
      <c r="X8" s="65">
        <f>INDEX('REEDS calc'!$C$64:$AG$113,MATCH(About!$B$2,'REEDS calc'!$B$64:$B$113,0),MATCH(X$1,'REEDS calc'!$C$63:$AG$63,0))*SUMIFS('res v com'!$F$3:$F$52,'res v com'!$B$3:$B$52,About!$B$2)</f>
        <v>325.03844437766912</v>
      </c>
      <c r="Y8" s="65">
        <f>INDEX('REEDS calc'!$C$64:$AG$113,MATCH(About!$B$2,'REEDS calc'!$B$64:$B$113,0),MATCH(Y$1,'REEDS calc'!$C$63:$AG$63,0))*SUMIFS('res v com'!$F$3:$F$52,'res v com'!$B$3:$B$52,About!$B$2)</f>
        <v>328.80453374126989</v>
      </c>
      <c r="Z8" s="65">
        <f>INDEX('REEDS calc'!$C$64:$AG$113,MATCH(About!$B$2,'REEDS calc'!$B$64:$B$113,0),MATCH(Z$1,'REEDS calc'!$C$63:$AG$63,0))*SUMIFS('res v com'!$F$3:$F$52,'res v com'!$B$3:$B$52,About!$B$2)</f>
        <v>332.57062310487072</v>
      </c>
      <c r="AA8" s="65">
        <f>INDEX('REEDS calc'!$C$64:$AG$113,MATCH(About!$B$2,'REEDS calc'!$B$64:$B$113,0),MATCH(AA$1,'REEDS calc'!$C$63:$AG$63,0))*SUMIFS('res v com'!$F$3:$F$52,'res v com'!$B$3:$B$52,About!$B$2)</f>
        <v>336.54666866992653</v>
      </c>
      <c r="AB8" s="65">
        <f>INDEX('REEDS calc'!$C$64:$AG$113,MATCH(About!$B$2,'REEDS calc'!$B$64:$B$113,0),MATCH(AB$1,'REEDS calc'!$C$63:$AG$63,0))*SUMIFS('res v com'!$F$3:$F$52,'res v com'!$B$3:$B$52,About!$B$2)</f>
        <v>340.5227142349824</v>
      </c>
      <c r="AC8" s="65">
        <f>INDEX('REEDS calc'!$C$64:$AG$113,MATCH(About!$B$2,'REEDS calc'!$B$64:$B$113,0),MATCH(AC$1,'REEDS calc'!$C$63:$AG$63,0))*SUMIFS('res v com'!$F$3:$F$52,'res v com'!$B$3:$B$52,About!$B$2)</f>
        <v>345.22048424254018</v>
      </c>
      <c r="AD8" s="65">
        <f>INDEX('REEDS calc'!$C$64:$AG$113,MATCH(About!$B$2,'REEDS calc'!$B$64:$B$113,0),MATCH(AD$1,'REEDS calc'!$C$63:$AG$63,0))*SUMIFS('res v com'!$F$3:$F$52,'res v com'!$B$3:$B$52,About!$B$2)</f>
        <v>349.9182542500979</v>
      </c>
      <c r="AE8" s="65">
        <f>INDEX('REEDS calc'!$C$64:$AG$113,MATCH(About!$B$2,'REEDS calc'!$B$64:$B$113,0),MATCH(AE$1,'REEDS calc'!$C$63:$AG$63,0))*SUMIFS('res v com'!$F$3:$F$52,'res v com'!$B$3:$B$52,About!$B$2)</f>
        <v>353.88117755256286</v>
      </c>
      <c r="AF8" s="65">
        <f>INDEX('REEDS calc'!$C$64:$AG$113,MATCH(About!$B$2,'REEDS calc'!$B$64:$B$113,0),MATCH(AF$1,'REEDS calc'!$C$63:$AG$63,0))*SUMIFS('res v com'!$F$3:$F$52,'res v com'!$B$3:$B$52,About!$B$2)</f>
        <v>357.84410085502776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40.808099611682003</v>
      </c>
      <c r="C8" s="65">
        <f>INDEX('REEDS calc-noIRA'!$C$64:$AG$113,MATCH(About!$B$2,'REEDS calc-noIRA'!$B$64:$B$113,0),MATCH(C$1,'REEDS calc-noIRA'!$C$63:$AG$63,0))*SUMIFS('res v com'!$E$3:$E$52,'res v com'!$B$3:$B$52,About!$B$2)*SUMIFS('Urban and Rural'!$C$2:$C$53,'Urban and Rural'!$A$2:$A$53,About!$B$1)</f>
        <v>40.808099611682003</v>
      </c>
      <c r="D8" s="65">
        <f>INDEX('REEDS calc-noIRA'!$C$64:$AG$113,MATCH(About!$B$2,'REEDS calc-noIRA'!$B$64:$B$113,0),MATCH(D$1,'REEDS calc-noIRA'!$C$63:$AG$63,0))*SUMIFS('res v com'!$E$3:$E$52,'res v com'!$B$3:$B$52,About!$B$2)*SUMIFS('Urban and Rural'!$C$2:$C$53,'Urban and Rural'!$A$2:$A$53,About!$B$1)</f>
        <v>40.808099611682003</v>
      </c>
      <c r="E8" s="65">
        <f>INDEX('REEDS calc-noIRA'!$C$64:$AG$113,MATCH(About!$B$2,'REEDS calc-noIRA'!$B$64:$B$113,0),MATCH(E$1,'REEDS calc-noIRA'!$C$63:$AG$63,0))*SUMIFS('res v com'!$E$3:$E$52,'res v com'!$B$3:$B$52,About!$B$2)*SUMIFS('Urban and Rural'!$C$2:$C$53,'Urban and Rural'!$A$2:$A$53,About!$B$1)</f>
        <v>46.983109114749276</v>
      </c>
      <c r="F8" s="65">
        <f>INDEX('REEDS calc-noIRA'!$C$64:$AG$113,MATCH(About!$B$2,'REEDS calc-noIRA'!$B$64:$B$113,0),MATCH(F$1,'REEDS calc-noIRA'!$C$63:$AG$63,0))*SUMIFS('res v com'!$E$3:$E$52,'res v com'!$B$3:$B$52,About!$B$2)*SUMIFS('Urban and Rural'!$C$2:$C$53,'Urban and Rural'!$A$2:$A$53,About!$B$1)</f>
        <v>53.158118617816541</v>
      </c>
      <c r="G8" s="65">
        <f>INDEX('REEDS calc-noIRA'!$C$64:$AG$113,MATCH(About!$B$2,'REEDS calc-noIRA'!$B$64:$B$113,0),MATCH(G$1,'REEDS calc-noIRA'!$C$63:$AG$63,0))*SUMIFS('res v com'!$E$3:$E$52,'res v com'!$B$3:$B$52,About!$B$2)*SUMIFS('Urban and Rural'!$C$2:$C$53,'Urban and Rural'!$A$2:$A$53,About!$B$1)</f>
        <v>61.969819295199798</v>
      </c>
      <c r="H8" s="65">
        <f>INDEX('REEDS calc-noIRA'!$C$64:$AG$113,MATCH(About!$B$2,'REEDS calc-noIRA'!$B$64:$B$113,0),MATCH(H$1,'REEDS calc-noIRA'!$C$63:$AG$63,0))*SUMIFS('res v com'!$E$3:$E$52,'res v com'!$B$3:$B$52,About!$B$2)*SUMIFS('Urban and Rural'!$C$2:$C$53,'Urban and Rural'!$A$2:$A$53,About!$B$1)</f>
        <v>70.781519972583069</v>
      </c>
      <c r="I8" s="65">
        <f>INDEX('REEDS calc-noIRA'!$C$64:$AG$113,MATCH(About!$B$2,'REEDS calc-noIRA'!$B$64:$B$113,0),MATCH(I$1,'REEDS calc-noIRA'!$C$63:$AG$63,0))*SUMIFS('res v com'!$E$3:$E$52,'res v com'!$B$3:$B$52,About!$B$2)*SUMIFS('Urban and Rural'!$C$2:$C$53,'Urban and Rural'!$A$2:$A$53,About!$B$1)</f>
        <v>82.707243847218663</v>
      </c>
      <c r="J8" s="65">
        <f>INDEX('REEDS calc-noIRA'!$C$64:$AG$113,MATCH(About!$B$2,'REEDS calc-noIRA'!$B$64:$B$113,0),MATCH(J$1,'REEDS calc-noIRA'!$C$63:$AG$63,0))*SUMIFS('res v com'!$E$3:$E$52,'res v com'!$B$3:$B$52,About!$B$2)*SUMIFS('Urban and Rural'!$C$2:$C$53,'Urban and Rural'!$A$2:$A$53,About!$B$1)</f>
        <v>94.632967721854271</v>
      </c>
      <c r="K8" s="65">
        <f>INDEX('REEDS calc-noIRA'!$C$64:$AG$113,MATCH(About!$B$2,'REEDS calc-noIRA'!$B$64:$B$113,0),MATCH(K$1,'REEDS calc-noIRA'!$C$63:$AG$63,0))*SUMIFS('res v com'!$E$3:$E$52,'res v com'!$B$3:$B$52,About!$B$2)*SUMIFS('Urban and Rural'!$C$2:$C$53,'Urban and Rural'!$A$2:$A$53,About!$B$1)</f>
        <v>99.497208336540538</v>
      </c>
      <c r="L8" s="65">
        <f>INDEX('REEDS calc-noIRA'!$C$64:$AG$113,MATCH(About!$B$2,'REEDS calc-noIRA'!$B$64:$B$113,0),MATCH(L$1,'REEDS calc-noIRA'!$C$63:$AG$63,0))*SUMIFS('res v com'!$E$3:$E$52,'res v com'!$B$3:$B$52,About!$B$2)*SUMIFS('Urban and Rural'!$C$2:$C$53,'Urban and Rural'!$A$2:$A$53,About!$B$1)</f>
        <v>104.36144895122678</v>
      </c>
      <c r="M8" s="65">
        <f>INDEX('REEDS calc-noIRA'!$C$64:$AG$113,MATCH(About!$B$2,'REEDS calc-noIRA'!$B$64:$B$113,0),MATCH(M$1,'REEDS calc-noIRA'!$C$63:$AG$63,0))*SUMIFS('res v com'!$E$3:$E$52,'res v com'!$B$3:$B$52,About!$B$2)*SUMIFS('Urban and Rural'!$C$2:$C$53,'Urban and Rural'!$A$2:$A$53,About!$B$1)</f>
        <v>108.17252843594191</v>
      </c>
      <c r="N8" s="65">
        <f>INDEX('REEDS calc-noIRA'!$C$64:$AG$113,MATCH(About!$B$2,'REEDS calc-noIRA'!$B$64:$B$113,0),MATCH(N$1,'REEDS calc-noIRA'!$C$63:$AG$63,0))*SUMIFS('res v com'!$E$3:$E$52,'res v com'!$B$3:$B$52,About!$B$2)*SUMIFS('Urban and Rural'!$C$2:$C$53,'Urban and Rural'!$A$2:$A$53,About!$B$1)</f>
        <v>111.98360792065702</v>
      </c>
      <c r="O8" s="65">
        <f>INDEX('REEDS calc-noIRA'!$C$64:$AG$113,MATCH(About!$B$2,'REEDS calc-noIRA'!$B$64:$B$113,0),MATCH(O$1,'REEDS calc-noIRA'!$C$63:$AG$63,0))*SUMIFS('res v com'!$E$3:$E$52,'res v com'!$B$3:$B$52,About!$B$2)*SUMIFS('Urban and Rural'!$C$2:$C$53,'Urban and Rural'!$A$2:$A$53,About!$B$1)</f>
        <v>115.1885515032307</v>
      </c>
      <c r="P8" s="65">
        <f>INDEX('REEDS calc-noIRA'!$C$64:$AG$113,MATCH(About!$B$2,'REEDS calc-noIRA'!$B$64:$B$113,0),MATCH(P$1,'REEDS calc-noIRA'!$C$63:$AG$63,0))*SUMIFS('res v com'!$E$3:$E$52,'res v com'!$B$3:$B$52,About!$B$2)*SUMIFS('Urban and Rural'!$C$2:$C$53,'Urban and Rural'!$A$2:$A$53,About!$B$1)</f>
        <v>118.39349508580435</v>
      </c>
      <c r="Q8" s="65">
        <f>INDEX('REEDS calc-noIRA'!$C$64:$AG$113,MATCH(About!$B$2,'REEDS calc-noIRA'!$B$64:$B$113,0),MATCH(Q$1,'REEDS calc-noIRA'!$C$63:$AG$63,0))*SUMIFS('res v com'!$E$3:$E$52,'res v com'!$B$3:$B$52,About!$B$2)*SUMIFS('Urban and Rural'!$C$2:$C$53,'Urban and Rural'!$A$2:$A$53,About!$B$1)</f>
        <v>121.31052411486073</v>
      </c>
      <c r="R8" s="65">
        <f>INDEX('REEDS calc-noIRA'!$C$64:$AG$113,MATCH(About!$B$2,'REEDS calc-noIRA'!$B$64:$B$113,0),MATCH(R$1,'REEDS calc-noIRA'!$C$63:$AG$63,0))*SUMIFS('res v com'!$E$3:$E$52,'res v com'!$B$3:$B$52,About!$B$2)*SUMIFS('Urban and Rural'!$C$2:$C$53,'Urban and Rural'!$A$2:$A$53,About!$B$1)</f>
        <v>124.22755314391708</v>
      </c>
      <c r="S8" s="65">
        <f>INDEX('REEDS calc-noIRA'!$C$64:$AG$113,MATCH(About!$B$2,'REEDS calc-noIRA'!$B$64:$B$113,0),MATCH(S$1,'REEDS calc-noIRA'!$C$63:$AG$63,0))*SUMIFS('res v com'!$E$3:$E$52,'res v com'!$B$3:$B$52,About!$B$2)*SUMIFS('Urban and Rural'!$C$2:$C$53,'Urban and Rural'!$A$2:$A$53,About!$B$1)</f>
        <v>126.8566676194562</v>
      </c>
      <c r="T8" s="65">
        <f>INDEX('REEDS calc-noIRA'!$C$64:$AG$113,MATCH(About!$B$2,'REEDS calc-noIRA'!$B$64:$B$113,0),MATCH(T$1,'REEDS calc-noIRA'!$C$63:$AG$63,0))*SUMIFS('res v com'!$E$3:$E$52,'res v com'!$B$3:$B$52,About!$B$2)*SUMIFS('Urban and Rural'!$C$2:$C$53,'Urban and Rural'!$A$2:$A$53,About!$B$1)</f>
        <v>129.48578209499536</v>
      </c>
      <c r="U8" s="65">
        <f>INDEX('REEDS calc-noIRA'!$C$64:$AG$113,MATCH(About!$B$2,'REEDS calc-noIRA'!$B$64:$B$113,0),MATCH(U$1,'REEDS calc-noIRA'!$C$63:$AG$63,0))*SUMIFS('res v com'!$E$3:$E$52,'res v com'!$B$3:$B$52,About!$B$2)*SUMIFS('Urban and Rural'!$C$2:$C$53,'Urban and Rural'!$A$2:$A$53,About!$B$1)</f>
        <v>132.28916064240005</v>
      </c>
      <c r="V8" s="65">
        <f>INDEX('REEDS calc-noIRA'!$C$64:$AG$113,MATCH(About!$B$2,'REEDS calc-noIRA'!$B$64:$B$113,0),MATCH(V$1,'REEDS calc-noIRA'!$C$63:$AG$63,0))*SUMIFS('res v com'!$E$3:$E$52,'res v com'!$B$3:$B$52,About!$B$2)*SUMIFS('Urban and Rural'!$C$2:$C$53,'Urban and Rural'!$A$2:$A$53,About!$B$1)</f>
        <v>135.09253918980471</v>
      </c>
      <c r="W8" s="65">
        <f>INDEX('REEDS calc-noIRA'!$C$64:$AG$113,MATCH(About!$B$2,'REEDS calc-noIRA'!$B$64:$B$113,0),MATCH(W$1,'REEDS calc-noIRA'!$C$63:$AG$63,0))*SUMIFS('res v com'!$E$3:$E$52,'res v com'!$B$3:$B$52,About!$B$2)*SUMIFS('Urban and Rural'!$C$2:$C$53,'Urban and Rural'!$A$2:$A$53,About!$B$1)</f>
        <v>137.64588667757616</v>
      </c>
      <c r="X8" s="65">
        <f>INDEX('REEDS calc-noIRA'!$C$64:$AG$113,MATCH(About!$B$2,'REEDS calc-noIRA'!$B$64:$B$113,0),MATCH(X$1,'REEDS calc-noIRA'!$C$63:$AG$63,0))*SUMIFS('res v com'!$E$3:$E$52,'res v com'!$B$3:$B$52,About!$B$2)*SUMIFS('Urban and Rural'!$C$2:$C$53,'Urban and Rural'!$A$2:$A$53,About!$B$1)</f>
        <v>140.1992341653476</v>
      </c>
      <c r="Y8" s="65">
        <f>INDEX('REEDS calc-noIRA'!$C$64:$AG$113,MATCH(About!$B$2,'REEDS calc-noIRA'!$B$64:$B$113,0),MATCH(Y$1,'REEDS calc-noIRA'!$C$63:$AG$63,0))*SUMIFS('res v com'!$E$3:$E$52,'res v com'!$B$3:$B$52,About!$B$2)*SUMIFS('Urban and Rural'!$C$2:$C$53,'Urban and Rural'!$A$2:$A$53,About!$B$1)</f>
        <v>142.457090400825</v>
      </c>
      <c r="Z8" s="65">
        <f>INDEX('REEDS calc-noIRA'!$C$64:$AG$113,MATCH(About!$B$2,'REEDS calc-noIRA'!$B$64:$B$113,0),MATCH(Z$1,'REEDS calc-noIRA'!$C$63:$AG$63,0))*SUMIFS('res v com'!$E$3:$E$52,'res v com'!$B$3:$B$52,About!$B$2)*SUMIFS('Urban and Rural'!$C$2:$C$53,'Urban and Rural'!$A$2:$A$53,About!$B$1)</f>
        <v>144.71494663630239</v>
      </c>
      <c r="AA8" s="65">
        <f>INDEX('REEDS calc-noIRA'!$C$64:$AG$113,MATCH(About!$B$2,'REEDS calc-noIRA'!$B$64:$B$113,0),MATCH(AA$1,'REEDS calc-noIRA'!$C$63:$AG$63,0))*SUMIFS('res v com'!$E$3:$E$52,'res v com'!$B$3:$B$52,About!$B$2)*SUMIFS('Urban and Rural'!$C$2:$C$53,'Urban and Rural'!$A$2:$A$53,About!$B$1)</f>
        <v>146.74550190847683</v>
      </c>
      <c r="AB8" s="65">
        <f>INDEX('REEDS calc-noIRA'!$C$64:$AG$113,MATCH(About!$B$2,'REEDS calc-noIRA'!$B$64:$B$113,0),MATCH(AB$1,'REEDS calc-noIRA'!$C$63:$AG$63,0))*SUMIFS('res v com'!$E$3:$E$52,'res v com'!$B$3:$B$52,About!$B$2)*SUMIFS('Urban and Rural'!$C$2:$C$53,'Urban and Rural'!$A$2:$A$53,About!$B$1)</f>
        <v>148.77605718065121</v>
      </c>
      <c r="AC8" s="65">
        <f>INDEX('REEDS calc-noIRA'!$C$64:$AG$113,MATCH(About!$B$2,'REEDS calc-noIRA'!$B$64:$B$113,0),MATCH(AC$1,'REEDS calc-noIRA'!$C$63:$AG$63,0))*SUMIFS('res v com'!$E$3:$E$52,'res v com'!$B$3:$B$52,About!$B$2)*SUMIFS('Urban and Rural'!$C$2:$C$53,'Urban and Rural'!$A$2:$A$53,About!$B$1)</f>
        <v>151.53397553539534</v>
      </c>
      <c r="AD8" s="65">
        <f>INDEX('REEDS calc-noIRA'!$C$64:$AG$113,MATCH(About!$B$2,'REEDS calc-noIRA'!$B$64:$B$113,0),MATCH(AD$1,'REEDS calc-noIRA'!$C$63:$AG$63,0))*SUMIFS('res v com'!$E$3:$E$52,'res v com'!$B$3:$B$52,About!$B$2)*SUMIFS('Urban and Rural'!$C$2:$C$53,'Urban and Rural'!$A$2:$A$53,About!$B$1)</f>
        <v>154.29189389013945</v>
      </c>
      <c r="AE8" s="65">
        <f>INDEX('REEDS calc-noIRA'!$C$64:$AG$113,MATCH(About!$B$2,'REEDS calc-noIRA'!$B$64:$B$113,0),MATCH(AE$1,'REEDS calc-noIRA'!$C$63:$AG$63,0))*SUMIFS('res v com'!$E$3:$E$52,'res v com'!$B$3:$B$52,About!$B$2)*SUMIFS('Urban and Rural'!$C$2:$C$53,'Urban and Rural'!$A$2:$A$53,About!$B$1)</f>
        <v>156.89070157057154</v>
      </c>
      <c r="AF8" s="65">
        <f>INDEX('REEDS calc-noIRA'!$C$64:$AG$113,MATCH(About!$B$2,'REEDS calc-noIRA'!$B$64:$B$113,0),MATCH(AF$1,'REEDS calc-noIRA'!$C$63:$AG$63,0))*SUMIFS('res v com'!$E$3:$E$52,'res v com'!$B$3:$B$52,About!$B$2)*SUMIFS('Urban and Rural'!$C$2:$C$53,'Urban and Rural'!$A$2:$A$53,About!$B$1)</f>
        <v>159.48950925100365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139.75871282938942</v>
      </c>
      <c r="C8" s="65">
        <f>INDEX('REEDS calc-noIRA'!$C$64:$AG$113,MATCH(About!$B$2,'REEDS calc-noIRA'!$B$64:$B$113,0),MATCH(C$1,'REEDS calc-noIRA'!$C$63:$AG$63,0))*SUMIFS('res v com'!$E$3:$E$52,'res v com'!$B$3:$B$52,About!$B$2)*SUMIFS('Urban and Rural'!$B$2:$B$53,'Urban and Rural'!$A$2:$A$53,About!$B$1)</f>
        <v>139.75871282938942</v>
      </c>
      <c r="D8" s="65">
        <f>INDEX('REEDS calc-noIRA'!$C$64:$AG$113,MATCH(About!$B$2,'REEDS calc-noIRA'!$B$64:$B$113,0),MATCH(D$1,'REEDS calc-noIRA'!$C$63:$AG$63,0))*SUMIFS('res v com'!$E$3:$E$52,'res v com'!$B$3:$B$52,About!$B$2)*SUMIFS('Urban and Rural'!$B$2:$B$53,'Urban and Rural'!$A$2:$A$53,About!$B$1)</f>
        <v>139.75871282938942</v>
      </c>
      <c r="E8" s="65">
        <f>INDEX('REEDS calc-noIRA'!$C$64:$AG$113,MATCH(About!$B$2,'REEDS calc-noIRA'!$B$64:$B$113,0),MATCH(E$1,'REEDS calc-noIRA'!$C$63:$AG$63,0))*SUMIFS('res v com'!$E$3:$E$52,'res v com'!$B$3:$B$52,About!$B$2)*SUMIFS('Urban and Rural'!$B$2:$B$53,'Urban and Rural'!$A$2:$A$53,About!$B$1)</f>
        <v>160.90675422485</v>
      </c>
      <c r="F8" s="65">
        <f>INDEX('REEDS calc-noIRA'!$C$64:$AG$113,MATCH(About!$B$2,'REEDS calc-noIRA'!$B$64:$B$113,0),MATCH(F$1,'REEDS calc-noIRA'!$C$63:$AG$63,0))*SUMIFS('res v com'!$E$3:$E$52,'res v com'!$B$3:$B$52,About!$B$2)*SUMIFS('Urban and Rural'!$B$2:$B$53,'Urban and Rural'!$A$2:$A$53,About!$B$1)</f>
        <v>182.05479562031056</v>
      </c>
      <c r="G8" s="65">
        <f>INDEX('REEDS calc-noIRA'!$C$64:$AG$113,MATCH(About!$B$2,'REEDS calc-noIRA'!$B$64:$B$113,0),MATCH(G$1,'REEDS calc-noIRA'!$C$63:$AG$63,0))*SUMIFS('res v com'!$E$3:$E$52,'res v com'!$B$3:$B$52,About!$B$2)*SUMIFS('Urban and Rural'!$B$2:$B$53,'Urban and Rural'!$A$2:$A$53,About!$B$1)</f>
        <v>212.23292094904804</v>
      </c>
      <c r="H8" s="65">
        <f>INDEX('REEDS calc-noIRA'!$C$64:$AG$113,MATCH(About!$B$2,'REEDS calc-noIRA'!$B$64:$B$113,0),MATCH(H$1,'REEDS calc-noIRA'!$C$63:$AG$63,0))*SUMIFS('res v com'!$E$3:$E$52,'res v com'!$B$3:$B$52,About!$B$2)*SUMIFS('Urban and Rural'!$B$2:$B$53,'Urban and Rural'!$A$2:$A$53,About!$B$1)</f>
        <v>242.41104627778557</v>
      </c>
      <c r="I8" s="65">
        <f>INDEX('REEDS calc-noIRA'!$C$64:$AG$113,MATCH(About!$B$2,'REEDS calc-noIRA'!$B$64:$B$113,0),MATCH(I$1,'REEDS calc-noIRA'!$C$63:$AG$63,0))*SUMIFS('res v com'!$E$3:$E$52,'res v com'!$B$3:$B$52,About!$B$2)*SUMIFS('Urban and Rural'!$B$2:$B$53,'Urban and Rural'!$A$2:$A$53,About!$B$1)</f>
        <v>283.2540121139271</v>
      </c>
      <c r="J8" s="65">
        <f>INDEX('REEDS calc-noIRA'!$C$64:$AG$113,MATCH(About!$B$2,'REEDS calc-noIRA'!$B$64:$B$113,0),MATCH(J$1,'REEDS calc-noIRA'!$C$63:$AG$63,0))*SUMIFS('res v com'!$E$3:$E$52,'res v com'!$B$3:$B$52,About!$B$2)*SUMIFS('Urban and Rural'!$B$2:$B$53,'Urban and Rural'!$A$2:$A$53,About!$B$1)</f>
        <v>324.09697795006872</v>
      </c>
      <c r="K8" s="65">
        <f>INDEX('REEDS calc-noIRA'!$C$64:$AG$113,MATCH(About!$B$2,'REEDS calc-noIRA'!$B$64:$B$113,0),MATCH(K$1,'REEDS calc-noIRA'!$C$63:$AG$63,0))*SUMIFS('res v com'!$E$3:$E$52,'res v com'!$B$3:$B$52,About!$B$2)*SUMIFS('Urban and Rural'!$B$2:$B$53,'Urban and Rural'!$A$2:$A$53,About!$B$1)</f>
        <v>340.75592589594123</v>
      </c>
      <c r="L8" s="65">
        <f>INDEX('REEDS calc-noIRA'!$C$64:$AG$113,MATCH(About!$B$2,'REEDS calc-noIRA'!$B$64:$B$113,0),MATCH(L$1,'REEDS calc-noIRA'!$C$63:$AG$63,0))*SUMIFS('res v com'!$E$3:$E$52,'res v com'!$B$3:$B$52,About!$B$2)*SUMIFS('Urban and Rural'!$B$2:$B$53,'Urban and Rural'!$A$2:$A$53,About!$B$1)</f>
        <v>357.41487384181363</v>
      </c>
      <c r="M8" s="65">
        <f>INDEX('REEDS calc-noIRA'!$C$64:$AG$113,MATCH(About!$B$2,'REEDS calc-noIRA'!$B$64:$B$113,0),MATCH(M$1,'REEDS calc-noIRA'!$C$63:$AG$63,0))*SUMIFS('res v com'!$E$3:$E$52,'res v com'!$B$3:$B$52,About!$B$2)*SUMIFS('Urban and Rural'!$B$2:$B$53,'Urban and Rural'!$A$2:$A$53,About!$B$1)</f>
        <v>370.46697791778502</v>
      </c>
      <c r="N8" s="65">
        <f>INDEX('REEDS calc-noIRA'!$C$64:$AG$113,MATCH(About!$B$2,'REEDS calc-noIRA'!$B$64:$B$113,0),MATCH(N$1,'REEDS calc-noIRA'!$C$63:$AG$63,0))*SUMIFS('res v com'!$E$3:$E$52,'res v com'!$B$3:$B$52,About!$B$2)*SUMIFS('Urban and Rural'!$B$2:$B$53,'Urban and Rural'!$A$2:$A$53,About!$B$1)</f>
        <v>383.51908199375629</v>
      </c>
      <c r="O8" s="65">
        <f>INDEX('REEDS calc-noIRA'!$C$64:$AG$113,MATCH(About!$B$2,'REEDS calc-noIRA'!$B$64:$B$113,0),MATCH(O$1,'REEDS calc-noIRA'!$C$63:$AG$63,0))*SUMIFS('res v com'!$E$3:$E$52,'res v com'!$B$3:$B$52,About!$B$2)*SUMIFS('Urban and Rural'!$B$2:$B$53,'Urban and Rural'!$A$2:$A$53,About!$B$1)</f>
        <v>394.49530470575644</v>
      </c>
      <c r="P8" s="65">
        <f>INDEX('REEDS calc-noIRA'!$C$64:$AG$113,MATCH(About!$B$2,'REEDS calc-noIRA'!$B$64:$B$113,0),MATCH(P$1,'REEDS calc-noIRA'!$C$63:$AG$63,0))*SUMIFS('res v com'!$E$3:$E$52,'res v com'!$B$3:$B$52,About!$B$2)*SUMIFS('Urban and Rural'!$B$2:$B$53,'Urban and Rural'!$A$2:$A$53,About!$B$1)</f>
        <v>405.47152741775653</v>
      </c>
      <c r="Q8" s="65">
        <f>INDEX('REEDS calc-noIRA'!$C$64:$AG$113,MATCH(About!$B$2,'REEDS calc-noIRA'!$B$64:$B$113,0),MATCH(Q$1,'REEDS calc-noIRA'!$C$63:$AG$63,0))*SUMIFS('res v com'!$E$3:$E$52,'res v com'!$B$3:$B$52,About!$B$2)*SUMIFS('Urban and Rural'!$B$2:$B$53,'Urban and Rural'!$A$2:$A$53,About!$B$1)</f>
        <v>415.46170648186995</v>
      </c>
      <c r="R8" s="65">
        <f>INDEX('REEDS calc-noIRA'!$C$64:$AG$113,MATCH(About!$B$2,'REEDS calc-noIRA'!$B$64:$B$113,0),MATCH(R$1,'REEDS calc-noIRA'!$C$63:$AG$63,0))*SUMIFS('res v com'!$E$3:$E$52,'res v com'!$B$3:$B$52,About!$B$2)*SUMIFS('Urban and Rural'!$B$2:$B$53,'Urban and Rural'!$A$2:$A$53,About!$B$1)</f>
        <v>425.45188554598337</v>
      </c>
      <c r="S8" s="65">
        <f>INDEX('REEDS calc-noIRA'!$C$64:$AG$113,MATCH(About!$B$2,'REEDS calc-noIRA'!$B$64:$B$113,0),MATCH(S$1,'REEDS calc-noIRA'!$C$63:$AG$63,0))*SUMIFS('res v com'!$E$3:$E$52,'res v com'!$B$3:$B$52,About!$B$2)*SUMIFS('Urban and Rural'!$B$2:$B$53,'Urban and Rural'!$A$2:$A$53,About!$B$1)</f>
        <v>434.45602096221035</v>
      </c>
      <c r="T8" s="65">
        <f>INDEX('REEDS calc-noIRA'!$C$64:$AG$113,MATCH(About!$B$2,'REEDS calc-noIRA'!$B$64:$B$113,0),MATCH(T$1,'REEDS calc-noIRA'!$C$63:$AG$63,0))*SUMIFS('res v com'!$E$3:$E$52,'res v com'!$B$3:$B$52,About!$B$2)*SUMIFS('Urban and Rural'!$B$2:$B$53,'Urban and Rural'!$A$2:$A$53,About!$B$1)</f>
        <v>443.46015637843743</v>
      </c>
      <c r="U8" s="65">
        <f>INDEX('REEDS calc-noIRA'!$C$64:$AG$113,MATCH(About!$B$2,'REEDS calc-noIRA'!$B$64:$B$113,0),MATCH(U$1,'REEDS calc-noIRA'!$C$63:$AG$63,0))*SUMIFS('res v com'!$E$3:$E$52,'res v com'!$B$3:$B$52,About!$B$2)*SUMIFS('Urban and Rural'!$B$2:$B$53,'Urban and Rural'!$A$2:$A$53,About!$B$1)</f>
        <v>453.06110768680571</v>
      </c>
      <c r="V8" s="65">
        <f>INDEX('REEDS calc-noIRA'!$C$64:$AG$113,MATCH(About!$B$2,'REEDS calc-noIRA'!$B$64:$B$113,0),MATCH(V$1,'REEDS calc-noIRA'!$C$63:$AG$63,0))*SUMIFS('res v com'!$E$3:$E$52,'res v com'!$B$3:$B$52,About!$B$2)*SUMIFS('Urban and Rural'!$B$2:$B$53,'Urban and Rural'!$A$2:$A$53,About!$B$1)</f>
        <v>462.66205899517399</v>
      </c>
      <c r="W8" s="65">
        <f>INDEX('REEDS calc-noIRA'!$C$64:$AG$113,MATCH(About!$B$2,'REEDS calc-noIRA'!$B$64:$B$113,0),MATCH(W$1,'REEDS calc-noIRA'!$C$63:$AG$63,0))*SUMIFS('res v com'!$E$3:$E$52,'res v com'!$B$3:$B$52,About!$B$2)*SUMIFS('Urban and Rural'!$B$2:$B$53,'Urban and Rural'!$A$2:$A$53,About!$B$1)</f>
        <v>471.40670924090455</v>
      </c>
      <c r="X8" s="65">
        <f>INDEX('REEDS calc-noIRA'!$C$64:$AG$113,MATCH(About!$B$2,'REEDS calc-noIRA'!$B$64:$B$113,0),MATCH(X$1,'REEDS calc-noIRA'!$C$63:$AG$63,0))*SUMIFS('res v com'!$E$3:$E$52,'res v com'!$B$3:$B$52,About!$B$2)*SUMIFS('Urban and Rural'!$B$2:$B$53,'Urban and Rural'!$A$2:$A$53,About!$B$1)</f>
        <v>480.15135948663504</v>
      </c>
      <c r="Y8" s="65">
        <f>INDEX('REEDS calc-noIRA'!$C$64:$AG$113,MATCH(About!$B$2,'REEDS calc-noIRA'!$B$64:$B$113,0),MATCH(Y$1,'REEDS calc-noIRA'!$C$63:$AG$63,0))*SUMIFS('res v com'!$E$3:$E$52,'res v com'!$B$3:$B$52,About!$B$2)*SUMIFS('Urban and Rural'!$B$2:$B$53,'Urban and Rural'!$A$2:$A$53,About!$B$1)</f>
        <v>487.88401756742934</v>
      </c>
      <c r="Z8" s="65">
        <f>INDEX('REEDS calc-noIRA'!$C$64:$AG$113,MATCH(About!$B$2,'REEDS calc-noIRA'!$B$64:$B$113,0),MATCH(Z$1,'REEDS calc-noIRA'!$C$63:$AG$63,0))*SUMIFS('res v com'!$E$3:$E$52,'res v com'!$B$3:$B$52,About!$B$2)*SUMIFS('Urban and Rural'!$B$2:$B$53,'Urban and Rural'!$A$2:$A$53,About!$B$1)</f>
        <v>495.61667564822358</v>
      </c>
      <c r="AA8" s="65">
        <f>INDEX('REEDS calc-noIRA'!$C$64:$AG$113,MATCH(About!$B$2,'REEDS calc-noIRA'!$B$64:$B$113,0),MATCH(AA$1,'REEDS calc-noIRA'!$C$63:$AG$63,0))*SUMIFS('res v com'!$E$3:$E$52,'res v com'!$B$3:$B$52,About!$B$2)*SUMIFS('Urban and Rural'!$B$2:$B$53,'Urban and Rural'!$A$2:$A$53,About!$B$1)</f>
        <v>502.57087821752901</v>
      </c>
      <c r="AB8" s="65">
        <f>INDEX('REEDS calc-noIRA'!$C$64:$AG$113,MATCH(About!$B$2,'REEDS calc-noIRA'!$B$64:$B$113,0),MATCH(AB$1,'REEDS calc-noIRA'!$C$63:$AG$63,0))*SUMIFS('res v com'!$E$3:$E$52,'res v com'!$B$3:$B$52,About!$B$2)*SUMIFS('Urban and Rural'!$B$2:$B$53,'Urban and Rural'!$A$2:$A$53,About!$B$1)</f>
        <v>509.52508078683434</v>
      </c>
      <c r="AC8" s="65">
        <f>INDEX('REEDS calc-noIRA'!$C$64:$AG$113,MATCH(About!$B$2,'REEDS calc-noIRA'!$B$64:$B$113,0),MATCH(AC$1,'REEDS calc-noIRA'!$C$63:$AG$63,0))*SUMIFS('res v com'!$E$3:$E$52,'res v com'!$B$3:$B$52,About!$B$2)*SUMIFS('Urban and Rural'!$B$2:$B$53,'Urban and Rural'!$A$2:$A$53,About!$B$1)</f>
        <v>518.97034099290488</v>
      </c>
      <c r="AD8" s="65">
        <f>INDEX('REEDS calc-noIRA'!$C$64:$AG$113,MATCH(About!$B$2,'REEDS calc-noIRA'!$B$64:$B$113,0),MATCH(AD$1,'REEDS calc-noIRA'!$C$63:$AG$63,0))*SUMIFS('res v com'!$E$3:$E$52,'res v com'!$B$3:$B$52,About!$B$2)*SUMIFS('Urban and Rural'!$B$2:$B$53,'Urban and Rural'!$A$2:$A$53,About!$B$1)</f>
        <v>528.41560119897542</v>
      </c>
      <c r="AE8" s="65">
        <f>INDEX('REEDS calc-noIRA'!$C$64:$AG$113,MATCH(About!$B$2,'REEDS calc-noIRA'!$B$64:$B$113,0),MATCH(AE$1,'REEDS calc-noIRA'!$C$63:$AG$63,0))*SUMIFS('res v com'!$E$3:$E$52,'res v com'!$B$3:$B$52,About!$B$2)*SUMIFS('Urban and Rural'!$B$2:$B$53,'Urban and Rural'!$A$2:$A$53,About!$B$1)</f>
        <v>537.31594254700406</v>
      </c>
      <c r="AF8" s="65">
        <f>INDEX('REEDS calc-noIRA'!$C$64:$AG$113,MATCH(About!$B$2,'REEDS calc-noIRA'!$B$64:$B$113,0),MATCH(AF$1,'REEDS calc-noIRA'!$C$63:$AG$63,0))*SUMIFS('res v com'!$E$3:$E$52,'res v com'!$B$3:$B$52,About!$B$2)*SUMIFS('Urban and Rural'!$B$2:$B$53,'Urban and Rural'!$A$2:$A$53,About!$B$1)</f>
        <v>546.21628389503257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64.251369377110407</v>
      </c>
      <c r="C8" s="65">
        <f>INDEX('REEDS calc-noIRA'!$C$64:$AG$113,MATCH(About!$B$2,'REEDS calc-noIRA'!$B$64:$B$113,0),MATCH(C$1,'REEDS calc-noIRA'!$C$63:$AG$63,0))*SUMIFS('res v com'!$F$3:$F$52,'res v com'!$B$3:$B$52,About!$B$2)</f>
        <v>64.251369377110407</v>
      </c>
      <c r="D8" s="65">
        <f>INDEX('REEDS calc-noIRA'!$C$64:$AG$113,MATCH(About!$B$2,'REEDS calc-noIRA'!$B$64:$B$113,0),MATCH(D$1,'REEDS calc-noIRA'!$C$63:$AG$63,0))*SUMIFS('res v com'!$F$3:$F$52,'res v com'!$B$3:$B$52,About!$B$2)</f>
        <v>64.251369377110407</v>
      </c>
      <c r="E8" s="65">
        <f>INDEX('REEDS calc-noIRA'!$C$64:$AG$113,MATCH(About!$B$2,'REEDS calc-noIRA'!$B$64:$B$113,0),MATCH(E$1,'REEDS calc-noIRA'!$C$63:$AG$63,0))*SUMIFS('res v com'!$F$3:$F$52,'res v com'!$B$3:$B$52,About!$B$2)</f>
        <v>73.973773024036561</v>
      </c>
      <c r="F8" s="65">
        <f>INDEX('REEDS calc-noIRA'!$C$64:$AG$113,MATCH(About!$B$2,'REEDS calc-noIRA'!$B$64:$B$113,0),MATCH(F$1,'REEDS calc-noIRA'!$C$63:$AG$63,0))*SUMIFS('res v com'!$F$3:$F$52,'res v com'!$B$3:$B$52,About!$B$2)</f>
        <v>83.696176670962686</v>
      </c>
      <c r="G8" s="65">
        <f>INDEX('REEDS calc-noIRA'!$C$64:$AG$113,MATCH(About!$B$2,'REEDS calc-noIRA'!$B$64:$B$113,0),MATCH(G$1,'REEDS calc-noIRA'!$C$63:$AG$63,0))*SUMIFS('res v com'!$F$3:$F$52,'res v com'!$B$3:$B$52,About!$B$2)</f>
        <v>97.56998702847838</v>
      </c>
      <c r="H8" s="65">
        <f>INDEX('REEDS calc-noIRA'!$C$64:$AG$113,MATCH(About!$B$2,'REEDS calc-noIRA'!$B$64:$B$113,0),MATCH(H$1,'REEDS calc-noIRA'!$C$63:$AG$63,0))*SUMIFS('res v com'!$F$3:$F$52,'res v com'!$B$3:$B$52,About!$B$2)</f>
        <v>111.44379738599407</v>
      </c>
      <c r="I8" s="65">
        <f>INDEX('REEDS calc-noIRA'!$C$64:$AG$113,MATCH(About!$B$2,'REEDS calc-noIRA'!$B$64:$B$113,0),MATCH(I$1,'REEDS calc-noIRA'!$C$63:$AG$63,0))*SUMIFS('res v com'!$F$3:$F$52,'res v com'!$B$3:$B$52,About!$B$2)</f>
        <v>130.2205622206713</v>
      </c>
      <c r="J8" s="65">
        <f>INDEX('REEDS calc-noIRA'!$C$64:$AG$113,MATCH(About!$B$2,'REEDS calc-noIRA'!$B$64:$B$113,0),MATCH(J$1,'REEDS calc-noIRA'!$C$63:$AG$63,0))*SUMIFS('res v com'!$F$3:$F$52,'res v com'!$B$3:$B$52,About!$B$2)</f>
        <v>148.99732705534856</v>
      </c>
      <c r="K8" s="65">
        <f>INDEX('REEDS calc-noIRA'!$C$64:$AG$113,MATCH(About!$B$2,'REEDS calc-noIRA'!$B$64:$B$113,0),MATCH(K$1,'REEDS calc-noIRA'!$C$63:$AG$63,0))*SUMIFS('res v com'!$F$3:$F$52,'res v com'!$B$3:$B$52,About!$B$2)</f>
        <v>156.65595667660838</v>
      </c>
      <c r="L8" s="65">
        <f>INDEX('REEDS calc-noIRA'!$C$64:$AG$113,MATCH(About!$B$2,'REEDS calc-noIRA'!$B$64:$B$113,0),MATCH(L$1,'REEDS calc-noIRA'!$C$63:$AG$63,0))*SUMIFS('res v com'!$F$3:$F$52,'res v com'!$B$3:$B$52,About!$B$2)</f>
        <v>164.31458629786817</v>
      </c>
      <c r="M8" s="65">
        <f>INDEX('REEDS calc-noIRA'!$C$64:$AG$113,MATCH(About!$B$2,'REEDS calc-noIRA'!$B$64:$B$113,0),MATCH(M$1,'REEDS calc-noIRA'!$C$63:$AG$63,0))*SUMIFS('res v com'!$F$3:$F$52,'res v com'!$B$3:$B$52,About!$B$2)</f>
        <v>170.31503910081767</v>
      </c>
      <c r="N8" s="65">
        <f>INDEX('REEDS calc-noIRA'!$C$64:$AG$113,MATCH(About!$B$2,'REEDS calc-noIRA'!$B$64:$B$113,0),MATCH(N$1,'REEDS calc-noIRA'!$C$63:$AG$63,0))*SUMIFS('res v com'!$F$3:$F$52,'res v com'!$B$3:$B$52,About!$B$2)</f>
        <v>176.31549190376717</v>
      </c>
      <c r="O8" s="65">
        <f>INDEX('REEDS calc-noIRA'!$C$64:$AG$113,MATCH(About!$B$2,'REEDS calc-noIRA'!$B$64:$B$113,0),MATCH(O$1,'REEDS calc-noIRA'!$C$63:$AG$63,0))*SUMIFS('res v com'!$F$3:$F$52,'res v com'!$B$3:$B$52,About!$B$2)</f>
        <v>181.36159833646641</v>
      </c>
      <c r="P8" s="65">
        <f>INDEX('REEDS calc-noIRA'!$C$64:$AG$113,MATCH(About!$B$2,'REEDS calc-noIRA'!$B$64:$B$113,0),MATCH(P$1,'REEDS calc-noIRA'!$C$63:$AG$63,0))*SUMIFS('res v com'!$F$3:$F$52,'res v com'!$B$3:$B$52,About!$B$2)</f>
        <v>186.40770476916563</v>
      </c>
      <c r="Q8" s="65">
        <f>INDEX('REEDS calc-noIRA'!$C$64:$AG$113,MATCH(About!$B$2,'REEDS calc-noIRA'!$B$64:$B$113,0),MATCH(Q$1,'REEDS calc-noIRA'!$C$63:$AG$63,0))*SUMIFS('res v com'!$F$3:$F$52,'res v com'!$B$3:$B$52,About!$B$2)</f>
        <v>191.00049667599583</v>
      </c>
      <c r="R8" s="65">
        <f>INDEX('REEDS calc-noIRA'!$C$64:$AG$113,MATCH(About!$B$2,'REEDS calc-noIRA'!$B$64:$B$113,0),MATCH(R$1,'REEDS calc-noIRA'!$C$63:$AG$63,0))*SUMIFS('res v com'!$F$3:$F$52,'res v com'!$B$3:$B$52,About!$B$2)</f>
        <v>195.59328858282606</v>
      </c>
      <c r="S8" s="65">
        <f>INDEX('REEDS calc-noIRA'!$C$64:$AG$113,MATCH(About!$B$2,'REEDS calc-noIRA'!$B$64:$B$113,0),MATCH(S$1,'REEDS calc-noIRA'!$C$63:$AG$63,0))*SUMIFS('res v com'!$F$3:$F$52,'res v com'!$B$3:$B$52,About!$B$2)</f>
        <v>199.73276596378736</v>
      </c>
      <c r="T8" s="65">
        <f>INDEX('REEDS calc-noIRA'!$C$64:$AG$113,MATCH(About!$B$2,'REEDS calc-noIRA'!$B$64:$B$113,0),MATCH(T$1,'REEDS calc-noIRA'!$C$63:$AG$63,0))*SUMIFS('res v com'!$F$3:$F$52,'res v com'!$B$3:$B$52,About!$B$2)</f>
        <v>203.87224334474865</v>
      </c>
      <c r="U8" s="65">
        <f>INDEX('REEDS calc-noIRA'!$C$64:$AG$113,MATCH(About!$B$2,'REEDS calc-noIRA'!$B$64:$B$113,0),MATCH(U$1,'REEDS calc-noIRA'!$C$63:$AG$63,0))*SUMIFS('res v com'!$F$3:$F$52,'res v com'!$B$3:$B$52,About!$B$2)</f>
        <v>208.28609530715673</v>
      </c>
      <c r="V8" s="65">
        <f>INDEX('REEDS calc-noIRA'!$C$64:$AG$113,MATCH(About!$B$2,'REEDS calc-noIRA'!$B$64:$B$113,0),MATCH(V$1,'REEDS calc-noIRA'!$C$63:$AG$63,0))*SUMIFS('res v com'!$F$3:$F$52,'res v com'!$B$3:$B$52,About!$B$2)</f>
        <v>212.69994726956475</v>
      </c>
      <c r="W8" s="65">
        <f>INDEX('REEDS calc-noIRA'!$C$64:$AG$113,MATCH(About!$B$2,'REEDS calc-noIRA'!$B$64:$B$113,0),MATCH(W$1,'REEDS calc-noIRA'!$C$63:$AG$63,0))*SUMIFS('res v com'!$F$3:$F$52,'res v com'!$B$3:$B$52,About!$B$2)</f>
        <v>216.72013135424473</v>
      </c>
      <c r="X8" s="65">
        <f>INDEX('REEDS calc-noIRA'!$C$64:$AG$113,MATCH(About!$B$2,'REEDS calc-noIRA'!$B$64:$B$113,0),MATCH(X$1,'REEDS calc-noIRA'!$C$63:$AG$63,0))*SUMIFS('res v com'!$F$3:$F$52,'res v com'!$B$3:$B$52,About!$B$2)</f>
        <v>220.74031543892471</v>
      </c>
      <c r="Y8" s="65">
        <f>INDEX('REEDS calc-noIRA'!$C$64:$AG$113,MATCH(About!$B$2,'REEDS calc-noIRA'!$B$64:$B$113,0),MATCH(Y$1,'REEDS calc-noIRA'!$C$63:$AG$63,0))*SUMIFS('res v com'!$F$3:$F$52,'res v com'!$B$3:$B$52,About!$B$2)</f>
        <v>224.29525566810756</v>
      </c>
      <c r="Z8" s="65">
        <f>INDEX('REEDS calc-noIRA'!$C$64:$AG$113,MATCH(About!$B$2,'REEDS calc-noIRA'!$B$64:$B$113,0),MATCH(Z$1,'REEDS calc-noIRA'!$C$63:$AG$63,0))*SUMIFS('res v com'!$F$3:$F$52,'res v com'!$B$3:$B$52,About!$B$2)</f>
        <v>227.85019589729043</v>
      </c>
      <c r="AA8" s="65">
        <f>INDEX('REEDS calc-noIRA'!$C$64:$AG$113,MATCH(About!$B$2,'REEDS calc-noIRA'!$B$64:$B$113,0),MATCH(AA$1,'REEDS calc-noIRA'!$C$63:$AG$63,0))*SUMIFS('res v com'!$F$3:$F$52,'res v com'!$B$3:$B$52,About!$B$2)</f>
        <v>231.0472562376296</v>
      </c>
      <c r="AB8" s="65">
        <f>INDEX('REEDS calc-noIRA'!$C$64:$AG$113,MATCH(About!$B$2,'REEDS calc-noIRA'!$B$64:$B$113,0),MATCH(AB$1,'REEDS calc-noIRA'!$C$63:$AG$63,0))*SUMIFS('res v com'!$F$3:$F$52,'res v com'!$B$3:$B$52,About!$B$2)</f>
        <v>234.24431657796873</v>
      </c>
      <c r="AC8" s="65">
        <f>INDEX('REEDS calc-noIRA'!$C$64:$AG$113,MATCH(About!$B$2,'REEDS calc-noIRA'!$B$64:$B$113,0),MATCH(AC$1,'REEDS calc-noIRA'!$C$63:$AG$63,0))*SUMIFS('res v com'!$F$3:$F$52,'res v com'!$B$3:$B$52,About!$B$2)</f>
        <v>238.58659256260808</v>
      </c>
      <c r="AD8" s="65">
        <f>INDEX('REEDS calc-noIRA'!$C$64:$AG$113,MATCH(About!$B$2,'REEDS calc-noIRA'!$B$64:$B$113,0),MATCH(AD$1,'REEDS calc-noIRA'!$C$63:$AG$63,0))*SUMIFS('res v com'!$F$3:$F$52,'res v com'!$B$3:$B$52,About!$B$2)</f>
        <v>242.92886854724739</v>
      </c>
      <c r="AE8" s="65">
        <f>INDEX('REEDS calc-noIRA'!$C$64:$AG$113,MATCH(About!$B$2,'REEDS calc-noIRA'!$B$64:$B$113,0),MATCH(AE$1,'REEDS calc-noIRA'!$C$63:$AG$63,0))*SUMIFS('res v com'!$F$3:$F$52,'res v com'!$B$3:$B$52,About!$B$2)</f>
        <v>247.02062860969625</v>
      </c>
      <c r="AF8" s="65">
        <f>INDEX('REEDS calc-noIRA'!$C$64:$AG$113,MATCH(About!$B$2,'REEDS calc-noIRA'!$B$64:$B$113,0),MATCH(AF$1,'REEDS calc-noIRA'!$C$63:$AG$63,0))*SUMIFS('res v com'!$F$3:$F$52,'res v com'!$B$3:$B$52,About!$B$2)</f>
        <v>251.11238867214507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-15.439367644539146</v>
      </c>
      <c r="E8" s="74">
        <f>'DESC-urban-residential'!F8-'BDESC-urban-residential'!F8</f>
        <v>-30.878735289078378</v>
      </c>
      <c r="F8" s="74">
        <f>'DESC-urban-residential'!G8-'BDESC-urban-residential'!G8</f>
        <v>-47.026497449072508</v>
      </c>
      <c r="G8" s="74">
        <f>'DESC-urban-residential'!H8-'BDESC-urban-residential'!H8</f>
        <v>-63.174259609066638</v>
      </c>
      <c r="H8" s="74">
        <f>'DESC-urban-residential'!I8-'BDESC-urban-residential'!I8</f>
        <v>-82.357998263869547</v>
      </c>
      <c r="I8" s="74">
        <f>'DESC-urban-residential'!J8-'BDESC-urban-residential'!J8</f>
        <v>-101.54173691867226</v>
      </c>
      <c r="J8" s="74">
        <f>'DESC-urban-residential'!K8-'BDESC-urban-residential'!K8</f>
        <v>-133.66340617442779</v>
      </c>
      <c r="K8" s="74">
        <f>'DESC-urban-residential'!L8-'BDESC-urban-residential'!L8</f>
        <v>-165.78507543018355</v>
      </c>
      <c r="L8" s="74">
        <f>'DESC-urban-residential'!M8-'BDESC-urban-residential'!M8</f>
        <v>-194.1493994171509</v>
      </c>
      <c r="M8" s="74">
        <f>'DESC-urban-residential'!N8-'BDESC-urban-residential'!N8</f>
        <v>-222.51372340411837</v>
      </c>
      <c r="N8" s="74">
        <f>'DESC-urban-residential'!O8-'BDESC-urban-residential'!O8</f>
        <v>-233.08774410184867</v>
      </c>
      <c r="O8" s="74">
        <f>'DESC-urban-residential'!P8-'BDESC-urban-residential'!P8</f>
        <v>-243.66176479957892</v>
      </c>
      <c r="P8" s="74">
        <f>'DESC-urban-residential'!Q8-'BDESC-urban-residential'!Q8</f>
        <v>-240.09384370525271</v>
      </c>
      <c r="Q8" s="74">
        <f>'DESC-urban-residential'!R8-'BDESC-urban-residential'!R8</f>
        <v>-236.52592261092639</v>
      </c>
      <c r="R8" s="74">
        <f>'DESC-urban-residential'!S8-'BDESC-urban-residential'!S8</f>
        <v>-234.74325948961575</v>
      </c>
      <c r="S8" s="74">
        <f>'DESC-urban-residential'!T8-'BDESC-urban-residential'!T8</f>
        <v>-232.960596368305</v>
      </c>
      <c r="T8" s="74">
        <f>'DESC-urban-residential'!U8-'BDESC-urban-residential'!U8</f>
        <v>-230.95218114866293</v>
      </c>
      <c r="U8" s="74">
        <f>'DESC-urban-residential'!V8-'BDESC-urban-residential'!V8</f>
        <v>-228.94376592902086</v>
      </c>
      <c r="V8" s="74">
        <f>'DESC-urban-residential'!W8-'BDESC-urban-residential'!W8</f>
        <v>-227.90582524703495</v>
      </c>
      <c r="W8" s="74">
        <f>'DESC-urban-residential'!X8-'BDESC-urban-residential'!X8</f>
        <v>-226.867884565049</v>
      </c>
      <c r="X8" s="74">
        <f>'DESC-urban-residential'!Y8-'BDESC-urban-residential'!Y8</f>
        <v>-227.32717331682767</v>
      </c>
      <c r="Y8" s="74">
        <f>'DESC-urban-residential'!Z8-'BDESC-urban-residential'!Z8</f>
        <v>-227.78646206860651</v>
      </c>
      <c r="Z8" s="74">
        <f>'DESC-urban-residential'!AA8-'BDESC-urban-residential'!AA8</f>
        <v>-229.48090023194783</v>
      </c>
      <c r="AA8" s="74">
        <f>'DESC-urban-residential'!AB8-'BDESC-urban-residential'!AB8</f>
        <v>-231.17533839528926</v>
      </c>
      <c r="AB8" s="74">
        <f>'DESC-urban-residential'!AC8-'BDESC-urban-residential'!AC8</f>
        <v>-231.94860420336909</v>
      </c>
      <c r="AC8" s="74">
        <f>'DESC-urban-residential'!AD8-'BDESC-urban-residential'!AD8</f>
        <v>-232.7218700114488</v>
      </c>
      <c r="AD8" s="74">
        <f>'DESC-urban-residential'!AE8-'BDESC-urban-residential'!AE8</f>
        <v>-232.4416260273124</v>
      </c>
      <c r="AE8" s="74">
        <f>'DESC-urban-residential'!AF8-'BDESC-urban-residential'!AF8</f>
        <v>-232.16138204317599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-4.508135772178079</v>
      </c>
      <c r="E8" s="74">
        <f>'DESC-rural-residential'!F8-'BDESC-rural-residential'!F8</f>
        <v>-9.0162715443561794</v>
      </c>
      <c r="F8" s="74">
        <f>'DESC-rural-residential'!G8-'BDESC-rural-residential'!G8</f>
        <v>-13.731251193139983</v>
      </c>
      <c r="G8" s="74">
        <f>'DESC-rural-residential'!H8-'BDESC-rural-residential'!H8</f>
        <v>-18.446230841923764</v>
      </c>
      <c r="H8" s="74">
        <f>'DESC-rural-residential'!I8-'BDESC-rural-residential'!I8</f>
        <v>-24.0476842475897</v>
      </c>
      <c r="I8" s="74">
        <f>'DESC-rural-residential'!J8-'BDESC-rural-residential'!J8</f>
        <v>-29.649137653255593</v>
      </c>
      <c r="J8" s="74">
        <f>'DESC-rural-residential'!K8-'BDESC-rural-residential'!K8</f>
        <v>-39.028333069018785</v>
      </c>
      <c r="K8" s="74">
        <f>'DESC-rural-residential'!L8-'BDESC-rural-residential'!L8</f>
        <v>-48.407528484782063</v>
      </c>
      <c r="L8" s="74">
        <f>'DESC-rural-residential'!M8-'BDESC-rural-residential'!M8</f>
        <v>-56.689617917669139</v>
      </c>
      <c r="M8" s="74">
        <f>'DESC-rural-residential'!N8-'BDESC-rural-residential'!N8</f>
        <v>-64.971707350556244</v>
      </c>
      <c r="N8" s="74">
        <f>'DESC-rural-residential'!O8-'BDESC-rural-residential'!O8</f>
        <v>-68.059212102089859</v>
      </c>
      <c r="O8" s="74">
        <f>'DESC-rural-residential'!P8-'BDESC-rural-residential'!P8</f>
        <v>-71.146716853623502</v>
      </c>
      <c r="P8" s="74">
        <f>'DESC-rural-residential'!Q8-'BDESC-rural-residential'!Q8</f>
        <v>-70.10492077181766</v>
      </c>
      <c r="Q8" s="74">
        <f>'DESC-rural-residential'!R8-'BDESC-rural-residential'!R8</f>
        <v>-69.06312469001179</v>
      </c>
      <c r="R8" s="74">
        <f>'DESC-rural-residential'!S8-'BDESC-rural-residential'!S8</f>
        <v>-68.542605484047726</v>
      </c>
      <c r="S8" s="74">
        <f>'DESC-rural-residential'!T8-'BDESC-rural-residential'!T8</f>
        <v>-68.022086278083606</v>
      </c>
      <c r="T8" s="74">
        <f>'DESC-rural-residential'!U8-'BDESC-rural-residential'!U8</f>
        <v>-67.435649792761751</v>
      </c>
      <c r="U8" s="74">
        <f>'DESC-rural-residential'!V8-'BDESC-rural-residential'!V8</f>
        <v>-66.849213307439925</v>
      </c>
      <c r="V8" s="74">
        <f>'DESC-rural-residential'!W8-'BDESC-rural-residential'!W8</f>
        <v>-66.546145356369095</v>
      </c>
      <c r="W8" s="74">
        <f>'DESC-rural-residential'!X8-'BDESC-rural-residential'!X8</f>
        <v>-66.243077405298266</v>
      </c>
      <c r="X8" s="74">
        <f>'DESC-rural-residential'!Y8-'BDESC-rural-residential'!Y8</f>
        <v>-66.377184973647076</v>
      </c>
      <c r="Y8" s="74">
        <f>'DESC-rural-residential'!Z8-'BDESC-rural-residential'!Z8</f>
        <v>-66.511292541995914</v>
      </c>
      <c r="Z8" s="74">
        <f>'DESC-rural-residential'!AA8-'BDESC-rural-residential'!AA8</f>
        <v>-67.006050972118828</v>
      </c>
      <c r="AA8" s="74">
        <f>'DESC-rural-residential'!AB8-'BDESC-rural-residential'!AB8</f>
        <v>-67.500809402241799</v>
      </c>
      <c r="AB8" s="74">
        <f>'DESC-rural-residential'!AC8-'BDESC-rural-residential'!AC8</f>
        <v>-67.726595025789635</v>
      </c>
      <c r="AC8" s="74">
        <f>'DESC-rural-residential'!AD8-'BDESC-rural-residential'!AD8</f>
        <v>-67.952380649337442</v>
      </c>
      <c r="AD8" s="74">
        <f>'DESC-rural-residential'!AE8-'BDESC-rural-residential'!AE8</f>
        <v>-67.870552302548305</v>
      </c>
      <c r="AE8" s="74">
        <f>'DESC-rural-residential'!AF8-'BDESC-rural-residential'!AF8</f>
        <v>-67.788723955759082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-7.0979511287376909</v>
      </c>
      <c r="E8" s="74">
        <f>'DESC-commercial'!F8-'BDESC-commercial'!F8</f>
        <v>-14.19590225747541</v>
      </c>
      <c r="F8" s="74">
        <f>'DESC-commercial'!G8-'BDESC-commercial'!G8</f>
        <v>-21.619524085060931</v>
      </c>
      <c r="G8" s="74">
        <f>'DESC-commercial'!H8-'BDESC-commercial'!H8</f>
        <v>-29.043145912646438</v>
      </c>
      <c r="H8" s="74">
        <f>'DESC-commercial'!I8-'BDESC-commercial'!I8</f>
        <v>-37.862499306723294</v>
      </c>
      <c r="I8" s="74">
        <f>'DESC-commercial'!J8-'BDESC-commercial'!J8</f>
        <v>-46.681852700800107</v>
      </c>
      <c r="J8" s="74">
        <f>'DESC-commercial'!K8-'BDESC-commercial'!K8</f>
        <v>-61.449169847462599</v>
      </c>
      <c r="K8" s="74">
        <f>'DESC-commercial'!L8-'BDESC-commercial'!L8</f>
        <v>-76.216486994125177</v>
      </c>
      <c r="L8" s="74">
        <f>'DESC-commercial'!M8-'BDESC-commercial'!M8</f>
        <v>-89.256437210634601</v>
      </c>
      <c r="M8" s="74">
        <f>'DESC-commercial'!N8-'BDESC-commercial'!N8</f>
        <v>-102.29638742714405</v>
      </c>
      <c r="N8" s="74">
        <f>'DESC-commercial'!O8-'BDESC-commercial'!O8</f>
        <v>-107.15758925060712</v>
      </c>
      <c r="O8" s="74">
        <f>'DESC-commercial'!P8-'BDESC-commercial'!P8</f>
        <v>-112.01879107407015</v>
      </c>
      <c r="P8" s="74">
        <f>'DESC-commercial'!Q8-'BDESC-commercial'!Q8</f>
        <v>-110.37850825020226</v>
      </c>
      <c r="Q8" s="74">
        <f>'DESC-commercial'!R8-'BDESC-commercial'!R8</f>
        <v>-108.73822542633428</v>
      </c>
      <c r="R8" s="74">
        <f>'DESC-commercial'!S8-'BDESC-commercial'!S8</f>
        <v>-107.91868048088173</v>
      </c>
      <c r="S8" s="74">
        <f>'DESC-commercial'!T8-'BDESC-commercial'!T8</f>
        <v>-107.09913553542913</v>
      </c>
      <c r="T8" s="74">
        <f>'DESC-commercial'!U8-'BDESC-commercial'!U8</f>
        <v>-106.17580542221199</v>
      </c>
      <c r="U8" s="74">
        <f>'DESC-commercial'!V8-'BDESC-commercial'!V8</f>
        <v>-105.25247530899492</v>
      </c>
      <c r="V8" s="74">
        <f>'DESC-commercial'!W8-'BDESC-commercial'!W8</f>
        <v>-104.77530212386969</v>
      </c>
      <c r="W8" s="74">
        <f>'DESC-commercial'!X8-'BDESC-commercial'!X8</f>
        <v>-104.29812893874441</v>
      </c>
      <c r="X8" s="74">
        <f>'DESC-commercial'!Y8-'BDESC-commercial'!Y8</f>
        <v>-104.50927807316233</v>
      </c>
      <c r="Y8" s="74">
        <f>'DESC-commercial'!Z8-'BDESC-commercial'!Z8</f>
        <v>-104.72042720758029</v>
      </c>
      <c r="Z8" s="74">
        <f>'DESC-commercial'!AA8-'BDESC-commercial'!AA8</f>
        <v>-105.49941243229694</v>
      </c>
      <c r="AA8" s="74">
        <f>'DESC-commercial'!AB8-'BDESC-commercial'!AB8</f>
        <v>-106.27839765701367</v>
      </c>
      <c r="AB8" s="74">
        <f>'DESC-commercial'!AC8-'BDESC-commercial'!AC8</f>
        <v>-106.63389167993211</v>
      </c>
      <c r="AC8" s="74">
        <f>'DESC-commercial'!AD8-'BDESC-commercial'!AD8</f>
        <v>-106.98938570285051</v>
      </c>
      <c r="AD8" s="74">
        <f>'DESC-commercial'!AE8-'BDESC-commercial'!AE8</f>
        <v>-106.86054894286661</v>
      </c>
      <c r="AE8" s="74">
        <f>'DESC-commercial'!AF8-'BDESC-commercial'!AF8</f>
        <v>-106.73171218288269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2025-01-29T23:39:03Z</dcterms:modified>
</cp:coreProperties>
</file>