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Y\land\CSpULApYbP\"/>
    </mc:Choice>
  </mc:AlternateContent>
  <xr:revisionPtr revIDLastSave="0" documentId="8_{CB1378B0-F8D9-47E2-9640-2D4A7B456A5B}" xr6:coauthVersionLast="47" xr6:coauthVersionMax="47" xr10:uidLastSave="{00000000-0000-0000-0000-000000000000}"/>
  <bookViews>
    <workbookView xWindow="6910" yWindow="880" windowWidth="18690" windowHeight="1193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5" i="4" s="1"/>
  <c r="B3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<sst xmlns="http://schemas.openxmlformats.org/spreadsheetml/2006/main" count="3665" uniqueCount="3418">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</sst>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defaultColWidth="8.81640625" defaultRowHeight="14.5" x14ac:dyDescent="0.35"/>
  <cols>
    <col min="1" max="1" width="10.453125" style="8" customWidth="1"/>
    <col min="2" max="2" width="66.6328125" style="8" customWidth="1"/>
  </cols>
  <sheetData>
    <row r="1" spans="1:6" ht="14.5" customHeight="1" x14ac:dyDescent="0.35">
      <c r="A1" s="5" t="s">
        <v>0</v>
      </c>
      <c r="B1" s="8" t="s">
        <v>3364</v>
      </c>
      <c r="C1" s="45">
        <v>44463</v>
      </c>
      <c r="E1" s="83" t="s">
        <v>3411</v>
      </c>
      <c r="F1" s="83" t="s">
        <v>3411</v>
      </c>
    </row>
    <row r="2" spans="1:6" x14ac:dyDescent="0.35">
      <c r="B2" s="8" t="str">
        <f>LOOKUP(B1,E2:F51,F2:F51)</f>
        <v>NY</v>
      </c>
      <c r="C2" s="8"/>
      <c r="E2" s="84" t="s">
        <v>3307</v>
      </c>
      <c r="F2" s="84" t="s">
        <v>3308</v>
      </c>
    </row>
    <row r="3" spans="1:6" x14ac:dyDescent="0.35">
      <c r="A3" s="5" t="s">
        <v>2</v>
      </c>
      <c r="B3" s="4" t="s">
        <v>3</v>
      </c>
      <c r="E3" s="84" t="s">
        <v>3412</v>
      </c>
      <c r="F3" s="84" t="s">
        <v>3413</v>
      </c>
    </row>
    <row r="4" spans="1:6" x14ac:dyDescent="0.35">
      <c r="A4" s="5"/>
      <c r="B4" t="s">
        <v>4</v>
      </c>
      <c r="E4" s="84" t="s">
        <v>3309</v>
      </c>
      <c r="F4" s="84" t="s">
        <v>3312</v>
      </c>
    </row>
    <row r="5" spans="1:6" x14ac:dyDescent="0.35">
      <c r="A5" s="5"/>
      <c r="B5" s="43">
        <v>2014</v>
      </c>
      <c r="E5" s="84" t="s">
        <v>3311</v>
      </c>
      <c r="F5" s="84" t="s">
        <v>3310</v>
      </c>
    </row>
    <row r="6" spans="1:6" x14ac:dyDescent="0.35">
      <c r="A6" s="5"/>
      <c r="B6" t="s">
        <v>5</v>
      </c>
      <c r="E6" s="84" t="s">
        <v>3313</v>
      </c>
      <c r="F6" s="84" t="s">
        <v>3314</v>
      </c>
    </row>
    <row r="7" spans="1:6" x14ac:dyDescent="0.35">
      <c r="A7" s="5"/>
      <c r="B7" s="44" t="s">
        <v>6</v>
      </c>
      <c r="E7" s="84" t="s">
        <v>3315</v>
      </c>
      <c r="F7" s="84" t="s">
        <v>3316</v>
      </c>
    </row>
    <row r="8" spans="1:6" x14ac:dyDescent="0.35">
      <c r="A8" s="5"/>
      <c r="B8" t="s">
        <v>7</v>
      </c>
      <c r="E8" s="84" t="s">
        <v>3317</v>
      </c>
      <c r="F8" s="84" t="s">
        <v>3318</v>
      </c>
    </row>
    <row r="9" spans="1:6" x14ac:dyDescent="0.35">
      <c r="A9" s="5"/>
      <c r="B9" s="44" t="s">
        <v>8</v>
      </c>
      <c r="E9" s="84" t="s">
        <v>3319</v>
      </c>
      <c r="F9" s="84" t="s">
        <v>3320</v>
      </c>
    </row>
    <row r="10" spans="1:6" ht="14.5" customHeight="1" x14ac:dyDescent="0.35">
      <c r="E10" s="84" t="s">
        <v>3321</v>
      </c>
      <c r="F10" s="84" t="s">
        <v>3322</v>
      </c>
    </row>
    <row r="11" spans="1:6" x14ac:dyDescent="0.35">
      <c r="B11" s="4" t="s">
        <v>9</v>
      </c>
      <c r="E11" s="84" t="s">
        <v>3323</v>
      </c>
      <c r="F11" s="84" t="s">
        <v>3324</v>
      </c>
    </row>
    <row r="12" spans="1:6" x14ac:dyDescent="0.35">
      <c r="B12" t="s">
        <v>10</v>
      </c>
      <c r="E12" s="84" t="s">
        <v>3414</v>
      </c>
      <c r="F12" s="84" t="s">
        <v>3415</v>
      </c>
    </row>
    <row r="13" spans="1:6" x14ac:dyDescent="0.35">
      <c r="B13" s="43">
        <v>2014</v>
      </c>
      <c r="E13" s="84" t="s">
        <v>3325</v>
      </c>
      <c r="F13" s="84" t="s">
        <v>3326</v>
      </c>
    </row>
    <row r="14" spans="1:6" x14ac:dyDescent="0.35">
      <c r="B14" t="s">
        <v>11</v>
      </c>
      <c r="E14" s="84" t="s">
        <v>3327</v>
      </c>
      <c r="F14" s="84" t="s">
        <v>3328</v>
      </c>
    </row>
    <row r="15" spans="1:6" x14ac:dyDescent="0.35">
      <c r="B15" s="44" t="s">
        <v>12</v>
      </c>
      <c r="E15" s="84" t="s">
        <v>3329</v>
      </c>
      <c r="F15" s="84" t="s">
        <v>3330</v>
      </c>
    </row>
    <row r="16" spans="1:6" x14ac:dyDescent="0.35">
      <c r="B16" t="s">
        <v>13</v>
      </c>
      <c r="E16" s="84" t="s">
        <v>3331</v>
      </c>
      <c r="F16" s="84" t="s">
        <v>3332</v>
      </c>
    </row>
    <row r="17" spans="2:6" x14ac:dyDescent="0.35">
      <c r="E17" s="84" t="s">
        <v>3333</v>
      </c>
      <c r="F17" s="84" t="s">
        <v>3334</v>
      </c>
    </row>
    <row r="18" spans="2:6" x14ac:dyDescent="0.35">
      <c r="B18" s="4" t="s">
        <v>14</v>
      </c>
      <c r="E18" s="84" t="s">
        <v>3335</v>
      </c>
      <c r="F18" s="84" t="s">
        <v>3416</v>
      </c>
    </row>
    <row r="19" spans="2:6" x14ac:dyDescent="0.35">
      <c r="B19" t="s">
        <v>4</v>
      </c>
      <c r="E19" s="84" t="s">
        <v>3337</v>
      </c>
      <c r="F19" s="84" t="s">
        <v>3338</v>
      </c>
    </row>
    <row r="20" spans="2:6" x14ac:dyDescent="0.35">
      <c r="B20" s="43">
        <v>2010</v>
      </c>
      <c r="E20" s="84" t="s">
        <v>3339</v>
      </c>
      <c r="F20" s="84" t="s">
        <v>3340</v>
      </c>
    </row>
    <row r="21" spans="2:6" x14ac:dyDescent="0.35">
      <c r="B21" t="s">
        <v>15</v>
      </c>
      <c r="E21" s="84" t="s">
        <v>3341</v>
      </c>
      <c r="F21" s="84" t="s">
        <v>3342</v>
      </c>
    </row>
    <row r="22" spans="2:6" x14ac:dyDescent="0.35">
      <c r="B22" s="44" t="s">
        <v>16</v>
      </c>
      <c r="E22" s="84" t="s">
        <v>3343</v>
      </c>
      <c r="F22" s="84" t="s">
        <v>3344</v>
      </c>
    </row>
    <row r="23" spans="2:6" x14ac:dyDescent="0.35">
      <c r="B23" t="s">
        <v>17</v>
      </c>
      <c r="E23" s="84" t="s">
        <v>3345</v>
      </c>
      <c r="F23" s="84" t="s">
        <v>3346</v>
      </c>
    </row>
    <row r="24" spans="2:6" x14ac:dyDescent="0.35">
      <c r="E24" s="84" t="s">
        <v>1</v>
      </c>
      <c r="F24" s="84" t="s">
        <v>3347</v>
      </c>
    </row>
    <row r="25" spans="2:6" x14ac:dyDescent="0.35">
      <c r="B25" s="4" t="s">
        <v>18</v>
      </c>
      <c r="E25" s="84" t="s">
        <v>3348</v>
      </c>
      <c r="F25" s="84" t="s">
        <v>3349</v>
      </c>
    </row>
    <row r="26" spans="2:6" x14ac:dyDescent="0.35">
      <c r="B26" t="s">
        <v>19</v>
      </c>
      <c r="E26" s="84" t="s">
        <v>3350</v>
      </c>
      <c r="F26" s="84" t="s">
        <v>3351</v>
      </c>
    </row>
    <row r="27" spans="2:6" x14ac:dyDescent="0.35">
      <c r="B27" s="43" t="s">
        <v>20</v>
      </c>
      <c r="E27" s="84" t="s">
        <v>3352</v>
      </c>
      <c r="F27" s="84" t="s">
        <v>3353</v>
      </c>
    </row>
    <row r="28" spans="2:6" x14ac:dyDescent="0.35">
      <c r="B28" t="s">
        <v>21</v>
      </c>
      <c r="E28" s="84" t="s">
        <v>3354</v>
      </c>
      <c r="F28" s="84" t="s">
        <v>3355</v>
      </c>
    </row>
    <row r="29" spans="2:6" x14ac:dyDescent="0.35">
      <c r="B29" s="44" t="s">
        <v>22</v>
      </c>
      <c r="E29" s="84" t="s">
        <v>3356</v>
      </c>
      <c r="F29" s="84" t="s">
        <v>3357</v>
      </c>
    </row>
    <row r="30" spans="2:6" x14ac:dyDescent="0.35">
      <c r="B30" t="s">
        <v>23</v>
      </c>
      <c r="E30" s="84" t="s">
        <v>3358</v>
      </c>
      <c r="F30" s="84" t="s">
        <v>3359</v>
      </c>
    </row>
    <row r="31" spans="2:6" s="8" customFormat="1" x14ac:dyDescent="0.35">
      <c r="E31" s="84" t="s">
        <v>3360</v>
      </c>
      <c r="F31" s="84" t="s">
        <v>3361</v>
      </c>
    </row>
    <row r="32" spans="2:6" s="8" customFormat="1" x14ac:dyDescent="0.35">
      <c r="B32" s="5" t="s">
        <v>3403</v>
      </c>
      <c r="E32" s="84" t="s">
        <v>3362</v>
      </c>
      <c r="F32" s="84" t="s">
        <v>3363</v>
      </c>
    </row>
    <row r="33" spans="1:6" s="8" customFormat="1" x14ac:dyDescent="0.35">
      <c r="B33" s="8" t="s">
        <v>3404</v>
      </c>
      <c r="E33" s="84" t="s">
        <v>3364</v>
      </c>
      <c r="F33" s="84" t="s">
        <v>3365</v>
      </c>
    </row>
    <row r="34" spans="1:6" s="8" customFormat="1" x14ac:dyDescent="0.35">
      <c r="B34" s="8" t="s">
        <v>3406</v>
      </c>
      <c r="E34" s="84" t="s">
        <v>3366</v>
      </c>
      <c r="F34" s="84" t="s">
        <v>3367</v>
      </c>
    </row>
    <row r="35" spans="1:6" s="8" customFormat="1" x14ac:dyDescent="0.35">
      <c r="B35" s="8" t="s">
        <v>3402</v>
      </c>
      <c r="E35" s="84" t="s">
        <v>3368</v>
      </c>
      <c r="F35" s="84" t="s">
        <v>3369</v>
      </c>
    </row>
    <row r="36" spans="1:6" s="8" customFormat="1" x14ac:dyDescent="0.35">
      <c r="B36" s="67" t="s">
        <v>3405</v>
      </c>
      <c r="E36" s="84" t="s">
        <v>3370</v>
      </c>
      <c r="F36" s="84" t="s">
        <v>3371</v>
      </c>
    </row>
    <row r="37" spans="1:6" s="8" customFormat="1" x14ac:dyDescent="0.35">
      <c r="E37" s="84" t="s">
        <v>3372</v>
      </c>
      <c r="F37" s="84" t="s">
        <v>3373</v>
      </c>
    </row>
    <row r="38" spans="1:6" s="8" customFormat="1" x14ac:dyDescent="0.35">
      <c r="E38" s="84" t="s">
        <v>3374</v>
      </c>
      <c r="F38" s="84" t="s">
        <v>3375</v>
      </c>
    </row>
    <row r="39" spans="1:6" x14ac:dyDescent="0.35">
      <c r="E39" s="84" t="s">
        <v>3376</v>
      </c>
      <c r="F39" s="84" t="s">
        <v>3377</v>
      </c>
    </row>
    <row r="40" spans="1:6" x14ac:dyDescent="0.35">
      <c r="A40" s="5" t="s">
        <v>24</v>
      </c>
      <c r="E40" s="84" t="s">
        <v>3378</v>
      </c>
      <c r="F40" s="84" t="s">
        <v>3379</v>
      </c>
    </row>
    <row r="41" spans="1:6" x14ac:dyDescent="0.35">
      <c r="A41" t="s">
        <v>25</v>
      </c>
      <c r="E41" s="84" t="s">
        <v>3380</v>
      </c>
      <c r="F41" s="84" t="s">
        <v>3381</v>
      </c>
    </row>
    <row r="42" spans="1:6" x14ac:dyDescent="0.35">
      <c r="A42" t="s">
        <v>26</v>
      </c>
      <c r="E42" s="84" t="s">
        <v>3382</v>
      </c>
      <c r="F42" s="84" t="s">
        <v>3383</v>
      </c>
    </row>
    <row r="43" spans="1:6" x14ac:dyDescent="0.35">
      <c r="E43" s="84" t="s">
        <v>3384</v>
      </c>
      <c r="F43" s="84" t="s">
        <v>3417</v>
      </c>
    </row>
    <row r="44" spans="1:6" x14ac:dyDescent="0.35">
      <c r="A44" t="s">
        <v>27</v>
      </c>
      <c r="E44" s="84" t="s">
        <v>3386</v>
      </c>
      <c r="F44" s="84" t="s">
        <v>3387</v>
      </c>
    </row>
    <row r="45" spans="1:6" x14ac:dyDescent="0.35">
      <c r="E45" s="84" t="s">
        <v>3388</v>
      </c>
      <c r="F45" s="84" t="s">
        <v>3389</v>
      </c>
    </row>
    <row r="46" spans="1:6" x14ac:dyDescent="0.35">
      <c r="A46" t="s">
        <v>28</v>
      </c>
      <c r="E46" s="84" t="s">
        <v>3390</v>
      </c>
      <c r="F46" s="84" t="s">
        <v>3391</v>
      </c>
    </row>
    <row r="47" spans="1:6" x14ac:dyDescent="0.35">
      <c r="A47" t="s">
        <v>29</v>
      </c>
      <c r="E47" s="84" t="s">
        <v>3392</v>
      </c>
      <c r="F47" s="84" t="s">
        <v>3393</v>
      </c>
    </row>
    <row r="48" spans="1:6" x14ac:dyDescent="0.35">
      <c r="E48" s="84" t="s">
        <v>3394</v>
      </c>
      <c r="F48" s="84" t="s">
        <v>3395</v>
      </c>
    </row>
    <row r="49" spans="1:6" x14ac:dyDescent="0.35">
      <c r="A49" s="5" t="s">
        <v>30</v>
      </c>
      <c r="E49" s="84" t="s">
        <v>3396</v>
      </c>
      <c r="F49" s="84" t="s">
        <v>3397</v>
      </c>
    </row>
    <row r="50" spans="1:6" x14ac:dyDescent="0.35">
      <c r="A50" t="s">
        <v>31</v>
      </c>
      <c r="E50" s="84" t="s">
        <v>3398</v>
      </c>
      <c r="F50" s="84" t="s">
        <v>3399</v>
      </c>
    </row>
    <row r="51" spans="1:6" x14ac:dyDescent="0.35">
      <c r="A51" t="s">
        <v>32</v>
      </c>
      <c r="E51" s="84" t="s">
        <v>3400</v>
      </c>
      <c r="F51" s="84" t="s">
        <v>3401</v>
      </c>
    </row>
    <row r="53" spans="1:6" x14ac:dyDescent="0.35">
      <c r="A53" s="5" t="s">
        <v>33</v>
      </c>
    </row>
    <row r="54" spans="1:6" x14ac:dyDescent="0.35">
      <c r="A54" t="s">
        <v>34</v>
      </c>
    </row>
    <row r="55" spans="1:6" x14ac:dyDescent="0.35">
      <c r="A55" t="s">
        <v>35</v>
      </c>
    </row>
    <row r="56" spans="1:6" x14ac:dyDescent="0.35">
      <c r="A56" t="s">
        <v>36</v>
      </c>
    </row>
    <row r="57" spans="1:6" x14ac:dyDescent="0.35">
      <c r="A57" t="s">
        <v>37</v>
      </c>
    </row>
    <row r="58" spans="1:6" x14ac:dyDescent="0.35">
      <c r="A58" t="s">
        <v>38</v>
      </c>
    </row>
    <row r="59" spans="1:6" x14ac:dyDescent="0.35">
      <c r="A59" t="s">
        <v>39</v>
      </c>
    </row>
    <row r="60" spans="1:6" x14ac:dyDescent="0.35">
      <c r="A60" t="s">
        <v>40</v>
      </c>
    </row>
    <row r="61" spans="1:6" x14ac:dyDescent="0.35">
      <c r="A61" t="s">
        <v>41</v>
      </c>
    </row>
    <row r="63" spans="1:6" x14ac:dyDescent="0.35">
      <c r="A63" t="s">
        <v>42</v>
      </c>
    </row>
    <row r="64" spans="1:6" x14ac:dyDescent="0.35">
      <c r="A64" t="s">
        <v>43</v>
      </c>
    </row>
    <row r="65" spans="1:1" x14ac:dyDescent="0.35">
      <c r="A65" t="s">
        <v>44</v>
      </c>
    </row>
    <row r="66" spans="1:1" x14ac:dyDescent="0.35">
      <c r="A66" t="s">
        <v>45</v>
      </c>
    </row>
    <row r="67" spans="1:1" x14ac:dyDescent="0.35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defaultColWidth="8.81640625" defaultRowHeight="14.5" x14ac:dyDescent="0.35"/>
  <cols>
    <col min="2" max="2" width="58.453125" style="8" customWidth="1"/>
  </cols>
  <sheetData>
    <row r="1" spans="1:2" x14ac:dyDescent="0.35">
      <c r="A1" s="4" t="s">
        <v>47</v>
      </c>
      <c r="B1" s="3"/>
    </row>
    <row r="2" spans="1:2" x14ac:dyDescent="0.35">
      <c r="A2" s="5" t="s">
        <v>48</v>
      </c>
    </row>
    <row r="3" spans="1:2" x14ac:dyDescent="0.35">
      <c r="A3" t="s">
        <v>49</v>
      </c>
    </row>
    <row r="4" spans="1:2" x14ac:dyDescent="0.35">
      <c r="A4" t="s">
        <v>50</v>
      </c>
    </row>
    <row r="6" spans="1:2" x14ac:dyDescent="0.35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35">
      <c r="A7">
        <f>A6*10^6</f>
        <v>2729485.1102901427</v>
      </c>
      <c r="B7" t="s">
        <v>52</v>
      </c>
    </row>
    <row r="9" spans="1:2" x14ac:dyDescent="0.35">
      <c r="A9" s="4" t="s">
        <v>33</v>
      </c>
      <c r="B9" s="3"/>
    </row>
    <row r="10" spans="1:2" x14ac:dyDescent="0.35">
      <c r="A10" s="5" t="s">
        <v>53</v>
      </c>
    </row>
    <row r="11" spans="1:2" x14ac:dyDescent="0.35">
      <c r="A11">
        <v>14312</v>
      </c>
      <c r="B11" t="s">
        <v>54</v>
      </c>
    </row>
    <row r="13" spans="1:2" x14ac:dyDescent="0.35">
      <c r="A13" s="5" t="s">
        <v>14</v>
      </c>
    </row>
    <row r="14" spans="1:2" x14ac:dyDescent="0.35">
      <c r="A14">
        <v>751</v>
      </c>
      <c r="B14" t="s">
        <v>55</v>
      </c>
    </row>
    <row r="16" spans="1:2" x14ac:dyDescent="0.35">
      <c r="A16" s="5" t="s">
        <v>56</v>
      </c>
    </row>
    <row r="17" spans="1:2" x14ac:dyDescent="0.35">
      <c r="A17">
        <v>44</v>
      </c>
      <c r="B17" t="s">
        <v>57</v>
      </c>
    </row>
    <row r="18" spans="1:2" x14ac:dyDescent="0.35">
      <c r="A18">
        <v>12</v>
      </c>
      <c r="B18" t="s">
        <v>58</v>
      </c>
    </row>
    <row r="19" spans="1:2" x14ac:dyDescent="0.35">
      <c r="A19" s="6">
        <f>A17/A18</f>
        <v>3.6666666666666665</v>
      </c>
      <c r="B19" t="s">
        <v>59</v>
      </c>
    </row>
    <row r="21" spans="1:2" x14ac:dyDescent="0.35">
      <c r="A21" s="5" t="s">
        <v>60</v>
      </c>
    </row>
    <row r="22" spans="1:2" x14ac:dyDescent="0.35">
      <c r="A22" s="41">
        <f>A11/A14</f>
        <v>19.057256990679093</v>
      </c>
      <c r="B22" t="s">
        <v>61</v>
      </c>
    </row>
    <row r="23" spans="1:2" x14ac:dyDescent="0.35">
      <c r="A23" s="42">
        <f>A22*10^6</f>
        <v>19057256.990679093</v>
      </c>
      <c r="B23" t="s">
        <v>62</v>
      </c>
    </row>
    <row r="24" spans="1:2" x14ac:dyDescent="0.35">
      <c r="A24" s="42">
        <f>A23*A19</f>
        <v>69876608.965823337</v>
      </c>
      <c r="B24" t="s">
        <v>63</v>
      </c>
    </row>
    <row r="26" spans="1:2" x14ac:dyDescent="0.35">
      <c r="A26" s="5" t="s">
        <v>18</v>
      </c>
    </row>
    <row r="27" spans="1:2" x14ac:dyDescent="0.35">
      <c r="A27">
        <v>40</v>
      </c>
      <c r="B27" t="s">
        <v>64</v>
      </c>
    </row>
    <row r="29" spans="1:2" x14ac:dyDescent="0.35">
      <c r="A29" s="5" t="s">
        <v>65</v>
      </c>
    </row>
    <row r="30" spans="1:2" x14ac:dyDescent="0.35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defaultRowHeight="15.5" x14ac:dyDescent="0.35"/>
  <cols>
    <col min="1" max="1" width="8.7265625" style="46"/>
    <col min="2" max="2" width="18.6328125" style="46" bestFit="1" customWidth="1"/>
    <col min="3" max="5" width="18.08984375" style="46" customWidth="1"/>
    <col min="6" max="7" width="18.81640625" style="46" customWidth="1"/>
    <col min="8" max="8" width="18.81640625" style="80" customWidth="1"/>
    <col min="9" max="11" width="18.81640625" style="46" customWidth="1"/>
    <col min="12" max="12" width="18.81640625" style="74" customWidth="1"/>
    <col min="13" max="16384" width="8.7265625" style="46"/>
  </cols>
  <sheetData>
    <row r="1" spans="1:12" ht="31" x14ac:dyDescent="0.35">
      <c r="C1" s="68" t="s">
        <v>3179</v>
      </c>
      <c r="D1" s="68" t="s">
        <v>3180</v>
      </c>
      <c r="E1" s="68"/>
      <c r="F1" s="68" t="s">
        <v>3181</v>
      </c>
      <c r="G1" s="68" t="s">
        <v>3407</v>
      </c>
      <c r="H1" s="69" t="s">
        <v>3182</v>
      </c>
      <c r="I1" s="70" t="s">
        <v>3180</v>
      </c>
      <c r="J1" s="70"/>
      <c r="K1" s="70" t="s">
        <v>3181</v>
      </c>
      <c r="L1" s="71" t="s">
        <v>3407</v>
      </c>
    </row>
    <row r="2" spans="1:12" x14ac:dyDescent="0.35">
      <c r="E2" s="46">
        <f>AVERAGE(E4:E51)</f>
        <v>2504385.9795615566</v>
      </c>
      <c r="F2" s="47">
        <f>SUM(F4:F51)</f>
        <v>127945483.62911001</v>
      </c>
      <c r="H2" s="72"/>
      <c r="I2" s="73"/>
      <c r="J2" s="73"/>
      <c r="K2" s="73"/>
    </row>
    <row r="3" spans="1:12" s="73" customFormat="1" ht="31" x14ac:dyDescent="0.35">
      <c r="A3" s="73" t="s">
        <v>3187</v>
      </c>
      <c r="B3" s="73" t="s">
        <v>3188</v>
      </c>
      <c r="C3" s="50" t="s">
        <v>3202</v>
      </c>
      <c r="D3" s="50" t="s">
        <v>3203</v>
      </c>
      <c r="E3" s="73" t="s">
        <v>3408</v>
      </c>
      <c r="F3" s="75" t="s">
        <v>3204</v>
      </c>
      <c r="G3" s="75" t="s">
        <v>3407</v>
      </c>
      <c r="H3" s="50" t="s">
        <v>3202</v>
      </c>
      <c r="I3" s="50" t="s">
        <v>3203</v>
      </c>
      <c r="J3" s="50" t="s">
        <v>3408</v>
      </c>
      <c r="K3" s="73" t="s">
        <v>3204</v>
      </c>
      <c r="L3" s="76" t="s">
        <v>3407</v>
      </c>
    </row>
    <row r="4" spans="1:12" x14ac:dyDescent="0.35">
      <c r="A4" s="46" t="s">
        <v>3307</v>
      </c>
      <c r="B4" s="46" t="s">
        <v>3308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7">
        <f>C4*D4</f>
        <v>155.60265261961973</v>
      </c>
      <c r="H4" s="72">
        <f>'TNC Data'!AC4</f>
        <v>11.599999997092938</v>
      </c>
      <c r="I4" s="85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4">
        <f t="shared" ref="L4:L39" si="0">H4*I4</f>
        <v>58.938454562008872</v>
      </c>
    </row>
    <row r="5" spans="1:12" x14ac:dyDescent="0.35">
      <c r="A5" s="46" t="s">
        <v>3309</v>
      </c>
      <c r="B5" s="46" t="s">
        <v>3310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7">
        <f t="shared" ref="G5:G51" si="2">C5*D5</f>
        <v>21.706136717588183</v>
      </c>
      <c r="H5" s="72">
        <f>'TNC Data'!AC5</f>
        <v>11.600000000179755</v>
      </c>
      <c r="I5" s="85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4">
        <f t="shared" si="0"/>
        <v>23.943853262272746</v>
      </c>
    </row>
    <row r="6" spans="1:12" x14ac:dyDescent="0.35">
      <c r="A6" s="46" t="s">
        <v>3311</v>
      </c>
      <c r="B6" s="46" t="s">
        <v>3312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7">
        <f t="shared" si="2"/>
        <v>151.32639822987295</v>
      </c>
      <c r="H6" s="72">
        <f>'TNC Data'!AC6</f>
        <v>11.600000003139513</v>
      </c>
      <c r="I6" s="85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4">
        <f t="shared" si="0"/>
        <v>60.672667308803497</v>
      </c>
    </row>
    <row r="7" spans="1:12" x14ac:dyDescent="0.35">
      <c r="A7" s="46" t="s">
        <v>3313</v>
      </c>
      <c r="B7" s="46" t="s">
        <v>3314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7">
        <f t="shared" si="2"/>
        <v>32.492948536331767</v>
      </c>
      <c r="H7" s="72">
        <f>'TNC Data'!AC7</f>
        <v>11.599999993003635</v>
      </c>
      <c r="I7" s="85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4">
        <f t="shared" si="0"/>
        <v>85.657449697974272</v>
      </c>
    </row>
    <row r="8" spans="1:12" x14ac:dyDescent="0.35">
      <c r="A8" s="46" t="s">
        <v>3315</v>
      </c>
      <c r="B8" s="46" t="s">
        <v>3316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7">
        <f t="shared" si="2"/>
        <v>27.029241431812881</v>
      </c>
      <c r="H8" s="72">
        <f>'TNC Data'!AC8</f>
        <v>11.599999996294287</v>
      </c>
      <c r="I8" s="85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4">
        <f t="shared" si="0"/>
        <v>36.93015504989593</v>
      </c>
    </row>
    <row r="9" spans="1:12" x14ac:dyDescent="0.35">
      <c r="A9" s="46" t="s">
        <v>3317</v>
      </c>
      <c r="B9" s="46" t="s">
        <v>3318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7">
        <f t="shared" si="2"/>
        <v>215.57682062722435</v>
      </c>
      <c r="H9" s="72">
        <f>'TNC Data'!AC9</f>
        <v>11.600000001781368</v>
      </c>
      <c r="I9" s="85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4">
        <f t="shared" si="0"/>
        <v>114.80104837900792</v>
      </c>
    </row>
    <row r="10" spans="1:12" x14ac:dyDescent="0.35">
      <c r="A10" s="46" t="s">
        <v>3319</v>
      </c>
      <c r="B10" s="46" t="s">
        <v>3320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7">
        <f t="shared" si="2"/>
        <v>194.90560817450509</v>
      </c>
      <c r="H10" s="72">
        <f>'TNC Data'!AC10</f>
        <v>11.600000003837966</v>
      </c>
      <c r="I10" s="85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4">
        <f t="shared" si="0"/>
        <v>103.31945031021529</v>
      </c>
    </row>
    <row r="11" spans="1:12" x14ac:dyDescent="0.35">
      <c r="A11" s="46" t="s">
        <v>3321</v>
      </c>
      <c r="B11" s="46" t="s">
        <v>3322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7">
        <f t="shared" si="2"/>
        <v>105.85550723019666</v>
      </c>
      <c r="H11" s="72">
        <f>'TNC Data'!AC11</f>
        <v>11.599999992467794</v>
      </c>
      <c r="I11" s="85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4">
        <f t="shared" si="0"/>
        <v>44.876624312730591</v>
      </c>
    </row>
    <row r="12" spans="1:12" x14ac:dyDescent="0.35">
      <c r="A12" s="46" t="s">
        <v>3323</v>
      </c>
      <c r="B12" s="46" t="s">
        <v>3324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7">
        <f t="shared" si="2"/>
        <v>124.60122645887441</v>
      </c>
      <c r="H12" s="72">
        <f>'TNC Data'!AC12</f>
        <v>11.600000001893608</v>
      </c>
      <c r="I12" s="85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4">
        <f t="shared" si="0"/>
        <v>64.129965882655256</v>
      </c>
    </row>
    <row r="13" spans="1:12" x14ac:dyDescent="0.35">
      <c r="A13" s="46" t="s">
        <v>3325</v>
      </c>
      <c r="B13" s="46" t="s">
        <v>3326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7">
        <f t="shared" si="2"/>
        <v>28.165214212006486</v>
      </c>
      <c r="H13" s="72">
        <f>'TNC Data'!AC13</f>
        <v>11.600000000714296</v>
      </c>
      <c r="I13" s="85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4">
        <f t="shared" si="0"/>
        <v>45.352560505372431</v>
      </c>
    </row>
    <row r="14" spans="1:12" x14ac:dyDescent="0.35">
      <c r="A14" s="46" t="s">
        <v>3327</v>
      </c>
      <c r="B14" s="46" t="s">
        <v>3328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7">
        <f t="shared" si="2"/>
        <v>110.04093362184405</v>
      </c>
      <c r="H14" s="72">
        <f>'TNC Data'!AC14</f>
        <v>11.599999997739621</v>
      </c>
      <c r="I14" s="85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4">
        <f t="shared" si="0"/>
        <v>75.840405182550825</v>
      </c>
    </row>
    <row r="15" spans="1:12" x14ac:dyDescent="0.35">
      <c r="A15" s="46" t="s">
        <v>3329</v>
      </c>
      <c r="B15" s="46" t="s">
        <v>3330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7">
        <f t="shared" si="2"/>
        <v>142.00150951348374</v>
      </c>
      <c r="H15" s="72">
        <f>'TNC Data'!AC15</f>
        <v>11.599999998497447</v>
      </c>
      <c r="I15" s="85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4">
        <f t="shared" si="0"/>
        <v>96.935710827520182</v>
      </c>
    </row>
    <row r="16" spans="1:12" x14ac:dyDescent="0.35">
      <c r="A16" s="46" t="s">
        <v>3331</v>
      </c>
      <c r="B16" s="46" t="s">
        <v>3332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7">
        <f t="shared" si="2"/>
        <v>87.19119799009087</v>
      </c>
      <c r="H16" s="72">
        <f>'TNC Data'!AC16</f>
        <v>11.600000000372587</v>
      </c>
      <c r="I16" s="85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4">
        <f t="shared" si="0"/>
        <v>69.241236614787312</v>
      </c>
    </row>
    <row r="17" spans="1:12" x14ac:dyDescent="0.35">
      <c r="A17" s="46" t="s">
        <v>3333</v>
      </c>
      <c r="B17" s="46" t="s">
        <v>3334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7">
        <f t="shared" si="2"/>
        <v>107.44427388878391</v>
      </c>
      <c r="H17" s="72">
        <f>'TNC Data'!AC17</f>
        <v>11.599999997117337</v>
      </c>
      <c r="I17" s="85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4">
        <f t="shared" si="0"/>
        <v>59.225548059616315</v>
      </c>
    </row>
    <row r="18" spans="1:12" x14ac:dyDescent="0.35">
      <c r="A18" s="46" t="s">
        <v>3335</v>
      </c>
      <c r="B18" s="46" t="s">
        <v>3336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7">
        <f t="shared" si="2"/>
        <v>156.64312833210735</v>
      </c>
      <c r="H18" s="72">
        <f>'TNC Data'!AC18</f>
        <v>11.60000001549486</v>
      </c>
      <c r="I18" s="85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4">
        <f t="shared" si="0"/>
        <v>97.782634791778761</v>
      </c>
    </row>
    <row r="19" spans="1:12" x14ac:dyDescent="0.35">
      <c r="A19" s="46" t="s">
        <v>3337</v>
      </c>
      <c r="B19" s="46" t="s">
        <v>3338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7">
        <f t="shared" si="2"/>
        <v>144.87096219629021</v>
      </c>
      <c r="H19" s="72">
        <f>'TNC Data'!AC19</f>
        <v>11.600000009087539</v>
      </c>
      <c r="I19" s="85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4">
        <f t="shared" si="0"/>
        <v>57.279339298667828</v>
      </c>
    </row>
    <row r="20" spans="1:12" x14ac:dyDescent="0.35">
      <c r="A20" s="46" t="s">
        <v>3339</v>
      </c>
      <c r="B20" s="46" t="s">
        <v>3340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7">
        <f t="shared" si="2"/>
        <v>118.74595727615176</v>
      </c>
      <c r="H20" s="72">
        <f>'TNC Data'!AC20</f>
        <v>11.599999999063023</v>
      </c>
      <c r="I20" s="85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4">
        <f t="shared" si="0"/>
        <v>73.151095477719124</v>
      </c>
    </row>
    <row r="21" spans="1:12" x14ac:dyDescent="0.35">
      <c r="A21" s="46" t="s">
        <v>3341</v>
      </c>
      <c r="B21" s="46" t="s">
        <v>3342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7">
        <f t="shared" si="2"/>
        <v>222.16358789794324</v>
      </c>
      <c r="H21" s="72">
        <f>'TNC Data'!AC21</f>
        <v>11.600000003893259</v>
      </c>
      <c r="I21" s="85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4">
        <f t="shared" si="0"/>
        <v>104.34743388446236</v>
      </c>
    </row>
    <row r="22" spans="1:12" x14ac:dyDescent="0.35">
      <c r="A22" s="46" t="s">
        <v>3343</v>
      </c>
      <c r="B22" s="46" t="s">
        <v>3344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7">
        <f t="shared" si="2"/>
        <v>203.93031345283552</v>
      </c>
      <c r="H22" s="72">
        <f>'TNC Data'!AC22</f>
        <v>11.600000006140046</v>
      </c>
      <c r="I22" s="85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4">
        <f t="shared" si="0"/>
        <v>100.91829476586869</v>
      </c>
    </row>
    <row r="23" spans="1:12" x14ac:dyDescent="0.35">
      <c r="A23" s="46" t="s">
        <v>3345</v>
      </c>
      <c r="B23" s="46" t="s">
        <v>3346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7">
        <f t="shared" si="2"/>
        <v>123.54502408228576</v>
      </c>
      <c r="H23" s="72">
        <f>'TNC Data'!AC23</f>
        <v>11.599999997023867</v>
      </c>
      <c r="I23" s="85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4">
        <f t="shared" si="0"/>
        <v>67.741270903522889</v>
      </c>
    </row>
    <row r="24" spans="1:12" x14ac:dyDescent="0.35">
      <c r="A24" s="46" t="s">
        <v>1</v>
      </c>
      <c r="B24" s="46" t="s">
        <v>3347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7">
        <f t="shared" si="2"/>
        <v>86.03736707275182</v>
      </c>
      <c r="H24" s="72">
        <f>'TNC Data'!AC24</f>
        <v>11.599999999999998</v>
      </c>
      <c r="I24" s="85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4">
        <f t="shared" si="0"/>
        <v>52.977108376572964</v>
      </c>
    </row>
    <row r="25" spans="1:12" x14ac:dyDescent="0.35">
      <c r="A25" s="46" t="s">
        <v>3348</v>
      </c>
      <c r="B25" s="46" t="s">
        <v>3349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7">
        <f t="shared" si="2"/>
        <v>156.96020267161549</v>
      </c>
      <c r="H25" s="72">
        <f>'TNC Data'!AC25</f>
        <v>11.599999996095193</v>
      </c>
      <c r="I25" s="85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4">
        <f t="shared" si="0"/>
        <v>56.53390250541328</v>
      </c>
    </row>
    <row r="26" spans="1:12" x14ac:dyDescent="0.35">
      <c r="A26" s="46" t="s">
        <v>3350</v>
      </c>
      <c r="B26" s="46" t="s">
        <v>3351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7">
        <f t="shared" si="2"/>
        <v>121.93432847042976</v>
      </c>
      <c r="H26" s="72">
        <f>'TNC Data'!AC26</f>
        <v>11.600000001837392</v>
      </c>
      <c r="I26" s="85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4">
        <f t="shared" si="0"/>
        <v>67.474527589793524</v>
      </c>
    </row>
    <row r="27" spans="1:12" x14ac:dyDescent="0.35">
      <c r="A27" s="46" t="s">
        <v>3352</v>
      </c>
      <c r="B27" s="46" t="s">
        <v>3353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7">
        <f t="shared" si="2"/>
        <v>33.224799242083691</v>
      </c>
      <c r="H27" s="72">
        <f>'TNC Data'!AC27</f>
        <v>11.600000000913669</v>
      </c>
      <c r="I27" s="85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4">
        <f t="shared" si="0"/>
        <v>32.535010131677971</v>
      </c>
    </row>
    <row r="28" spans="1:12" x14ac:dyDescent="0.35">
      <c r="A28" s="46" t="s">
        <v>3354</v>
      </c>
      <c r="B28" s="46" t="s">
        <v>3355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7">
        <f t="shared" si="2"/>
        <v>61.591827011937781</v>
      </c>
      <c r="H28" s="72">
        <f>'TNC Data'!AC28</f>
        <v>11.600000008080901</v>
      </c>
      <c r="I28" s="85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4">
        <f t="shared" si="0"/>
        <v>46.578997193989004</v>
      </c>
    </row>
    <row r="29" spans="1:12" x14ac:dyDescent="0.35">
      <c r="A29" s="58" t="s">
        <v>3356</v>
      </c>
      <c r="B29" s="58" t="s">
        <v>3357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7">
        <f t="shared" si="2"/>
        <v>26.836237990985275</v>
      </c>
      <c r="H29" s="72">
        <f>'TNC Data'!AC29</f>
        <v>11.600000003489304</v>
      </c>
      <c r="I29" s="85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4">
        <f t="shared" si="0"/>
        <v>20.395470356787719</v>
      </c>
    </row>
    <row r="30" spans="1:12" x14ac:dyDescent="0.35">
      <c r="A30" s="46" t="s">
        <v>3358</v>
      </c>
      <c r="B30" s="46" t="s">
        <v>3359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7">
        <f t="shared" si="2"/>
        <v>166.40686450331506</v>
      </c>
      <c r="H30" s="72">
        <f>'TNC Data'!AC30</f>
        <v>11.599999998988533</v>
      </c>
      <c r="I30" s="85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4">
        <f t="shared" si="0"/>
        <v>97.556162347221587</v>
      </c>
    </row>
    <row r="31" spans="1:12" x14ac:dyDescent="0.35">
      <c r="A31" s="46" t="s">
        <v>3360</v>
      </c>
      <c r="B31" s="46" t="s">
        <v>3361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7">
        <f t="shared" si="2"/>
        <v>208.18064605924926</v>
      </c>
      <c r="H31" s="72">
        <f>'TNC Data'!AC31</f>
        <v>11.600000002154971</v>
      </c>
      <c r="I31" s="85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4">
        <f t="shared" si="0"/>
        <v>95.440362152868587</v>
      </c>
    </row>
    <row r="32" spans="1:12" x14ac:dyDescent="0.35">
      <c r="A32" s="46" t="s">
        <v>3362</v>
      </c>
      <c r="B32" s="46" t="s">
        <v>3363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7">
        <f t="shared" si="2"/>
        <v>24.059563885399214</v>
      </c>
      <c r="H32" s="72">
        <f>'TNC Data'!AC32</f>
        <v>11.599999991450154</v>
      </c>
      <c r="I32" s="85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4">
        <f t="shared" si="0"/>
        <v>22.327445521357319</v>
      </c>
    </row>
    <row r="33" spans="1:12" x14ac:dyDescent="0.35">
      <c r="A33" s="46" t="s">
        <v>3364</v>
      </c>
      <c r="B33" s="46" t="s">
        <v>3365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7">
        <f t="shared" si="2"/>
        <v>175.8438164678858</v>
      </c>
      <c r="H33" s="72">
        <f>'TNC Data'!AC33</f>
        <v>11.59999999780271</v>
      </c>
      <c r="I33" s="85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4">
        <f t="shared" si="0"/>
        <v>98.852805435370485</v>
      </c>
    </row>
    <row r="34" spans="1:12" x14ac:dyDescent="0.35">
      <c r="A34" s="46" t="s">
        <v>3366</v>
      </c>
      <c r="B34" s="46" t="s">
        <v>3367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7">
        <f t="shared" si="2"/>
        <v>140.41071948153026</v>
      </c>
      <c r="H34" s="72">
        <f>'TNC Data'!AC34</f>
        <v>11.600000002949413</v>
      </c>
      <c r="I34" s="85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4">
        <f t="shared" si="0"/>
        <v>79.381932230248921</v>
      </c>
    </row>
    <row r="35" spans="1:12" x14ac:dyDescent="0.35">
      <c r="A35" s="46" t="s">
        <v>3368</v>
      </c>
      <c r="B35" s="46" t="s">
        <v>3369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7">
        <f t="shared" si="2"/>
        <v>57.208415763675418</v>
      </c>
      <c r="H35" s="72">
        <f>'TNC Data'!AC35</f>
        <v>11.600000002398366</v>
      </c>
      <c r="I35" s="85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4">
        <f t="shared" si="0"/>
        <v>45.874193419038548</v>
      </c>
    </row>
    <row r="36" spans="1:12" x14ac:dyDescent="0.35">
      <c r="A36" s="46" t="s">
        <v>3370</v>
      </c>
      <c r="B36" s="46" t="s">
        <v>3371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7">
        <f t="shared" si="2"/>
        <v>177.32497897905196</v>
      </c>
      <c r="H36" s="72">
        <f>'TNC Data'!AC36</f>
        <v>11.600000000165549</v>
      </c>
      <c r="I36" s="85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4">
        <f t="shared" si="0"/>
        <v>105.62044627290412</v>
      </c>
    </row>
    <row r="37" spans="1:12" x14ac:dyDescent="0.35">
      <c r="A37" s="46" t="s">
        <v>3372</v>
      </c>
      <c r="B37" s="46" t="s">
        <v>3373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7">
        <f t="shared" si="2"/>
        <v>137.51765590536294</v>
      </c>
      <c r="H37" s="72">
        <f>'TNC Data'!AC37</f>
        <v>11.599999999799545</v>
      </c>
      <c r="I37" s="85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4">
        <f t="shared" si="0"/>
        <v>57.198925367074153</v>
      </c>
    </row>
    <row r="38" spans="1:12" x14ac:dyDescent="0.35">
      <c r="A38" s="46" t="s">
        <v>3374</v>
      </c>
      <c r="B38" s="46" t="s">
        <v>3375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7">
        <f t="shared" si="2"/>
        <v>51.126100832486884</v>
      </c>
      <c r="H38" s="72">
        <f>'TNC Data'!AC38</f>
        <v>11.600000000947087</v>
      </c>
      <c r="I38" s="85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4">
        <f t="shared" si="0"/>
        <v>59.929291989038987</v>
      </c>
    </row>
    <row r="39" spans="1:12" x14ac:dyDescent="0.35">
      <c r="A39" s="46" t="s">
        <v>3376</v>
      </c>
      <c r="B39" s="46" t="s">
        <v>3377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7">
        <f t="shared" si="2"/>
        <v>210.49106110121829</v>
      </c>
      <c r="H39" s="72">
        <f>'TNC Data'!AC39</f>
        <v>11.600000002855065</v>
      </c>
      <c r="I39" s="85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4">
        <f t="shared" si="0"/>
        <v>108.51946595954576</v>
      </c>
    </row>
    <row r="40" spans="1:12" x14ac:dyDescent="0.35">
      <c r="A40" s="46" t="s">
        <v>3378</v>
      </c>
      <c r="B40" s="46" t="s">
        <v>3379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7">
        <f t="shared" si="2"/>
        <v>222.65032810170038</v>
      </c>
      <c r="H40" s="72"/>
      <c r="I40" s="73"/>
      <c r="J40" s="78">
        <v>0</v>
      </c>
      <c r="K40" s="73">
        <v>0</v>
      </c>
    </row>
    <row r="41" spans="1:12" x14ac:dyDescent="0.35">
      <c r="A41" s="46" t="s">
        <v>3380</v>
      </c>
      <c r="B41" s="46" t="s">
        <v>3381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7">
        <f t="shared" si="2"/>
        <v>126.11772456973087</v>
      </c>
      <c r="H41" s="72">
        <f>'TNC Data'!AC41</f>
        <v>11.600000000000005</v>
      </c>
      <c r="I41" s="85">
        <f>'TNC Data'!AD41</f>
        <v>5.1854027163062897</v>
      </c>
      <c r="J41" s="78">
        <f t="shared" si="3"/>
        <v>5185402.7163062897</v>
      </c>
      <c r="K41" s="86">
        <f>'TNC Data'!AE41</f>
        <v>292599.08689999999</v>
      </c>
      <c r="L41" s="74">
        <f t="shared" ref="L41:L51" si="4">H41*I41</f>
        <v>60.150671509152986</v>
      </c>
    </row>
    <row r="42" spans="1:12" x14ac:dyDescent="0.35">
      <c r="A42" s="46" t="s">
        <v>3382</v>
      </c>
      <c r="B42" s="46" t="s">
        <v>3383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7">
        <f t="shared" si="2"/>
        <v>66.635259681866657</v>
      </c>
      <c r="H42" s="72">
        <f>'TNC Data'!AC42</f>
        <v>11.599999992088161</v>
      </c>
      <c r="I42" s="85">
        <f>'TNC Data'!AD42</f>
        <v>2.8618703825266136</v>
      </c>
      <c r="J42" s="78">
        <f t="shared" si="3"/>
        <v>2861870.3825266138</v>
      </c>
      <c r="K42" s="86">
        <f>'TNC Data'!AE42</f>
        <v>5653.0469300000004</v>
      </c>
      <c r="L42" s="74">
        <f t="shared" si="4"/>
        <v>33.197696414666062</v>
      </c>
    </row>
    <row r="43" spans="1:12" x14ac:dyDescent="0.35">
      <c r="A43" s="46" t="s">
        <v>3384</v>
      </c>
      <c r="B43" s="46" t="s">
        <v>3385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7">
        <f t="shared" si="2"/>
        <v>167.5549639771792</v>
      </c>
      <c r="H43" s="72">
        <f>'TNC Data'!AC43</f>
        <v>11.600000007954742</v>
      </c>
      <c r="I43" s="85">
        <f>'TNC Data'!AD43</f>
        <v>7.5438707856046916</v>
      </c>
      <c r="J43" s="78">
        <f t="shared" si="3"/>
        <v>7543870.7856046911</v>
      </c>
      <c r="K43" s="86">
        <f>'TNC Data'!AE43</f>
        <v>213299.27470000001</v>
      </c>
      <c r="L43" s="74">
        <f t="shared" si="4"/>
        <v>87.508901173023972</v>
      </c>
    </row>
    <row r="44" spans="1:12" x14ac:dyDescent="0.35">
      <c r="A44" s="46" t="s">
        <v>3386</v>
      </c>
      <c r="B44" s="46" t="s">
        <v>3387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7">
        <f t="shared" si="2"/>
        <v>144.09627145170026</v>
      </c>
      <c r="H44" s="72">
        <f>'TNC Data'!AC44</f>
        <v>11.600000006007887</v>
      </c>
      <c r="I44" s="85">
        <f>'TNC Data'!AD44</f>
        <v>3.5149932309312071</v>
      </c>
      <c r="J44" s="78">
        <f t="shared" si="3"/>
        <v>3514993.2309312071</v>
      </c>
      <c r="K44" s="86">
        <f>'TNC Data'!AE44</f>
        <v>606126.57750000001</v>
      </c>
      <c r="L44" s="74">
        <f t="shared" si="4"/>
        <v>40.773921499919688</v>
      </c>
    </row>
    <row r="45" spans="1:12" x14ac:dyDescent="0.35">
      <c r="A45" s="46" t="s">
        <v>3388</v>
      </c>
      <c r="B45" s="46" t="s">
        <v>3389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7">
        <f t="shared" si="2"/>
        <v>23.718000479079272</v>
      </c>
      <c r="H45" s="72">
        <f>'TNC Data'!AC45</f>
        <v>11.599999998156147</v>
      </c>
      <c r="I45" s="85">
        <f>'TNC Data'!AD45</f>
        <v>2.3398599943788807</v>
      </c>
      <c r="J45" s="78">
        <f t="shared" si="3"/>
        <v>2339859.9943788806</v>
      </c>
      <c r="K45" s="86">
        <f>'TNC Data'!AE45</f>
        <v>33376.947030000003</v>
      </c>
      <c r="L45" s="74">
        <f t="shared" si="4"/>
        <v>27.142375930480657</v>
      </c>
    </row>
    <row r="46" spans="1:12" x14ac:dyDescent="0.35">
      <c r="A46" s="46" t="s">
        <v>3390</v>
      </c>
      <c r="B46" s="46" t="s">
        <v>3391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7">
        <f t="shared" si="2"/>
        <v>149.43885755598467</v>
      </c>
      <c r="H46" s="72">
        <f>'TNC Data'!AC46</f>
        <v>11.600000004315422</v>
      </c>
      <c r="I46" s="85">
        <f>'TNC Data'!AD46</f>
        <v>9.3377664009148145</v>
      </c>
      <c r="J46" s="78">
        <f t="shared" si="3"/>
        <v>9337766.4009148143</v>
      </c>
      <c r="K46" s="86">
        <f>'TNC Data'!AE46</f>
        <v>11911.73509</v>
      </c>
      <c r="L46" s="74">
        <f t="shared" si="4"/>
        <v>108.31809029090826</v>
      </c>
    </row>
    <row r="47" spans="1:12" x14ac:dyDescent="0.35">
      <c r="A47" s="46" t="s">
        <v>3392</v>
      </c>
      <c r="B47" s="46" t="s">
        <v>3393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7">
        <f t="shared" si="2"/>
        <v>186.99343181915719</v>
      </c>
      <c r="H47" s="72">
        <f>'TNC Data'!AC47</f>
        <v>11.5999999912005</v>
      </c>
      <c r="I47" s="85">
        <f>'TNC Data'!AD47</f>
        <v>8.1566893062599899</v>
      </c>
      <c r="J47" s="78">
        <f t="shared" si="3"/>
        <v>8156689.3062599897</v>
      </c>
      <c r="K47" s="86">
        <f>'TNC Data'!AE47</f>
        <v>222919.44889999999</v>
      </c>
      <c r="L47" s="74">
        <f t="shared" si="4"/>
        <v>94.617595880841094</v>
      </c>
    </row>
    <row r="48" spans="1:12" x14ac:dyDescent="0.35">
      <c r="A48" s="46" t="s">
        <v>3394</v>
      </c>
      <c r="B48" s="46" t="s">
        <v>3395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7">
        <f t="shared" si="2"/>
        <v>55.322737453475384</v>
      </c>
      <c r="H48" s="72">
        <f>'TNC Data'!AC48</f>
        <v>11.599999987283583</v>
      </c>
      <c r="I48" s="85">
        <f>'TNC Data'!AD48</f>
        <v>5.8809018925821341</v>
      </c>
      <c r="J48" s="78">
        <f t="shared" si="3"/>
        <v>5880901.8925821343</v>
      </c>
      <c r="K48" s="86">
        <f>'TNC Data'!AE48</f>
        <v>320924.30709999998</v>
      </c>
      <c r="L48" s="74">
        <f t="shared" si="4"/>
        <v>68.218461879168757</v>
      </c>
    </row>
    <row r="49" spans="1:12" x14ac:dyDescent="0.35">
      <c r="A49" s="46" t="s">
        <v>3396</v>
      </c>
      <c r="B49" s="46" t="s">
        <v>3397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7">
        <f t="shared" si="2"/>
        <v>200.70922710438305</v>
      </c>
      <c r="H49" s="72">
        <f>'TNC Data'!AC49</f>
        <v>11.599999999132205</v>
      </c>
      <c r="I49" s="85">
        <f>'TNC Data'!AD49</f>
        <v>9.8676442430938582</v>
      </c>
      <c r="J49" s="78">
        <f t="shared" si="3"/>
        <v>9867644.2430938575</v>
      </c>
      <c r="K49" s="86">
        <f>'TNC Data'!AE49</f>
        <v>74739.534050000002</v>
      </c>
      <c r="L49" s="74">
        <f t="shared" si="4"/>
        <v>114.46467321132566</v>
      </c>
    </row>
    <row r="50" spans="1:12" x14ac:dyDescent="0.35">
      <c r="A50" s="46" t="s">
        <v>3398</v>
      </c>
      <c r="B50" s="46" t="s">
        <v>3399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7">
        <f t="shared" si="2"/>
        <v>124.54266910437688</v>
      </c>
      <c r="H50" s="72">
        <f>'TNC Data'!AC50</f>
        <v>11.599999991330357</v>
      </c>
      <c r="I50" s="85">
        <f>'TNC Data'!AD50</f>
        <v>5.0398808591995277</v>
      </c>
      <c r="J50" s="78">
        <f t="shared" si="3"/>
        <v>5039880.8591995277</v>
      </c>
      <c r="K50" s="86">
        <f>'TNC Data'!AE50</f>
        <v>54927.473830000003</v>
      </c>
      <c r="L50" s="74">
        <f t="shared" si="4"/>
        <v>58.462617923020552</v>
      </c>
    </row>
    <row r="51" spans="1:12" x14ac:dyDescent="0.35">
      <c r="A51" s="46" t="s">
        <v>3400</v>
      </c>
      <c r="B51" s="46" t="s">
        <v>3401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7">
        <f t="shared" si="2"/>
        <v>29.264298351959599</v>
      </c>
      <c r="H51" s="72">
        <f>'TNC Data'!AC51</f>
        <v>11.599999997838225</v>
      </c>
      <c r="I51" s="85">
        <f>'TNC Data'!AD51</f>
        <v>2.2232417557504451</v>
      </c>
      <c r="J51" s="78">
        <f t="shared" si="3"/>
        <v>2223241.7557504452</v>
      </c>
      <c r="K51" s="86">
        <f>'TNC Data'!AE51</f>
        <v>26632.541389999999</v>
      </c>
      <c r="L51" s="74">
        <f t="shared" si="4"/>
        <v>25.789604361899016</v>
      </c>
    </row>
    <row r="53" spans="1:12" x14ac:dyDescent="0.35">
      <c r="F53" s="47" t="s">
        <v>3409</v>
      </c>
      <c r="G53" s="81">
        <f>AVERAGE(G4:G51)</f>
        <v>120.95910411623794</v>
      </c>
      <c r="K53" s="47" t="s">
        <v>3409</v>
      </c>
      <c r="L53" s="81">
        <f>AVERAGE(L4:L51)</f>
        <v>68.23246502129237</v>
      </c>
    </row>
    <row r="55" spans="1:12" x14ac:dyDescent="0.35">
      <c r="J55" s="80">
        <f>SUMPRODUCT(J4:J51,K4:K51)/10^12</f>
        <v>37.999999998844999</v>
      </c>
      <c r="K55" s="46" t="s">
        <v>3410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1"/>
    </row>
    <row r="67" spans="2:2" x14ac:dyDescent="0.35">
      <c r="B67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defaultColWidth="11.6328125" defaultRowHeight="15.5" x14ac:dyDescent="0.35"/>
  <cols>
    <col min="1" max="2" width="11.6328125" style="46"/>
    <col min="3" max="3" width="11.7265625" style="46" bestFit="1" customWidth="1"/>
    <col min="4" max="5" width="14.7265625" style="46" bestFit="1" customWidth="1"/>
    <col min="6" max="6" width="11.6328125" style="57"/>
    <col min="7" max="7" width="11.7265625" style="57" bestFit="1" customWidth="1"/>
    <col min="8" max="8" width="11.90625" style="57" bestFit="1" customWidth="1"/>
    <col min="9" max="9" width="14.7265625" style="64" bestFit="1" customWidth="1"/>
    <col min="10" max="10" width="15.81640625" style="57" bestFit="1" customWidth="1"/>
    <col min="11" max="11" width="11.6328125" style="48"/>
    <col min="12" max="12" width="11.7265625" style="65" bestFit="1" customWidth="1"/>
    <col min="13" max="13" width="13.54296875" style="65" bestFit="1" customWidth="1"/>
    <col min="14" max="14" width="13.54296875" style="66" bestFit="1" customWidth="1"/>
    <col min="15" max="15" width="13.54296875" style="48" bestFit="1" customWidth="1"/>
    <col min="16" max="18" width="13.54296875" style="50" customWidth="1"/>
    <col min="19" max="19" width="11.6328125" style="46"/>
    <col min="20" max="23" width="11.7265625" style="46" bestFit="1" customWidth="1"/>
    <col min="24" max="24" width="11.6328125" style="48"/>
    <col min="25" max="28" width="11.7265625" style="48" bestFit="1" customWidth="1"/>
    <col min="29" max="31" width="11.7265625" style="50" customWidth="1"/>
    <col min="32" max="36" width="11.7265625" style="46" bestFit="1" customWidth="1"/>
    <col min="37" max="41" width="11.7265625" style="51" bestFit="1" customWidth="1"/>
    <col min="42" max="43" width="11.7265625" style="50" customWidth="1"/>
    <col min="44" max="44" width="13.81640625" style="52" customWidth="1"/>
    <col min="45" max="49" width="11.7265625" style="46" bestFit="1" customWidth="1"/>
    <col min="50" max="51" width="11.7265625" style="51" bestFit="1" customWidth="1"/>
    <col min="52" max="54" width="11.90625" style="51" bestFit="1" customWidth="1"/>
    <col min="55" max="57" width="11.7265625" style="50" customWidth="1"/>
    <col min="58" max="67" width="11.7265625" style="46" bestFit="1" customWidth="1"/>
    <col min="68" max="68" width="11.6328125" style="46"/>
    <col min="69" max="72" width="11.90625" style="46" bestFit="1" customWidth="1"/>
    <col min="73" max="73" width="11.6328125" style="46"/>
    <col min="74" max="77" width="11.90625" style="46" bestFit="1" customWidth="1"/>
    <col min="78" max="78" width="11.6328125" style="46"/>
    <col min="79" max="82" width="11.7265625" style="46" bestFit="1" customWidth="1"/>
    <col min="83" max="83" width="11.6328125" style="46"/>
    <col min="84" max="87" width="11.7265625" style="46" bestFit="1" customWidth="1"/>
    <col min="88" max="88" width="11.6328125" style="46"/>
    <col min="89" max="92" width="11.90625" style="46" bestFit="1" customWidth="1"/>
    <col min="93" max="93" width="11.6328125" style="46"/>
    <col min="94" max="97" width="11.7265625" style="46" bestFit="1" customWidth="1"/>
    <col min="98" max="98" width="11.6328125" style="46"/>
    <col min="99" max="102" width="11.7265625" style="46" bestFit="1" customWidth="1"/>
    <col min="103" max="103" width="11.6328125" style="46"/>
    <col min="104" max="107" width="11.7265625" style="46" bestFit="1" customWidth="1"/>
    <col min="108" max="108" width="11.6328125" style="46"/>
    <col min="109" max="117" width="11.7265625" style="46" bestFit="1" customWidth="1"/>
    <col min="118" max="118" width="11.6328125" style="46"/>
    <col min="119" max="127" width="11.7265625" style="46" bestFit="1" customWidth="1"/>
    <col min="128" max="16384" width="11.6328125" style="46"/>
  </cols>
  <sheetData>
    <row r="1" spans="1:127" x14ac:dyDescent="0.35">
      <c r="F1" s="46"/>
      <c r="G1" s="46" t="s">
        <v>3173</v>
      </c>
      <c r="H1" s="46" t="s">
        <v>3174</v>
      </c>
      <c r="I1" s="47" t="s">
        <v>3175</v>
      </c>
      <c r="J1" s="47" t="s">
        <v>3176</v>
      </c>
      <c r="K1" s="48" t="s">
        <v>3177</v>
      </c>
      <c r="L1" s="48"/>
      <c r="M1" s="48"/>
      <c r="N1" s="49"/>
      <c r="O1" s="48" t="s">
        <v>3178</v>
      </c>
      <c r="P1" s="50" t="s">
        <v>3179</v>
      </c>
      <c r="Q1" s="50" t="s">
        <v>3180</v>
      </c>
      <c r="R1" s="50" t="s">
        <v>3181</v>
      </c>
      <c r="AC1" s="50" t="s">
        <v>3182</v>
      </c>
      <c r="AD1" s="50" t="s">
        <v>3180</v>
      </c>
      <c r="AE1" s="50" t="s">
        <v>3181</v>
      </c>
      <c r="AP1" s="50" t="s">
        <v>3183</v>
      </c>
      <c r="AQ1" s="50" t="s">
        <v>3180</v>
      </c>
      <c r="AR1" s="52" t="s">
        <v>3181</v>
      </c>
      <c r="BC1" s="50" t="s">
        <v>3184</v>
      </c>
      <c r="BD1" s="50" t="s">
        <v>3180</v>
      </c>
      <c r="BE1" s="50" t="s">
        <v>3181</v>
      </c>
    </row>
    <row r="2" spans="1:127" x14ac:dyDescent="0.35">
      <c r="F2" s="46" t="s">
        <v>3185</v>
      </c>
      <c r="G2" s="46" t="s">
        <v>3185</v>
      </c>
      <c r="H2" s="46" t="s">
        <v>3185</v>
      </c>
      <c r="I2" s="46" t="s">
        <v>3185</v>
      </c>
      <c r="J2" s="46" t="s">
        <v>3185</v>
      </c>
      <c r="K2" s="48" t="s">
        <v>3186</v>
      </c>
      <c r="L2" s="48" t="s">
        <v>3186</v>
      </c>
      <c r="M2" s="48" t="s">
        <v>3186</v>
      </c>
      <c r="N2" s="49" t="s">
        <v>3186</v>
      </c>
      <c r="O2" s="48" t="s">
        <v>3186</v>
      </c>
    </row>
    <row r="3" spans="1:127" x14ac:dyDescent="0.35">
      <c r="A3" s="46" t="s">
        <v>3187</v>
      </c>
      <c r="B3" s="46" t="s">
        <v>3188</v>
      </c>
      <c r="C3" s="46" t="s">
        <v>3189</v>
      </c>
      <c r="D3" s="46" t="s">
        <v>3190</v>
      </c>
      <c r="E3" s="46" t="s">
        <v>3191</v>
      </c>
      <c r="F3" s="46" t="s">
        <v>3192</v>
      </c>
      <c r="G3" s="46" t="s">
        <v>3193</v>
      </c>
      <c r="H3" s="46" t="s">
        <v>3194</v>
      </c>
      <c r="I3" s="47" t="s">
        <v>3195</v>
      </c>
      <c r="J3" s="46" t="s">
        <v>3196</v>
      </c>
      <c r="K3" s="48" t="s">
        <v>3197</v>
      </c>
      <c r="L3" s="48" t="s">
        <v>3198</v>
      </c>
      <c r="M3" s="48" t="s">
        <v>3199</v>
      </c>
      <c r="N3" s="49" t="s">
        <v>3200</v>
      </c>
      <c r="O3" s="48" t="s">
        <v>3201</v>
      </c>
      <c r="P3" s="50" t="s">
        <v>3202</v>
      </c>
      <c r="Q3" s="50" t="s">
        <v>3203</v>
      </c>
      <c r="R3" s="50" t="s">
        <v>3204</v>
      </c>
      <c r="S3" s="46" t="s">
        <v>3205</v>
      </c>
      <c r="T3" s="46" t="s">
        <v>3206</v>
      </c>
      <c r="U3" s="46" t="s">
        <v>3207</v>
      </c>
      <c r="V3" s="46" t="s">
        <v>3208</v>
      </c>
      <c r="W3" s="46" t="s">
        <v>3209</v>
      </c>
      <c r="X3" s="48" t="s">
        <v>3210</v>
      </c>
      <c r="Y3" s="48" t="s">
        <v>3211</v>
      </c>
      <c r="Z3" s="48" t="s">
        <v>3212</v>
      </c>
      <c r="AA3" s="48" t="s">
        <v>3213</v>
      </c>
      <c r="AB3" s="48" t="s">
        <v>3214</v>
      </c>
      <c r="AC3" s="50" t="s">
        <v>3215</v>
      </c>
      <c r="AD3" s="50" t="s">
        <v>3216</v>
      </c>
      <c r="AE3" s="50" t="s">
        <v>3204</v>
      </c>
      <c r="AF3" s="46" t="s">
        <v>3217</v>
      </c>
      <c r="AG3" s="46" t="s">
        <v>3218</v>
      </c>
      <c r="AH3" s="46" t="s">
        <v>3219</v>
      </c>
      <c r="AI3" s="46" t="s">
        <v>3220</v>
      </c>
      <c r="AJ3" s="46" t="s">
        <v>3221</v>
      </c>
      <c r="AK3" s="51" t="s">
        <v>3222</v>
      </c>
      <c r="AL3" s="51" t="s">
        <v>3223</v>
      </c>
      <c r="AM3" s="51" t="s">
        <v>3224</v>
      </c>
      <c r="AN3" s="51" t="s">
        <v>3225</v>
      </c>
      <c r="AO3" s="51" t="s">
        <v>3226</v>
      </c>
      <c r="AP3" s="50" t="s">
        <v>3215</v>
      </c>
      <c r="AQ3" s="50" t="s">
        <v>3216</v>
      </c>
      <c r="AR3" s="52" t="s">
        <v>3204</v>
      </c>
      <c r="AS3" s="46" t="s">
        <v>3227</v>
      </c>
      <c r="AT3" s="46" t="s">
        <v>3228</v>
      </c>
      <c r="AU3" s="46" t="s">
        <v>3229</v>
      </c>
      <c r="AV3" s="46" t="s">
        <v>3230</v>
      </c>
      <c r="AW3" s="46" t="s">
        <v>3231</v>
      </c>
      <c r="AX3" s="51" t="s">
        <v>3232</v>
      </c>
      <c r="AY3" s="51" t="s">
        <v>3233</v>
      </c>
      <c r="AZ3" s="51" t="s">
        <v>3234</v>
      </c>
      <c r="BA3" s="51" t="s">
        <v>3235</v>
      </c>
      <c r="BB3" s="51" t="s">
        <v>3236</v>
      </c>
      <c r="BC3" s="50" t="s">
        <v>3215</v>
      </c>
      <c r="BD3" s="50" t="s">
        <v>3216</v>
      </c>
      <c r="BE3" s="50" t="s">
        <v>3204</v>
      </c>
      <c r="BF3" s="46" t="s">
        <v>3237</v>
      </c>
      <c r="BG3" s="46" t="s">
        <v>3238</v>
      </c>
      <c r="BH3" s="46" t="s">
        <v>3239</v>
      </c>
      <c r="BI3" s="46" t="s">
        <v>3240</v>
      </c>
      <c r="BJ3" s="46" t="s">
        <v>3241</v>
      </c>
      <c r="BK3" s="46" t="s">
        <v>3242</v>
      </c>
      <c r="BL3" s="46" t="s">
        <v>3243</v>
      </c>
      <c r="BM3" s="46" t="s">
        <v>3244</v>
      </c>
      <c r="BN3" s="46" t="s">
        <v>3245</v>
      </c>
      <c r="BO3" s="46" t="s">
        <v>3246</v>
      </c>
      <c r="BP3" s="46" t="s">
        <v>3247</v>
      </c>
      <c r="BQ3" s="46" t="s">
        <v>3248</v>
      </c>
      <c r="BR3" s="46" t="s">
        <v>3249</v>
      </c>
      <c r="BS3" s="46" t="s">
        <v>3250</v>
      </c>
      <c r="BT3" s="46" t="s">
        <v>3251</v>
      </c>
      <c r="BU3" s="46" t="s">
        <v>3252</v>
      </c>
      <c r="BV3" s="46" t="s">
        <v>3253</v>
      </c>
      <c r="BW3" s="46" t="s">
        <v>3254</v>
      </c>
      <c r="BX3" s="46" t="s">
        <v>3255</v>
      </c>
      <c r="BY3" s="46" t="s">
        <v>3256</v>
      </c>
      <c r="BZ3" s="46" t="s">
        <v>3257</v>
      </c>
      <c r="CA3" s="46" t="s">
        <v>3258</v>
      </c>
      <c r="CB3" s="46" t="s">
        <v>3259</v>
      </c>
      <c r="CC3" s="46" t="s">
        <v>3260</v>
      </c>
      <c r="CD3" s="46" t="s">
        <v>3261</v>
      </c>
      <c r="CE3" s="46" t="s">
        <v>3262</v>
      </c>
      <c r="CF3" s="46" t="s">
        <v>3263</v>
      </c>
      <c r="CG3" s="46" t="s">
        <v>3264</v>
      </c>
      <c r="CH3" s="46" t="s">
        <v>3265</v>
      </c>
      <c r="CI3" s="46" t="s">
        <v>3266</v>
      </c>
      <c r="CJ3" s="46" t="s">
        <v>3267</v>
      </c>
      <c r="CK3" s="46" t="s">
        <v>3268</v>
      </c>
      <c r="CL3" s="46" t="s">
        <v>3269</v>
      </c>
      <c r="CM3" s="46" t="s">
        <v>3270</v>
      </c>
      <c r="CN3" s="46" t="s">
        <v>3271</v>
      </c>
      <c r="CO3" s="46" t="s">
        <v>3272</v>
      </c>
      <c r="CP3" s="46" t="s">
        <v>3273</v>
      </c>
      <c r="CQ3" s="46" t="s">
        <v>3274</v>
      </c>
      <c r="CR3" s="46" t="s">
        <v>3275</v>
      </c>
      <c r="CS3" s="46" t="s">
        <v>3276</v>
      </c>
      <c r="CT3" s="46" t="s">
        <v>3277</v>
      </c>
      <c r="CU3" s="46" t="s">
        <v>3278</v>
      </c>
      <c r="CV3" s="46" t="s">
        <v>3279</v>
      </c>
      <c r="CW3" s="46" t="s">
        <v>3280</v>
      </c>
      <c r="CX3" s="46" t="s">
        <v>3281</v>
      </c>
      <c r="CY3" s="46" t="s">
        <v>3282</v>
      </c>
      <c r="CZ3" s="46" t="s">
        <v>3283</v>
      </c>
      <c r="DA3" s="46" t="s">
        <v>3284</v>
      </c>
      <c r="DB3" s="46" t="s">
        <v>3285</v>
      </c>
      <c r="DC3" s="46" t="s">
        <v>3286</v>
      </c>
      <c r="DD3" s="46" t="s">
        <v>3287</v>
      </c>
      <c r="DE3" s="46" t="s">
        <v>3288</v>
      </c>
      <c r="DF3" s="46" t="s">
        <v>3289</v>
      </c>
      <c r="DG3" s="46" t="s">
        <v>3290</v>
      </c>
      <c r="DH3" s="46" t="s">
        <v>3291</v>
      </c>
      <c r="DI3" s="46" t="s">
        <v>3292</v>
      </c>
      <c r="DJ3" s="46" t="s">
        <v>3293</v>
      </c>
      <c r="DK3" s="46" t="s">
        <v>3294</v>
      </c>
      <c r="DL3" s="46" t="s">
        <v>3295</v>
      </c>
      <c r="DM3" s="46" t="s">
        <v>3296</v>
      </c>
      <c r="DN3" s="46" t="s">
        <v>3297</v>
      </c>
      <c r="DO3" s="46" t="s">
        <v>3298</v>
      </c>
      <c r="DP3" s="46" t="s">
        <v>3299</v>
      </c>
      <c r="DQ3" s="46" t="s">
        <v>3300</v>
      </c>
      <c r="DR3" s="46" t="s">
        <v>3301</v>
      </c>
      <c r="DS3" s="46" t="s">
        <v>3302</v>
      </c>
      <c r="DT3" s="46" t="s">
        <v>3303</v>
      </c>
      <c r="DU3" s="46" t="s">
        <v>3304</v>
      </c>
      <c r="DV3" s="46" t="s">
        <v>3305</v>
      </c>
      <c r="DW3" s="46" t="s">
        <v>3306</v>
      </c>
    </row>
    <row r="4" spans="1:127" x14ac:dyDescent="0.35">
      <c r="A4" s="46" t="s">
        <v>3307</v>
      </c>
      <c r="B4" s="46" t="s">
        <v>3308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35">
      <c r="A5" s="46" t="s">
        <v>3309</v>
      </c>
      <c r="B5" s="46" t="s">
        <v>3310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35">
      <c r="A6" s="46" t="s">
        <v>3311</v>
      </c>
      <c r="B6" s="46" t="s">
        <v>3312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35">
      <c r="A7" s="46" t="s">
        <v>3313</v>
      </c>
      <c r="B7" s="46" t="s">
        <v>3314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35">
      <c r="A8" s="46" t="s">
        <v>3315</v>
      </c>
      <c r="B8" s="46" t="s">
        <v>3316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35">
      <c r="A9" s="46" t="s">
        <v>3317</v>
      </c>
      <c r="B9" s="46" t="s">
        <v>3318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35">
      <c r="A10" s="46" t="s">
        <v>3319</v>
      </c>
      <c r="B10" s="46" t="s">
        <v>3320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35">
      <c r="A11" s="46" t="s">
        <v>3321</v>
      </c>
      <c r="B11" s="46" t="s">
        <v>3322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35">
      <c r="A12" s="46" t="s">
        <v>3323</v>
      </c>
      <c r="B12" s="46" t="s">
        <v>3324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35">
      <c r="A13" s="46" t="s">
        <v>3325</v>
      </c>
      <c r="B13" s="46" t="s">
        <v>3326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35">
      <c r="A14" s="46" t="s">
        <v>3327</v>
      </c>
      <c r="B14" s="46" t="s">
        <v>3328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35">
      <c r="A15" s="46" t="s">
        <v>3329</v>
      </c>
      <c r="B15" s="46" t="s">
        <v>3330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35">
      <c r="A16" s="46" t="s">
        <v>3331</v>
      </c>
      <c r="B16" s="46" t="s">
        <v>3332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35">
      <c r="A17" s="46" t="s">
        <v>3333</v>
      </c>
      <c r="B17" s="46" t="s">
        <v>3334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35">
      <c r="A18" s="46" t="s">
        <v>3335</v>
      </c>
      <c r="B18" s="46" t="s">
        <v>3336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35">
      <c r="A19" s="46" t="s">
        <v>3337</v>
      </c>
      <c r="B19" s="46" t="s">
        <v>3338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35">
      <c r="A20" s="46" t="s">
        <v>3339</v>
      </c>
      <c r="B20" s="46" t="s">
        <v>3340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35">
      <c r="A21" s="46" t="s">
        <v>3341</v>
      </c>
      <c r="B21" s="46" t="s">
        <v>3342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35">
      <c r="A22" s="46" t="s">
        <v>3343</v>
      </c>
      <c r="B22" s="46" t="s">
        <v>3344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35">
      <c r="A23" s="46" t="s">
        <v>3345</v>
      </c>
      <c r="B23" s="46" t="s">
        <v>3346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35">
      <c r="A24" s="46" t="s">
        <v>1</v>
      </c>
      <c r="B24" s="46" t="s">
        <v>3347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35">
      <c r="A25" s="46" t="s">
        <v>3348</v>
      </c>
      <c r="B25" s="46" t="s">
        <v>3349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35">
      <c r="A26" s="46" t="s">
        <v>3350</v>
      </c>
      <c r="B26" s="46" t="s">
        <v>3351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35">
      <c r="A27" s="46" t="s">
        <v>3352</v>
      </c>
      <c r="B27" s="46" t="s">
        <v>3353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35">
      <c r="A28" s="46" t="s">
        <v>3354</v>
      </c>
      <c r="B28" s="46" t="s">
        <v>3355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35">
      <c r="A29" s="58" t="s">
        <v>3356</v>
      </c>
      <c r="B29" s="58" t="s">
        <v>3357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35">
      <c r="A30" s="46" t="s">
        <v>3358</v>
      </c>
      <c r="B30" s="46" t="s">
        <v>3359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35">
      <c r="A31" s="46" t="s">
        <v>3360</v>
      </c>
      <c r="B31" s="46" t="s">
        <v>3361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35">
      <c r="A32" s="46" t="s">
        <v>3362</v>
      </c>
      <c r="B32" s="46" t="s">
        <v>3363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35">
      <c r="A33" s="46" t="s">
        <v>3364</v>
      </c>
      <c r="B33" s="46" t="s">
        <v>3365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35">
      <c r="A34" s="46" t="s">
        <v>3366</v>
      </c>
      <c r="B34" s="46" t="s">
        <v>3367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35">
      <c r="A35" s="46" t="s">
        <v>3368</v>
      </c>
      <c r="B35" s="46" t="s">
        <v>3369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35">
      <c r="A36" s="46" t="s">
        <v>3370</v>
      </c>
      <c r="B36" s="46" t="s">
        <v>3371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35">
      <c r="A37" s="46" t="s">
        <v>3372</v>
      </c>
      <c r="B37" s="46" t="s">
        <v>3373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35">
      <c r="A38" s="46" t="s">
        <v>3374</v>
      </c>
      <c r="B38" s="46" t="s">
        <v>3375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35">
      <c r="A39" s="46" t="s">
        <v>3376</v>
      </c>
      <c r="B39" s="46" t="s">
        <v>3377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35">
      <c r="A40" s="46" t="s">
        <v>3378</v>
      </c>
      <c r="B40" s="46" t="s">
        <v>3379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35">
      <c r="A41" s="46" t="s">
        <v>3380</v>
      </c>
      <c r="B41" s="46" t="s">
        <v>3381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35">
      <c r="A42" s="46" t="s">
        <v>3382</v>
      </c>
      <c r="B42" s="46" t="s">
        <v>3383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35">
      <c r="A43" s="46" t="s">
        <v>3384</v>
      </c>
      <c r="B43" s="46" t="s">
        <v>3385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35">
      <c r="A44" s="46" t="s">
        <v>3386</v>
      </c>
      <c r="B44" s="46" t="s">
        <v>3387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35">
      <c r="A45" s="46" t="s">
        <v>3388</v>
      </c>
      <c r="B45" s="46" t="s">
        <v>3389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35">
      <c r="A46" s="46" t="s">
        <v>3390</v>
      </c>
      <c r="B46" s="46" t="s">
        <v>3391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35">
      <c r="A47" s="46" t="s">
        <v>3392</v>
      </c>
      <c r="B47" s="46" t="s">
        <v>3393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35">
      <c r="A48" s="46" t="s">
        <v>3394</v>
      </c>
      <c r="B48" s="46" t="s">
        <v>3395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35">
      <c r="A49" s="46" t="s">
        <v>3396</v>
      </c>
      <c r="B49" s="46" t="s">
        <v>3397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35">
      <c r="A50" s="46" t="s">
        <v>3398</v>
      </c>
      <c r="B50" s="46" t="s">
        <v>3399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35">
      <c r="A51" s="46" t="s">
        <v>3400</v>
      </c>
      <c r="B51" s="46" t="s">
        <v>3401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3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ColWidth="8.81640625" defaultRowHeight="14.5" x14ac:dyDescent="0.35"/>
  <cols>
    <col min="1" max="1" width="15.36328125" style="8" customWidth="1"/>
    <col min="2" max="2" width="28.81640625" style="8" customWidth="1"/>
    <col min="3" max="3" width="14.453125" style="8" customWidth="1"/>
    <col min="4" max="4" width="13.6328125" style="8" customWidth="1"/>
    <col min="5" max="5" width="15" style="8" customWidth="1"/>
    <col min="6" max="6" width="16" style="8" customWidth="1"/>
    <col min="7" max="7" width="13.1796875" style="8" customWidth="1"/>
    <col min="8" max="8" width="12" style="8" customWidth="1"/>
    <col min="9" max="9" width="16.36328125" style="8" customWidth="1"/>
    <col min="10" max="10" width="25.453125" style="8" customWidth="1"/>
    <col min="11" max="11" width="15.36328125" style="8" customWidth="1"/>
    <col min="12" max="12" width="13.36328125" style="8" customWidth="1"/>
    <col min="13" max="13" width="25.81640625" style="8" customWidth="1"/>
    <col min="14" max="15" width="15.81640625" style="8" customWidth="1"/>
    <col min="16" max="16" width="22" style="8" customWidth="1"/>
    <col min="17" max="17" width="16" style="8" customWidth="1"/>
    <col min="18" max="18" width="15.453125" style="8" customWidth="1"/>
    <col min="19" max="19" width="12.453125" style="8" customWidth="1"/>
    <col min="20" max="20" width="10.6328125" style="8" customWidth="1"/>
    <col min="25" max="25" width="10.453125" style="8" bestFit="1" customWidth="1"/>
  </cols>
  <sheetData>
    <row r="1" spans="1:25" x14ac:dyDescent="0.35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35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35">
      <c r="A3" s="5" t="s">
        <v>67</v>
      </c>
    </row>
    <row r="4" spans="1:25" x14ac:dyDescent="0.35">
      <c r="A4" t="s">
        <v>68</v>
      </c>
    </row>
    <row r="5" spans="1:25" x14ac:dyDescent="0.35">
      <c r="A5" t="s">
        <v>69</v>
      </c>
    </row>
    <row r="6" spans="1:25" x14ac:dyDescent="0.35">
      <c r="A6" t="s">
        <v>70</v>
      </c>
    </row>
    <row r="7" spans="1:25" x14ac:dyDescent="0.35">
      <c r="A7" t="s">
        <v>71</v>
      </c>
    </row>
    <row r="8" spans="1:25" x14ac:dyDescent="0.35">
      <c r="A8" t="s">
        <v>72</v>
      </c>
    </row>
    <row r="9" spans="1:25" x14ac:dyDescent="0.35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35">
      <c r="A10" s="10" t="s">
        <v>73</v>
      </c>
      <c r="B10" s="11" t="s">
        <v>74</v>
      </c>
      <c r="C10" s="90" t="s">
        <v>75</v>
      </c>
      <c r="D10" s="88"/>
      <c r="E10" s="89"/>
      <c r="F10" s="90" t="s">
        <v>76</v>
      </c>
      <c r="G10" s="88"/>
      <c r="H10" s="89"/>
      <c r="I10" s="90" t="s">
        <v>77</v>
      </c>
      <c r="J10" s="89"/>
      <c r="K10" s="90" t="s">
        <v>78</v>
      </c>
      <c r="L10" s="88"/>
      <c r="M10" s="89"/>
      <c r="N10" s="91" t="s">
        <v>79</v>
      </c>
      <c r="O10" s="88"/>
      <c r="P10" s="89"/>
      <c r="Q10" s="87" t="s">
        <v>80</v>
      </c>
      <c r="R10" s="88"/>
      <c r="S10" s="88"/>
      <c r="T10" s="89"/>
      <c r="Y10" s="9"/>
    </row>
    <row r="11" spans="1:25" ht="17.25" customHeight="1" x14ac:dyDescent="0.35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35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35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35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35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35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35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35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35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35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35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35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35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35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35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35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35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35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35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35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35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35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35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35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35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35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35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35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35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35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35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35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35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35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35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35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35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35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35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35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35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35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35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35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35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35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35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35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35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35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35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35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35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35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35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35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35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35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35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35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35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35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35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35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35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35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35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35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35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35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35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35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35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35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35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35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35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35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35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35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35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35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35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35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35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35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35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35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35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35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35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35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35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35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35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35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35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35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35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35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35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35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35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35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35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35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35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35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35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35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35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35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35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35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35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35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35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35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35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35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35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35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35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35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35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35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35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35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35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35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35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35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35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35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35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35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35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35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35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35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35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35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35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35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35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35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35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35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35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35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35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35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35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35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35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35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35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35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35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35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35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35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35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35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35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35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35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35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35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35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35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35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35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35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35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35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35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35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35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35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35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35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35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35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35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35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35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35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35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35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35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35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35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35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35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35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35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35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35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35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35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35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35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35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35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35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35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35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35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35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35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35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35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35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35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35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35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35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35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35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35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35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35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35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35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35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35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35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35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35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35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35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35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35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35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35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35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35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35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35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35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35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35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35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35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35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35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35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35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35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35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35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35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35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35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35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35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35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35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35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35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35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35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35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35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35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35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35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35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35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35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35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35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35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35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35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35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35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35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35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35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35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35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35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35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35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35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35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35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35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35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35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35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35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35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35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35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35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35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35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35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35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35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35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35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35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35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35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35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35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35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35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35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35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35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35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35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35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35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35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35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35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35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35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35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35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35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35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35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35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35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35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35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35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35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35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35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35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35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35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35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35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35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35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35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35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35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35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35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35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35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35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35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35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35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35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35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35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35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35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35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35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35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35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35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35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35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35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35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35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35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35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35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35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35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35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35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35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35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35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35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35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35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35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35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35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35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35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35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35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35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35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35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35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35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35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35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35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35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35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35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35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35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35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35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35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35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35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35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35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35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35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35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35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35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35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35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35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35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35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35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35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35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35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35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35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35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35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35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35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35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35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35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35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35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35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35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35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35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35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35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35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35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35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35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35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35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35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35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35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35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35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35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35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35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35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35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35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35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35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35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35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35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35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35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35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35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35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35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35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35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35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35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35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35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35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35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35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35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35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35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35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35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35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35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35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35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35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35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35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35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35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35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35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35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35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35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35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35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35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35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35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35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35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35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35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35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35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35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35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35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35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35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35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35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35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35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35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35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35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35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35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35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35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35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35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35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35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35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35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35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35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35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35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35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35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35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35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35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35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35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35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35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35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35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35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35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35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35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35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35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35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35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35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35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35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35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35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35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35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35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35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35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35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35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35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35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35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35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35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35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35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35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35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35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35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35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35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35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35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35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35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35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35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35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35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35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35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35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35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35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35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35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35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35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35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35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35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35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35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35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35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35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35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35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35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35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35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35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35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35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35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35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35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35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35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35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35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35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35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35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35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35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35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35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35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35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35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35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35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35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35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35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35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35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35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35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35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35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35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35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35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35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35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35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35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35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35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35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35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35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35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35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35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35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35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35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35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35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35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35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35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35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35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35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35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35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35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35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35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35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35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35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35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35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35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35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35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35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35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35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35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35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35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35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35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35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35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35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35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35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35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35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35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35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35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35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35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35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35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35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35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35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35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35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35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35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35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35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35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35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35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35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35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35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35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35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35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35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35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35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35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35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35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35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35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35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35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35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35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35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35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35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35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35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35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35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35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35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35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35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35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35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35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35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35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35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35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35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35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35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35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35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35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35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35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35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35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35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35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35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35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35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35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35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35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35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35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35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35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35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35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35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35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35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35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35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35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35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35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35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35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35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35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35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35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35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35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35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35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35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35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35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35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35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35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35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35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35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35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35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35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35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35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35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35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35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35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35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35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35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35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35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35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35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35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35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35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35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35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35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35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35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35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35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35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35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35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35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35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35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35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35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35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35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35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35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35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35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35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35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35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35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35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35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35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35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35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35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35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35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35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35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35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35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35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35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35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35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35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35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35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35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35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35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35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35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35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35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35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35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35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35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35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35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35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35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35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35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35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35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35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35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35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35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35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35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35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35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35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35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35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35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35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35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35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35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35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35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35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35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35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35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35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35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35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35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35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35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35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35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35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35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35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35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35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35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35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35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35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35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35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35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35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35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35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35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35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35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35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35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35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35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35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35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35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35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35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35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35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35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35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35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35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35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35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35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35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35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35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35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35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35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35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35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35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35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35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35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35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35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35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35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35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35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35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35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35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35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35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35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35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35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35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35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35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35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35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35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35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35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35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35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35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35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35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35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35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35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35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35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35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35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35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35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35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35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35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35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35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35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35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35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35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35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35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35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35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35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35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35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35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35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35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35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35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35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35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35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35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35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35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35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35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35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35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35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35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35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35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35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35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35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35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35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35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35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35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35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35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35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35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35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35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35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35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35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35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35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35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35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35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35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35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35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35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35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35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35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35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35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35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35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35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35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35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35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35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35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35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35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35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35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35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35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35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35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35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35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35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35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35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35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35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35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35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35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35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35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35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35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35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35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35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35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35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35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35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35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35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35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35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35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35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35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35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35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35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35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35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35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35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35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35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35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35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35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35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35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35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35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35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35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35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35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35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35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35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35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35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35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35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35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35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35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35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35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35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35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35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35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35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35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35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35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35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35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35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35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35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35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35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35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35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35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35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35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35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35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35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35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35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35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35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35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35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35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35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35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35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35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35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35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35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35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35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35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35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35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35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35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35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35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35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35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35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35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35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35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35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35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35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35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35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35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35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35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35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35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35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35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35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35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35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35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35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35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35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35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35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35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35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35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35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35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35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35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35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35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35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35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35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35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35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35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35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35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35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35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35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35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35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35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35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35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35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35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35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35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35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35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35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35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35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35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35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35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35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35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35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35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35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35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35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35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35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35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35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35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35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35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35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35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35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35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35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35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35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35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35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35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35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35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35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35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35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35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35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35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35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35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35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35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35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35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35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35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35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35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35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35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35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35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35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35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35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35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35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35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35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35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35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35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35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35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35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35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35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35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35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35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35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35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35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35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35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35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35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35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35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35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35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35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35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35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35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35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35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35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35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35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35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35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35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35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35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35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35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35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35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35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35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35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35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35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35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35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35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35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35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35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35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35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35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35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35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35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35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35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35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35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35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35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35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35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35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35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35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35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35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35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35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35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35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35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35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35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35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35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35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35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35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35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35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35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35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35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35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35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35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35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35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35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35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35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35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35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35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35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35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35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35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35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35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35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35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35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35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35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35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35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35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35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35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35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35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35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35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35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35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35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35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35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35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35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35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35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35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35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35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35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35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35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35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35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35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35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35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35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35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35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35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35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35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35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35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35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35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35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35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35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35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35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35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35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35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35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35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35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35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35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35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35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35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35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35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35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35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35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35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35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35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35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35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35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35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35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35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35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35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35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35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35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35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35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35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35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35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35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35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35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35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35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35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35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35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35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35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35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35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35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35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35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35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35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35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35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35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35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35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35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35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35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35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35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35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35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35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35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35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35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35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35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35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35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35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35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35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35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35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35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35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35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35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35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35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35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35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35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35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35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35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35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35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35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35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35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35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35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35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35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35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35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35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35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35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35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35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35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35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35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35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35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35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35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35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35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35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35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35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35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35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35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35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35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35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35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35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35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35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35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35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35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35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35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35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35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35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35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35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35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35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35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35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35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35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35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35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35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35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35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35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35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35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35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35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35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35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35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35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35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35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35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35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35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35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35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35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35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35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35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35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35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35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35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35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35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35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35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35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35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35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35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35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35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35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35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35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35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35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35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35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35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35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35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35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35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35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35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35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35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35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35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35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35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35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35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35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35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35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35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35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35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35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35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35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35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35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35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35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35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35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35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35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35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35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35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35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35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35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35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35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35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35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35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35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35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35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35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35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35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35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35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35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35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35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35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35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35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35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35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35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35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35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35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35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35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35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35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35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35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35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35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35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35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35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35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35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35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35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35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35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35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35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35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35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35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35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35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35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35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35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35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35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35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35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35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35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35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35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35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35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35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35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35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35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35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35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35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35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35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35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35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35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35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35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35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35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35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35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35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35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35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35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35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35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35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35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35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35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35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35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35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35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35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35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35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35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35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35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35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35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35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35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35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35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35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35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35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35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35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35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35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35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35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35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35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35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35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35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35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35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35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35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35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35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35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35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35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35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35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35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35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35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35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35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35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35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35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35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35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35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35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35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35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35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35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35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35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35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35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35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35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35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35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35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35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35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35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35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35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35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35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35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35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35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35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35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35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35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35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35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35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35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35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35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35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35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35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35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35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35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35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35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35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35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35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35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35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35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35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35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35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35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35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35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35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35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35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35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35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35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35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35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35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35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35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35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35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35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35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35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35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35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35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35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35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35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35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35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35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35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35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35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35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35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35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35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35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35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35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35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35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35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35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35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35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35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35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35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35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35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35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35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35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35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35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35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35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35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35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35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35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35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35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35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35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35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35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35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35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35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35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35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35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35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35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35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35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35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35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35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35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35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35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35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35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35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35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35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35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35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35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35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35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35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35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35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35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35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35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35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35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35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35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35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35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35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35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35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35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35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35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35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35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35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35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35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35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35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35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35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35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35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35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35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35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35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35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35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35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35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35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35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35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35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35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35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35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35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35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35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35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35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35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35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35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35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35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35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35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35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35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35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35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35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35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35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35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35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35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35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35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35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35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35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35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35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35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35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35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35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35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35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35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35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35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35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35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35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35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35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35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35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35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35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35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35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35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35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35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35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35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35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35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35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35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35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35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35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35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35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35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35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35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35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35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35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35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35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35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35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35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35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35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35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35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35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35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35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35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35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35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35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35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35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35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35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35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35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35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35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35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35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35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35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35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35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35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35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35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35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35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35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35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35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35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35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35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35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35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35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35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35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35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35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35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35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35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35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35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35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35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35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35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35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35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35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35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35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35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35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35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35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35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35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35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35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35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35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35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35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35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35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35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35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35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35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35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35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35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35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35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35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35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35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35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35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35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35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35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35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35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35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35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35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35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35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35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35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35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35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35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35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35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35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35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35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35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35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35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35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35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35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35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35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35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35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35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35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35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35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35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35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35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35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35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35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35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35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35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35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35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35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35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35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35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35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35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35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35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35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35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35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35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35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35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35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35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35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35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35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35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35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35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35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35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35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35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35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35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35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35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35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35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35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35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35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35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35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35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35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35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35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35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35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35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35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35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35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35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35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35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35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35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35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35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35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35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35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35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35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35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35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35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35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35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35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35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35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35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35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35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35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35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35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35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35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35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35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35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35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35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35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35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35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35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35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35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35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35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35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35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35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35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35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35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35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35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35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35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35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35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35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35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35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35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35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35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35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35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35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35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35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35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35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35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35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35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35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35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35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35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35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35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35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35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35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35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35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35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35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35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35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35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35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35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35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35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35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35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35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35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35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35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35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35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35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35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35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35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35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35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35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35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35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35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35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35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35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35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35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35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35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35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35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35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35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35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35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35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35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35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35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35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35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35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35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35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35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35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35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35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35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35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35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35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35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35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35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35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35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35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35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35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35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35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35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35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35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35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35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35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35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35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35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35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35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35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35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35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35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35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35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35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35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35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35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35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35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35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35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35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35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35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35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35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35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35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35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35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35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35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35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35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35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35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35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35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35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35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35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35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35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35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35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35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35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35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35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35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35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35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35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35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35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35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35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35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35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35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35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35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35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35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35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35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35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35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35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35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35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35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35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35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35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35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35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35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35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35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35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35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35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35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35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35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35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35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35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35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35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35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35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35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35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35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35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35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35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35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35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35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35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35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35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35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35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35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35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35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35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35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35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35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35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35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35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35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35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35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35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35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35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35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35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35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35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35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35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35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35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35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35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35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35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35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35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35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35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35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35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35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35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35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35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35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35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35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35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35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35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35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35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35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35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35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35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35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35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35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35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35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35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35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35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35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35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35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35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35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35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35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35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35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35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35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35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35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35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35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35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35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35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35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35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35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35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35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35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35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35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35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35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35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35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35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35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35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35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35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35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35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35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35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35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35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35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35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35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35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35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35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35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35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35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35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35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35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35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35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35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35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35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35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35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35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35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35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35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35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35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35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35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35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35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35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35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35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35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35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35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35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35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35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35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35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35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35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35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35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35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35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35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35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35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35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35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35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35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35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35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35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35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35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35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35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35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35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35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35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35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35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35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35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35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35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35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35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35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35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35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35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35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35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35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35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35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35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35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35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35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35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35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35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35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35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35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35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35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35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35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35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35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35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35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35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35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35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35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35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35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35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35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35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35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35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35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35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35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35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35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35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35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35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35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35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35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35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35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35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35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35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35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35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35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35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35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35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35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35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35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35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35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35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35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35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35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35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35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35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35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35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35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35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35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35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35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35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35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35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35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35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35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35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35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35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35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35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35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35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35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35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35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35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35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35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35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35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35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35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35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35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35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35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35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35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35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35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35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35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35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35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35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35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35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35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35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35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35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35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35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35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35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35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35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35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35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35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35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35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35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35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35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35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35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35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35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35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35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35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35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35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35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35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35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35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35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35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35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35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35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35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35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35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35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35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35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35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35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35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35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35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35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35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35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35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35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35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35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35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35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35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35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35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35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35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35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35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35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35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35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35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35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35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35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35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35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35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35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35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35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35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35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35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35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35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35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35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35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35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35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35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35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35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35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35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35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35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35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35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35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35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35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35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35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35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35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35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35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35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35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35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35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35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35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35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35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35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35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35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35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35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35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35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35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35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35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35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35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35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35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35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35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35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35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35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35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35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35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35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35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35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35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35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35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35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35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35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35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35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35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35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35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35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35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35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35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35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35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35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35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35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35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35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35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35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35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35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35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35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35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35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35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35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35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35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35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35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35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35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35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35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35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35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35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35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35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35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35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35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35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35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35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35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35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35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35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35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35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35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35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35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35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35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35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35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35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35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35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0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0" si="95">SUM(Q3020:S3020)</f>
        <v>49130</v>
      </c>
    </row>
    <row r="3021" spans="1:20" x14ac:dyDescent="0.35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35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35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35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35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35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35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35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35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35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35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35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35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35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35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35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35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35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35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35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35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35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35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35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35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35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35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35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35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35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35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35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35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35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35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35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35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35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35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35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35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35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35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35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35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35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35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35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35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35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35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35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35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35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35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35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35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35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35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35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35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35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35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35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35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35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35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35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35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defaultColWidth="8.81640625" defaultRowHeight="14.5" x14ac:dyDescent="0.35"/>
  <cols>
    <col min="1" max="1" width="29.36328125" style="8" customWidth="1"/>
    <col min="2" max="2" width="17.453125" style="8" customWidth="1"/>
  </cols>
  <sheetData>
    <row r="1" spans="1:36" x14ac:dyDescent="0.35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35">
      <c r="A2" t="s">
        <v>3167</v>
      </c>
      <c r="B2" s="2">
        <f>Calculations!A30</f>
        <v>1746915.2241455833</v>
      </c>
    </row>
    <row r="3" spans="1:36" x14ac:dyDescent="0.35">
      <c r="A3" t="s">
        <v>3168</v>
      </c>
      <c r="B3" s="2">
        <f>SUMIFS('summary_for eps'!$E:$E,'summary_for eps'!$B:$B,About!$B$2)</f>
        <v>3640741.1560367299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35">
      <c r="A4" t="s">
        <v>3169</v>
      </c>
      <c r="B4">
        <v>0</v>
      </c>
    </row>
    <row r="5" spans="1:36" x14ac:dyDescent="0.35">
      <c r="A5" t="s">
        <v>3170</v>
      </c>
      <c r="B5" s="2">
        <f>SUMIFS('summary_for eps'!$J:$J,'summary_for eps'!$B:$B,About!$B$2)</f>
        <v>8521793.573628908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5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35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2017-01-27T07:38:37Z</dcterms:created>
  <dcterms:modified xsi:type="dcterms:W3CDTF">2021-09-25T00:08:32Z</dcterms:modified>
</cp:coreProperties>
</file>