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Y\bldgs\CiDESCTY\"/>
    </mc:Choice>
  </mc:AlternateContent>
  <xr:revisionPtr revIDLastSave="0" documentId="8_{31EB789D-6F68-428F-8142-723EEDB473B3}"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F8" i="24" s="1"/>
  <c r="AE89" i="22"/>
  <c r="AC89" i="22"/>
  <c r="AA89" i="22"/>
  <c r="Y89" i="22"/>
  <c r="W89" i="22"/>
  <c r="U89" i="22"/>
  <c r="S89" i="22"/>
  <c r="R8" i="23" s="1"/>
  <c r="Q89" i="22"/>
  <c r="P8" i="23" s="1"/>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M8" i="19"/>
  <c r="L8" i="19"/>
  <c r="E8" i="19"/>
  <c r="C8" i="18"/>
  <c r="B8" i="18"/>
  <c r="Z8" i="17"/>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AA8" i="17" l="1"/>
  <c r="K8" i="19"/>
  <c r="R8" i="18"/>
  <c r="I8" i="17"/>
  <c r="S8" i="18"/>
  <c r="J8" i="17"/>
  <c r="T8" i="18"/>
  <c r="H8" i="25"/>
  <c r="X8" i="25"/>
  <c r="K8" i="17"/>
  <c r="Z8" i="18"/>
  <c r="R8" i="25"/>
  <c r="N64" i="22"/>
  <c r="AD64" i="22"/>
  <c r="AD65" i="22"/>
  <c r="N85" i="22"/>
  <c r="H66" i="22"/>
  <c r="N67" i="22"/>
  <c r="H69" i="22"/>
  <c r="H72" i="22"/>
  <c r="N73" i="22"/>
  <c r="AD73" i="22"/>
  <c r="R74" i="22"/>
  <c r="X79" i="22"/>
  <c r="AD80" i="22"/>
  <c r="X82" i="22"/>
  <c r="AD83" i="22"/>
  <c r="H86" i="22"/>
  <c r="X86" i="22"/>
  <c r="D8" i="23"/>
  <c r="D8" i="24"/>
  <c r="D8" i="25"/>
  <c r="T8" i="23"/>
  <c r="T8" i="24"/>
  <c r="S8" i="6" s="1"/>
  <c r="T8" i="25"/>
  <c r="S8" i="7" s="1"/>
  <c r="H90" i="22"/>
  <c r="X90" i="22"/>
  <c r="X95" i="22"/>
  <c r="L96" i="22"/>
  <c r="AD96" i="22"/>
  <c r="AD101" i="22"/>
  <c r="N105" i="22"/>
  <c r="AD105" i="22"/>
  <c r="R107" i="22"/>
  <c r="T108" i="22"/>
  <c r="V109" i="22"/>
  <c r="AB111" i="22"/>
  <c r="V113" i="22"/>
  <c r="V66" i="22"/>
  <c r="V74" i="22"/>
  <c r="H8" i="23"/>
  <c r="G8" i="10" s="1"/>
  <c r="AD74" i="22"/>
  <c r="V65" i="22"/>
  <c r="V68" i="22"/>
  <c r="AD69" i="22"/>
  <c r="R70" i="22"/>
  <c r="V71" i="22"/>
  <c r="N76" i="22"/>
  <c r="AD76" i="22"/>
  <c r="R77" i="22"/>
  <c r="H79" i="22"/>
  <c r="N80" i="22"/>
  <c r="H82" i="22"/>
  <c r="N83" i="22"/>
  <c r="R84" i="22"/>
  <c r="AD87" i="22"/>
  <c r="H89" i="22"/>
  <c r="F8" i="23"/>
  <c r="F8" i="24"/>
  <c r="F8" i="25"/>
  <c r="X89" i="22"/>
  <c r="V8" i="23"/>
  <c r="V8" i="24"/>
  <c r="V8" i="25"/>
  <c r="U8" i="7" s="1"/>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I8" i="10" s="1"/>
  <c r="J8" i="24"/>
  <c r="J8" i="25"/>
  <c r="Z8" i="23"/>
  <c r="Y8" i="10" s="1"/>
  <c r="Z8" i="24"/>
  <c r="Y8" i="6" s="1"/>
  <c r="Z8" i="25"/>
  <c r="N90" i="22"/>
  <c r="AD90" i="22"/>
  <c r="R92" i="22"/>
  <c r="V93" i="22"/>
  <c r="H97" i="22"/>
  <c r="X97" i="22"/>
  <c r="L99" i="22"/>
  <c r="AB99" i="22"/>
  <c r="N100" i="22"/>
  <c r="AD100" i="22"/>
  <c r="R101" i="22"/>
  <c r="V102" i="22"/>
  <c r="N104" i="22"/>
  <c r="R111" i="22"/>
  <c r="L113" i="22"/>
  <c r="AB113" i="22"/>
  <c r="Z77" i="22"/>
  <c r="N89" i="22"/>
  <c r="L8" i="23"/>
  <c r="L8" i="24"/>
  <c r="L8" i="25"/>
  <c r="K8" i="7" s="1"/>
  <c r="AD89" i="22"/>
  <c r="AB8" i="23"/>
  <c r="AA8" i="10" s="1"/>
  <c r="AB8" i="24"/>
  <c r="AB8" i="25"/>
  <c r="X93" i="22"/>
  <c r="AB98" i="22"/>
  <c r="N99" i="22"/>
  <c r="AD99" i="22"/>
  <c r="AB103" i="22"/>
  <c r="V105" i="22"/>
  <c r="L108" i="22"/>
  <c r="AB108" i="22"/>
  <c r="N109" i="22"/>
  <c r="AD109" i="22"/>
  <c r="T111" i="22"/>
  <c r="H112" i="22"/>
  <c r="N113" i="22"/>
  <c r="AD113" i="22"/>
  <c r="N70" i="22"/>
  <c r="X8" i="23"/>
  <c r="N68" i="22"/>
  <c r="AD8" i="23"/>
  <c r="AD8" i="24"/>
  <c r="AD8" i="25"/>
  <c r="AC8" i="7" s="1"/>
  <c r="R96" i="22"/>
  <c r="R104" i="22"/>
  <c r="R112" i="22"/>
  <c r="N8" i="23"/>
  <c r="N8" i="24"/>
  <c r="N8" i="25"/>
  <c r="V69" i="22"/>
  <c r="N71" i="22"/>
  <c r="AD81" i="22"/>
  <c r="AD88" i="22"/>
  <c r="AI89" i="22"/>
  <c r="AF8" i="25"/>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AD70" i="22"/>
  <c r="N78" i="22"/>
  <c r="AD78" i="22"/>
  <c r="N86" i="22"/>
  <c r="AD86" i="22"/>
  <c r="H91" i="22"/>
  <c r="X91" i="22"/>
  <c r="N94" i="22"/>
  <c r="AD94" i="22"/>
  <c r="V98" i="22"/>
  <c r="N102" i="22"/>
  <c r="AD102" i="22"/>
  <c r="V106" i="22"/>
  <c r="L109" i="22"/>
  <c r="AB109" i="22"/>
  <c r="N110" i="22"/>
  <c r="AD110" i="22"/>
  <c r="R8" i="24"/>
  <c r="Q8" i="6" s="1"/>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Q8" i="10" s="1"/>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AE8" i="6" s="1"/>
  <c r="I8" i="19"/>
  <c r="Q8" i="19"/>
  <c r="Y8" i="19"/>
  <c r="C8" i="17"/>
  <c r="H8" i="17"/>
  <c r="P8" i="17"/>
  <c r="O8" i="10" s="1"/>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AE8" i="7" l="1"/>
  <c r="M8" i="10"/>
  <c r="W8" i="10"/>
  <c r="AA8" i="7"/>
  <c r="E8" i="6"/>
  <c r="AA8" i="6"/>
  <c r="Y8" i="7"/>
  <c r="E8" i="10"/>
  <c r="Q8" i="7"/>
  <c r="O8" i="7"/>
  <c r="I8" i="7"/>
  <c r="W8" i="6"/>
  <c r="U8" i="6"/>
  <c r="S8" i="10"/>
  <c r="S30" i="14"/>
  <c r="S36" i="14"/>
  <c r="AC8" i="6"/>
  <c r="K8" i="6"/>
  <c r="I8" i="6"/>
  <c r="U8" i="10"/>
  <c r="C8" i="7"/>
  <c r="M8" i="7"/>
  <c r="AC8" i="10"/>
  <c r="K8" i="10"/>
  <c r="C8" i="6"/>
  <c r="W8" i="7"/>
  <c r="S30" i="22"/>
  <c r="AE8" i="10"/>
  <c r="S36" i="22"/>
  <c r="G8" i="6"/>
  <c r="M8" i="6"/>
  <c r="O8" i="6"/>
  <c r="E8" i="7"/>
  <c r="C8" i="10"/>
  <c r="G8" i="7"/>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<sst xmlns="http://schemas.openxmlformats.org/spreadsheetml/2006/main" count="55111" uniqueCount="1381">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</sst>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1303</v>
      </c>
      <c r="C1" s="71">
        <v>45686</v>
      </c>
      <c r="D1" s="13"/>
      <c r="E1" s="13"/>
      <c r="F1" s="72" t="s">
        <v>59</v>
      </c>
      <c r="G1" s="72" t="s">
        <v>59</v>
      </c>
    </row>
    <row r="2" spans="1:7" x14ac:dyDescent="0.75">
      <c r="B2" t="str">
        <f>LOOKUP(B1,F2:G51,G2:G51)</f>
        <v>NY</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b">
        <f>IF(A36=About!$B$1,SUM('BDESC-rural-residential'!$AF$8,'BDESC-urban-residential'!$AF$8,'BDESC-commercial'!$AF$8)='REEDS calc'!Q36,"NA")</f>
        <v>1</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b">
        <f>IF(A36=About!$B$1,SUM('DESC-rural-residential'!$AF$8,'DESC-urban-residential'!$AF$8,'DESC-commercial'!$AF$8)='REEDS calc-noIRA'!Q36,"NA")</f>
        <v>1</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NEW YORK</v>
      </c>
    </row>
    <row r="3" spans="1:7" x14ac:dyDescent="0.65">
      <c r="A3" s="52" t="s">
        <v>1327</v>
      </c>
      <c r="B3" s="52">
        <v>0.59</v>
      </c>
      <c r="C3" s="52">
        <v>0.41</v>
      </c>
      <c r="F3" s="52" t="s">
        <v>10</v>
      </c>
      <c r="G3" s="52">
        <f>SUMIFS(B:B,A:A,G2)</f>
        <v>0.879</v>
      </c>
    </row>
    <row r="4" spans="1:7" x14ac:dyDescent="0.65">
      <c r="A4" s="52" t="s">
        <v>1328</v>
      </c>
      <c r="B4" s="52">
        <v>0.66</v>
      </c>
      <c r="C4" s="52">
        <v>0.33999999999999903</v>
      </c>
      <c r="F4" s="52" t="s">
        <v>11</v>
      </c>
      <c r="G4" s="52">
        <f>SUMIFS(C:C,A:A,G2)</f>
        <v>0.121</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101.85844556643947</v>
      </c>
      <c r="C8" s="65">
        <f>INDEX('REEDS calc'!$C$64:$AG$113,MATCH(About!$B$2,'REEDS calc'!$B$64:$B$113,0),MATCH(C$1,'REEDS calc'!$C$63:$AG$63,0))*SUMIFS('res v com'!$E$3:$E$52,'res v com'!$B$3:$B$52,About!$B$2)*SUMIFS('Urban and Rural'!$C$2:$C$53,'Urban and Rural'!$A$2:$A$53,About!$B$1)</f>
        <v>101.85844556643947</v>
      </c>
      <c r="D8" s="65">
        <f>INDEX('REEDS calc'!$C$64:$AG$113,MATCH(About!$B$2,'REEDS calc'!$B$64:$B$113,0),MATCH(D$1,'REEDS calc'!$C$63:$AG$63,0))*SUMIFS('res v com'!$E$3:$E$52,'res v com'!$B$3:$B$52,About!$B$2)*SUMIFS('Urban and Rural'!$C$2:$C$53,'Urban and Rural'!$A$2:$A$53,About!$B$1)</f>
        <v>101.85844556643947</v>
      </c>
      <c r="E8" s="65">
        <f>INDEX('REEDS calc'!$C$64:$AG$113,MATCH(About!$B$2,'REEDS calc'!$B$64:$B$113,0),MATCH(E$1,'REEDS calc'!$C$63:$AG$63,0))*SUMIFS('res v com'!$E$3:$E$52,'res v com'!$B$3:$B$52,About!$B$2)*SUMIFS('Urban and Rural'!$C$2:$C$53,'Urban and Rural'!$A$2:$A$53,About!$B$1)</f>
        <v>105.29717628176945</v>
      </c>
      <c r="F8" s="65">
        <f>INDEX('REEDS calc'!$C$64:$AG$113,MATCH(About!$B$2,'REEDS calc'!$B$64:$B$113,0),MATCH(F$1,'REEDS calc'!$C$63:$AG$63,0))*SUMIFS('res v com'!$E$3:$E$52,'res v com'!$B$3:$B$52,About!$B$2)*SUMIFS('Urban and Rural'!$C$2:$C$53,'Urban and Rural'!$A$2:$A$53,About!$B$1)</f>
        <v>108.73590699709943</v>
      </c>
      <c r="G8" s="65">
        <f>INDEX('REEDS calc'!$C$64:$AG$113,MATCH(About!$B$2,'REEDS calc'!$B$64:$B$113,0),MATCH(G$1,'REEDS calc'!$C$63:$AG$63,0))*SUMIFS('res v com'!$E$3:$E$52,'res v com'!$B$3:$B$52,About!$B$2)*SUMIFS('Urban and Rural'!$C$2:$C$53,'Urban and Rural'!$A$2:$A$53,About!$B$1)</f>
        <v>117.36746712509994</v>
      </c>
      <c r="H8" s="65">
        <f>INDEX('REEDS calc'!$C$64:$AG$113,MATCH(About!$B$2,'REEDS calc'!$B$64:$B$113,0),MATCH(H$1,'REEDS calc'!$C$63:$AG$63,0))*SUMIFS('res v com'!$E$3:$E$52,'res v com'!$B$3:$B$52,About!$B$2)*SUMIFS('Urban and Rural'!$C$2:$C$53,'Urban and Rural'!$A$2:$A$53,About!$B$1)</f>
        <v>125.99902725310049</v>
      </c>
      <c r="I8" s="65">
        <f>INDEX('REEDS calc'!$C$64:$AG$113,MATCH(About!$B$2,'REEDS calc'!$B$64:$B$113,0),MATCH(I$1,'REEDS calc'!$C$63:$AG$63,0))*SUMIFS('res v com'!$E$3:$E$52,'res v com'!$B$3:$B$52,About!$B$2)*SUMIFS('Urban and Rural'!$C$2:$C$53,'Urban and Rural'!$A$2:$A$53,About!$B$1)</f>
        <v>138.57145551646462</v>
      </c>
      <c r="J8" s="65">
        <f>INDEX('REEDS calc'!$C$64:$AG$113,MATCH(About!$B$2,'REEDS calc'!$B$64:$B$113,0),MATCH(J$1,'REEDS calc'!$C$63:$AG$63,0))*SUMIFS('res v com'!$E$3:$E$52,'res v com'!$B$3:$B$52,About!$B$2)*SUMIFS('Urban and Rural'!$C$2:$C$53,'Urban and Rural'!$A$2:$A$53,About!$B$1)</f>
        <v>151.14388377982877</v>
      </c>
      <c r="K8" s="65">
        <f>INDEX('REEDS calc'!$C$64:$AG$113,MATCH(About!$B$2,'REEDS calc'!$B$64:$B$113,0),MATCH(K$1,'REEDS calc'!$C$63:$AG$63,0))*SUMIFS('res v com'!$E$3:$E$52,'res v com'!$B$3:$B$52,About!$B$2)*SUMIFS('Urban and Rural'!$C$2:$C$53,'Urban and Rural'!$A$2:$A$53,About!$B$1)</f>
        <v>170.35597368011642</v>
      </c>
      <c r="L8" s="65">
        <f>INDEX('REEDS calc'!$C$64:$AG$113,MATCH(About!$B$2,'REEDS calc'!$B$64:$B$113,0),MATCH(L$1,'REEDS calc'!$C$63:$AG$63,0))*SUMIFS('res v com'!$E$3:$E$52,'res v com'!$B$3:$B$52,About!$B$2)*SUMIFS('Urban and Rural'!$C$2:$C$53,'Urban and Rural'!$A$2:$A$53,About!$B$1)</f>
        <v>189.56806358040404</v>
      </c>
      <c r="M8" s="65">
        <f>INDEX('REEDS calc'!$C$64:$AG$113,MATCH(About!$B$2,'REEDS calc'!$B$64:$B$113,0),MATCH(M$1,'REEDS calc'!$C$63:$AG$63,0))*SUMIFS('res v com'!$E$3:$E$52,'res v com'!$B$3:$B$52,About!$B$2)*SUMIFS('Urban and Rural'!$C$2:$C$53,'Urban and Rural'!$A$2:$A$53,About!$B$1)</f>
        <v>203.84333609978955</v>
      </c>
      <c r="N8" s="65">
        <f>INDEX('REEDS calc'!$C$64:$AG$113,MATCH(About!$B$2,'REEDS calc'!$B$64:$B$113,0),MATCH(N$1,'REEDS calc'!$C$63:$AG$63,0))*SUMIFS('res v com'!$E$3:$E$52,'res v com'!$B$3:$B$52,About!$B$2)*SUMIFS('Urban and Rural'!$C$2:$C$53,'Urban and Rural'!$A$2:$A$53,About!$B$1)</f>
        <v>218.11860861917501</v>
      </c>
      <c r="O8" s="65">
        <f>INDEX('REEDS calc'!$C$64:$AG$113,MATCH(About!$B$2,'REEDS calc'!$B$64:$B$113,0),MATCH(O$1,'REEDS calc'!$C$63:$AG$63,0))*SUMIFS('res v com'!$E$3:$E$52,'res v com'!$B$3:$B$52,About!$B$2)*SUMIFS('Urban and Rural'!$C$2:$C$53,'Urban and Rural'!$A$2:$A$53,About!$B$1)</f>
        <v>227.41699683398724</v>
      </c>
      <c r="P8" s="65">
        <f>INDEX('REEDS calc'!$C$64:$AG$113,MATCH(About!$B$2,'REEDS calc'!$B$64:$B$113,0),MATCH(P$1,'REEDS calc'!$C$63:$AG$63,0))*SUMIFS('res v com'!$E$3:$E$52,'res v com'!$B$3:$B$52,About!$B$2)*SUMIFS('Urban and Rural'!$C$2:$C$53,'Urban and Rural'!$A$2:$A$53,About!$B$1)</f>
        <v>236.7153850487995</v>
      </c>
      <c r="Q8" s="65">
        <f>INDEX('REEDS calc'!$C$64:$AG$113,MATCH(About!$B$2,'REEDS calc'!$B$64:$B$113,0),MATCH(Q$1,'REEDS calc'!$C$63:$AG$63,0))*SUMIFS('res v com'!$E$3:$E$52,'res v com'!$B$3:$B$52,About!$B$2)*SUMIFS('Urban and Rural'!$C$2:$C$53,'Urban and Rural'!$A$2:$A$53,About!$B$1)</f>
        <v>238.0175600681099</v>
      </c>
      <c r="R8" s="65">
        <f>INDEX('REEDS calc'!$C$64:$AG$113,MATCH(About!$B$2,'REEDS calc'!$B$64:$B$113,0),MATCH(R$1,'REEDS calc'!$C$63:$AG$63,0))*SUMIFS('res v com'!$E$3:$E$52,'res v com'!$B$3:$B$52,About!$B$2)*SUMIFS('Urban and Rural'!$C$2:$C$53,'Urban and Rural'!$A$2:$A$53,About!$B$1)</f>
        <v>239.31973508742036</v>
      </c>
      <c r="S8" s="65">
        <f>INDEX('REEDS calc'!$C$64:$AG$113,MATCH(About!$B$2,'REEDS calc'!$B$64:$B$113,0),MATCH(S$1,'REEDS calc'!$C$63:$AG$63,0))*SUMIFS('res v com'!$E$3:$E$52,'res v com'!$B$3:$B$52,About!$B$2)*SUMIFS('Urban and Rural'!$C$2:$C$53,'Urban and Rural'!$A$2:$A$53,About!$B$1)</f>
        <v>241.16567549940984</v>
      </c>
      <c r="T8" s="65">
        <f>INDEX('REEDS calc'!$C$64:$AG$113,MATCH(About!$B$2,'REEDS calc'!$B$64:$B$113,0),MATCH(T$1,'REEDS calc'!$C$63:$AG$63,0))*SUMIFS('res v com'!$E$3:$E$52,'res v com'!$B$3:$B$52,About!$B$2)*SUMIFS('Urban and Rural'!$C$2:$C$53,'Urban and Rural'!$A$2:$A$53,About!$B$1)</f>
        <v>243.01161591139936</v>
      </c>
      <c r="U8" s="65">
        <f>INDEX('REEDS calc'!$C$64:$AG$113,MATCH(About!$B$2,'REEDS calc'!$B$64:$B$113,0),MATCH(U$1,'REEDS calc'!$C$63:$AG$63,0))*SUMIFS('res v com'!$E$3:$E$52,'res v com'!$B$3:$B$52,About!$B$2)*SUMIFS('Urban and Rural'!$C$2:$C$53,'Urban and Rural'!$A$2:$A$53,About!$B$1)</f>
        <v>248.55516099360659</v>
      </c>
      <c r="V8" s="65">
        <f>INDEX('REEDS calc'!$C$64:$AG$113,MATCH(About!$B$2,'REEDS calc'!$B$64:$B$113,0),MATCH(V$1,'REEDS calc'!$C$63:$AG$63,0))*SUMIFS('res v com'!$E$3:$E$52,'res v com'!$B$3:$B$52,About!$B$2)*SUMIFS('Urban and Rural'!$C$2:$C$53,'Urban and Rural'!$A$2:$A$53,About!$B$1)</f>
        <v>254.09870607581382</v>
      </c>
      <c r="W8" s="65">
        <f>INDEX('REEDS calc'!$C$64:$AG$113,MATCH(About!$B$2,'REEDS calc'!$B$64:$B$113,0),MATCH(W$1,'REEDS calc'!$C$63:$AG$63,0))*SUMIFS('res v com'!$E$3:$E$52,'res v com'!$B$3:$B$52,About!$B$2)*SUMIFS('Urban and Rural'!$C$2:$C$53,'Urban and Rural'!$A$2:$A$53,About!$B$1)</f>
        <v>261.41091964578771</v>
      </c>
      <c r="X8" s="65">
        <f>INDEX('REEDS calc'!$C$64:$AG$113,MATCH(About!$B$2,'REEDS calc'!$B$64:$B$113,0),MATCH(X$1,'REEDS calc'!$C$63:$AG$63,0))*SUMIFS('res v com'!$E$3:$E$52,'res v com'!$B$3:$B$52,About!$B$2)*SUMIFS('Urban and Rural'!$C$2:$C$53,'Urban and Rural'!$A$2:$A$53,About!$B$1)</f>
        <v>268.72313321576161</v>
      </c>
      <c r="Y8" s="65">
        <f>INDEX('REEDS calc'!$C$64:$AG$113,MATCH(About!$B$2,'REEDS calc'!$B$64:$B$113,0),MATCH(Y$1,'REEDS calc'!$C$63:$AG$63,0))*SUMIFS('res v com'!$E$3:$E$52,'res v com'!$B$3:$B$52,About!$B$2)*SUMIFS('Urban and Rural'!$C$2:$C$53,'Urban and Rural'!$A$2:$A$53,About!$B$1)</f>
        <v>277.10570603237755</v>
      </c>
      <c r="Z8" s="65">
        <f>INDEX('REEDS calc'!$C$64:$AG$113,MATCH(About!$B$2,'REEDS calc'!$B$64:$B$113,0),MATCH(Z$1,'REEDS calc'!$C$63:$AG$63,0))*SUMIFS('res v com'!$E$3:$E$52,'res v com'!$B$3:$B$52,About!$B$2)*SUMIFS('Urban and Rural'!$C$2:$C$53,'Urban and Rural'!$A$2:$A$53,About!$B$1)</f>
        <v>285.48827884899339</v>
      </c>
      <c r="AA8" s="65">
        <f>INDEX('REEDS calc'!$C$64:$AG$113,MATCH(About!$B$2,'REEDS calc'!$B$64:$B$113,0),MATCH(AA$1,'REEDS calc'!$C$63:$AG$63,0))*SUMIFS('res v com'!$E$3:$E$52,'res v com'!$B$3:$B$52,About!$B$2)*SUMIFS('Urban and Rural'!$C$2:$C$53,'Urban and Rural'!$A$2:$A$53,About!$B$1)</f>
        <v>295.44204745813994</v>
      </c>
      <c r="AB8" s="65">
        <f>INDEX('REEDS calc'!$C$64:$AG$113,MATCH(About!$B$2,'REEDS calc'!$B$64:$B$113,0),MATCH(AB$1,'REEDS calc'!$C$63:$AG$63,0))*SUMIFS('res v com'!$E$3:$E$52,'res v com'!$B$3:$B$52,About!$B$2)*SUMIFS('Urban and Rural'!$C$2:$C$53,'Urban and Rural'!$A$2:$A$53,About!$B$1)</f>
        <v>305.39581606728643</v>
      </c>
      <c r="AC8" s="65">
        <f>INDEX('REEDS calc'!$C$64:$AG$113,MATCH(About!$B$2,'REEDS calc'!$B$64:$B$113,0),MATCH(AC$1,'REEDS calc'!$C$63:$AG$63,0))*SUMIFS('res v com'!$E$3:$E$52,'res v com'!$B$3:$B$52,About!$B$2)*SUMIFS('Urban and Rural'!$C$2:$C$53,'Urban and Rural'!$A$2:$A$53,About!$B$1)</f>
        <v>315.33813698395539</v>
      </c>
      <c r="AD8" s="65">
        <f>INDEX('REEDS calc'!$C$64:$AG$113,MATCH(About!$B$2,'REEDS calc'!$B$64:$B$113,0),MATCH(AD$1,'REEDS calc'!$C$63:$AG$63,0))*SUMIFS('res v com'!$E$3:$E$52,'res v com'!$B$3:$B$52,About!$B$2)*SUMIFS('Urban and Rural'!$C$2:$C$53,'Urban and Rural'!$A$2:$A$53,About!$B$1)</f>
        <v>325.28045790062441</v>
      </c>
      <c r="AE8" s="65">
        <f>INDEX('REEDS calc'!$C$64:$AG$113,MATCH(About!$B$2,'REEDS calc'!$B$64:$B$113,0),MATCH(AE$1,'REEDS calc'!$C$63:$AG$63,0))*SUMIFS('res v com'!$E$3:$E$52,'res v com'!$B$3:$B$52,About!$B$2)*SUMIFS('Urban and Rural'!$C$2:$C$53,'Urban and Rural'!$A$2:$A$53,About!$B$1)</f>
        <v>328.41426371632753</v>
      </c>
      <c r="AF8" s="65">
        <f>INDEX('REEDS calc'!$C$64:$AG$113,MATCH(About!$B$2,'REEDS calc'!$B$64:$B$113,0),MATCH(AF$1,'REEDS calc'!$C$63:$AG$63,0))*SUMIFS('res v com'!$E$3:$E$52,'res v com'!$B$3:$B$52,About!$B$2)*SUMIFS('Urban and Rural'!$C$2:$C$53,'Urban and Rural'!$A$2:$A$53,About!$B$1)</f>
        <v>331.54806953203064</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739.94688969339086</v>
      </c>
      <c r="C8" s="65">
        <f>INDEX('REEDS calc'!$C$64:$AG$113,MATCH(About!$B$2,'REEDS calc'!$B$64:$B$113,0),MATCH(C$1,'REEDS calc'!$C$63:$AG$63,0))*SUMIFS('res v com'!$E$3:$E$52,'res v com'!$B$3:$B$52,About!$B$2)*SUMIFS('Urban and Rural'!$B$2:$B$53,'Urban and Rural'!$A$2:$A$53,About!$B$1)</f>
        <v>739.94688969339086</v>
      </c>
      <c r="D8" s="65">
        <f>INDEX('REEDS calc'!$C$64:$AG$113,MATCH(About!$B$2,'REEDS calc'!$B$64:$B$113,0),MATCH(D$1,'REEDS calc'!$C$63:$AG$63,0))*SUMIFS('res v com'!$E$3:$E$52,'res v com'!$B$3:$B$52,About!$B$2)*SUMIFS('Urban and Rural'!$B$2:$B$53,'Urban and Rural'!$A$2:$A$53,About!$B$1)</f>
        <v>739.94688969339086</v>
      </c>
      <c r="E8" s="65">
        <f>INDEX('REEDS calc'!$C$64:$AG$113,MATCH(About!$B$2,'REEDS calc'!$B$64:$B$113,0),MATCH(E$1,'REEDS calc'!$C$63:$AG$63,0))*SUMIFS('res v com'!$E$3:$E$52,'res v com'!$B$3:$B$52,About!$B$2)*SUMIFS('Urban and Rural'!$B$2:$B$53,'Urban and Rural'!$A$2:$A$53,About!$B$1)</f>
        <v>764.92742108822608</v>
      </c>
      <c r="F8" s="65">
        <f>INDEX('REEDS calc'!$C$64:$AG$113,MATCH(About!$B$2,'REEDS calc'!$B$64:$B$113,0),MATCH(F$1,'REEDS calc'!$C$63:$AG$63,0))*SUMIFS('res v com'!$E$3:$E$52,'res v com'!$B$3:$B$52,About!$B$2)*SUMIFS('Urban and Rural'!$B$2:$B$53,'Urban and Rural'!$A$2:$A$53,About!$B$1)</f>
        <v>789.90795248306119</v>
      </c>
      <c r="G8" s="65">
        <f>INDEX('REEDS calc'!$C$64:$AG$113,MATCH(About!$B$2,'REEDS calc'!$B$64:$B$113,0),MATCH(G$1,'REEDS calc'!$C$63:$AG$63,0))*SUMIFS('res v com'!$E$3:$E$52,'res v com'!$B$3:$B$52,About!$B$2)*SUMIFS('Urban and Rural'!$B$2:$B$53,'Urban and Rural'!$A$2:$A$53,About!$B$1)</f>
        <v>852.61160002448639</v>
      </c>
      <c r="H8" s="65">
        <f>INDEX('REEDS calc'!$C$64:$AG$113,MATCH(About!$B$2,'REEDS calc'!$B$64:$B$113,0),MATCH(H$1,'REEDS calc'!$C$63:$AG$63,0))*SUMIFS('res v com'!$E$3:$E$52,'res v com'!$B$3:$B$52,About!$B$2)*SUMIFS('Urban and Rural'!$B$2:$B$53,'Urban and Rural'!$A$2:$A$53,About!$B$1)</f>
        <v>915.31524756591182</v>
      </c>
      <c r="I8" s="65">
        <f>INDEX('REEDS calc'!$C$64:$AG$113,MATCH(About!$B$2,'REEDS calc'!$B$64:$B$113,0),MATCH(I$1,'REEDS calc'!$C$63:$AG$63,0))*SUMIFS('res v com'!$E$3:$E$52,'res v com'!$B$3:$B$52,About!$B$2)*SUMIFS('Urban and Rural'!$B$2:$B$53,'Urban and Rural'!$A$2:$A$53,About!$B$1)</f>
        <v>1006.6471851154744</v>
      </c>
      <c r="J8" s="65">
        <f>INDEX('REEDS calc'!$C$64:$AG$113,MATCH(About!$B$2,'REEDS calc'!$B$64:$B$113,0),MATCH(J$1,'REEDS calc'!$C$63:$AG$63,0))*SUMIFS('res v com'!$E$3:$E$52,'res v com'!$B$3:$B$52,About!$B$2)*SUMIFS('Urban and Rural'!$B$2:$B$53,'Urban and Rural'!$A$2:$A$53,About!$B$1)</f>
        <v>1097.9791226650373</v>
      </c>
      <c r="K8" s="65">
        <f>INDEX('REEDS calc'!$C$64:$AG$113,MATCH(About!$B$2,'REEDS calc'!$B$64:$B$113,0),MATCH(K$1,'REEDS calc'!$C$63:$AG$63,0))*SUMIFS('res v com'!$E$3:$E$52,'res v com'!$B$3:$B$52,About!$B$2)*SUMIFS('Urban and Rural'!$B$2:$B$53,'Urban and Rural'!$A$2:$A$53,About!$B$1)</f>
        <v>1237.5446352464655</v>
      </c>
      <c r="L8" s="65">
        <f>INDEX('REEDS calc'!$C$64:$AG$113,MATCH(About!$B$2,'REEDS calc'!$B$64:$B$113,0),MATCH(L$1,'REEDS calc'!$C$63:$AG$63,0))*SUMIFS('res v com'!$E$3:$E$52,'res v com'!$B$3:$B$52,About!$B$2)*SUMIFS('Urban and Rural'!$B$2:$B$53,'Urban and Rural'!$A$2:$A$53,About!$B$1)</f>
        <v>1377.110147827894</v>
      </c>
      <c r="M8" s="65">
        <f>INDEX('REEDS calc'!$C$64:$AG$113,MATCH(About!$B$2,'REEDS calc'!$B$64:$B$113,0),MATCH(M$1,'REEDS calc'!$C$63:$AG$63,0))*SUMIFS('res v com'!$E$3:$E$52,'res v com'!$B$3:$B$52,About!$B$2)*SUMIFS('Urban and Rural'!$B$2:$B$53,'Urban and Rural'!$A$2:$A$53,About!$B$1)</f>
        <v>1480.8123341464052</v>
      </c>
      <c r="N8" s="65">
        <f>INDEX('REEDS calc'!$C$64:$AG$113,MATCH(About!$B$2,'REEDS calc'!$B$64:$B$113,0),MATCH(N$1,'REEDS calc'!$C$63:$AG$63,0))*SUMIFS('res v com'!$E$3:$E$52,'res v com'!$B$3:$B$52,About!$B$2)*SUMIFS('Urban and Rural'!$B$2:$B$53,'Urban and Rural'!$A$2:$A$53,About!$B$1)</f>
        <v>1584.5145204649159</v>
      </c>
      <c r="O8" s="65">
        <f>INDEX('REEDS calc'!$C$64:$AG$113,MATCH(About!$B$2,'REEDS calc'!$B$64:$B$113,0),MATCH(O$1,'REEDS calc'!$C$63:$AG$63,0))*SUMIFS('res v com'!$E$3:$E$52,'res v com'!$B$3:$B$52,About!$B$2)*SUMIFS('Urban and Rural'!$B$2:$B$53,'Urban and Rural'!$A$2:$A$53,About!$B$1)</f>
        <v>1652.0623158435933</v>
      </c>
      <c r="P8" s="65">
        <f>INDEX('REEDS calc'!$C$64:$AG$113,MATCH(About!$B$2,'REEDS calc'!$B$64:$B$113,0),MATCH(P$1,'REEDS calc'!$C$63:$AG$63,0))*SUMIFS('res v com'!$E$3:$E$52,'res v com'!$B$3:$B$52,About!$B$2)*SUMIFS('Urban and Rural'!$B$2:$B$53,'Urban and Rural'!$A$2:$A$53,About!$B$1)</f>
        <v>1719.6101112222707</v>
      </c>
      <c r="Q8" s="65">
        <f>INDEX('REEDS calc'!$C$64:$AG$113,MATCH(About!$B$2,'REEDS calc'!$B$64:$B$113,0),MATCH(Q$1,'REEDS calc'!$C$63:$AG$63,0))*SUMIFS('res v com'!$E$3:$E$52,'res v com'!$B$3:$B$52,About!$B$2)*SUMIFS('Urban and Rural'!$B$2:$B$53,'Urban and Rural'!$A$2:$A$53,About!$B$1)</f>
        <v>1729.0697132220546</v>
      </c>
      <c r="R8" s="65">
        <f>INDEX('REEDS calc'!$C$64:$AG$113,MATCH(About!$B$2,'REEDS calc'!$B$64:$B$113,0),MATCH(R$1,'REEDS calc'!$C$63:$AG$63,0))*SUMIFS('res v com'!$E$3:$E$52,'res v com'!$B$3:$B$52,About!$B$2)*SUMIFS('Urban and Rural'!$B$2:$B$53,'Urban and Rural'!$A$2:$A$53,About!$B$1)</f>
        <v>1738.5293152218387</v>
      </c>
      <c r="S8" s="65">
        <f>INDEX('REEDS calc'!$C$64:$AG$113,MATCH(About!$B$2,'REEDS calc'!$B$64:$B$113,0),MATCH(S$1,'REEDS calc'!$C$63:$AG$63,0))*SUMIFS('res v com'!$E$3:$E$52,'res v com'!$B$3:$B$52,About!$B$2)*SUMIFS('Urban and Rural'!$B$2:$B$53,'Urban and Rural'!$A$2:$A$53,About!$B$1)</f>
        <v>1751.9390806940601</v>
      </c>
      <c r="T8" s="65">
        <f>INDEX('REEDS calc'!$C$64:$AG$113,MATCH(About!$B$2,'REEDS calc'!$B$64:$B$113,0),MATCH(T$1,'REEDS calc'!$C$63:$AG$63,0))*SUMIFS('res v com'!$E$3:$E$52,'res v com'!$B$3:$B$52,About!$B$2)*SUMIFS('Urban and Rural'!$B$2:$B$53,'Urban and Rural'!$A$2:$A$53,About!$B$1)</f>
        <v>1765.3488461662814</v>
      </c>
      <c r="U8" s="65">
        <f>INDEX('REEDS calc'!$C$64:$AG$113,MATCH(About!$B$2,'REEDS calc'!$B$64:$B$113,0),MATCH(U$1,'REEDS calc'!$C$63:$AG$63,0))*SUMIFS('res v com'!$E$3:$E$52,'res v com'!$B$3:$B$52,About!$B$2)*SUMIFS('Urban and Rural'!$B$2:$B$53,'Urban and Rural'!$A$2:$A$53,About!$B$1)</f>
        <v>1805.619723251076</v>
      </c>
      <c r="V8" s="65">
        <f>INDEX('REEDS calc'!$C$64:$AG$113,MATCH(About!$B$2,'REEDS calc'!$B$64:$B$113,0),MATCH(V$1,'REEDS calc'!$C$63:$AG$63,0))*SUMIFS('res v com'!$E$3:$E$52,'res v com'!$B$3:$B$52,About!$B$2)*SUMIFS('Urban and Rural'!$B$2:$B$53,'Urban and Rural'!$A$2:$A$53,About!$B$1)</f>
        <v>1845.8906003358707</v>
      </c>
      <c r="W8" s="65">
        <f>INDEX('REEDS calc'!$C$64:$AG$113,MATCH(About!$B$2,'REEDS calc'!$B$64:$B$113,0),MATCH(W$1,'REEDS calc'!$C$63:$AG$63,0))*SUMIFS('res v com'!$E$3:$E$52,'res v com'!$B$3:$B$52,About!$B$2)*SUMIFS('Urban and Rural'!$B$2:$B$53,'Urban and Rural'!$A$2:$A$53,About!$B$1)</f>
        <v>1899.0099038731189</v>
      </c>
      <c r="X8" s="65">
        <f>INDEX('REEDS calc'!$C$64:$AG$113,MATCH(About!$B$2,'REEDS calc'!$B$64:$B$113,0),MATCH(X$1,'REEDS calc'!$C$63:$AG$63,0))*SUMIFS('res v com'!$E$3:$E$52,'res v com'!$B$3:$B$52,About!$B$2)*SUMIFS('Urban and Rural'!$B$2:$B$53,'Urban and Rural'!$A$2:$A$53,About!$B$1)</f>
        <v>1952.1292074103676</v>
      </c>
      <c r="Y8" s="65">
        <f>INDEX('REEDS calc'!$C$64:$AG$113,MATCH(About!$B$2,'REEDS calc'!$B$64:$B$113,0),MATCH(Y$1,'REEDS calc'!$C$63:$AG$63,0))*SUMIFS('res v com'!$E$3:$E$52,'res v com'!$B$3:$B$52,About!$B$2)*SUMIFS('Urban and Rural'!$B$2:$B$53,'Urban and Rural'!$A$2:$A$53,About!$B$1)</f>
        <v>2013.0240958880979</v>
      </c>
      <c r="Z8" s="65">
        <f>INDEX('REEDS calc'!$C$64:$AG$113,MATCH(About!$B$2,'REEDS calc'!$B$64:$B$113,0),MATCH(Z$1,'REEDS calc'!$C$63:$AG$63,0))*SUMIFS('res v com'!$E$3:$E$52,'res v com'!$B$3:$B$52,About!$B$2)*SUMIFS('Urban and Rural'!$B$2:$B$53,'Urban and Rural'!$A$2:$A$53,About!$B$1)</f>
        <v>2073.9189843658278</v>
      </c>
      <c r="AA8" s="65">
        <f>INDEX('REEDS calc'!$C$64:$AG$113,MATCH(About!$B$2,'REEDS calc'!$B$64:$B$113,0),MATCH(AA$1,'REEDS calc'!$C$63:$AG$63,0))*SUMIFS('res v com'!$E$3:$E$52,'res v com'!$B$3:$B$52,About!$B$2)*SUMIFS('Urban and Rural'!$B$2:$B$53,'Urban and Rural'!$A$2:$A$53,About!$B$1)</f>
        <v>2146.2277662454962</v>
      </c>
      <c r="AB8" s="65">
        <f>INDEX('REEDS calc'!$C$64:$AG$113,MATCH(About!$B$2,'REEDS calc'!$B$64:$B$113,0),MATCH(AB$1,'REEDS calc'!$C$63:$AG$63,0))*SUMIFS('res v com'!$E$3:$E$52,'res v com'!$B$3:$B$52,About!$B$2)*SUMIFS('Urban and Rural'!$B$2:$B$53,'Urban and Rural'!$A$2:$A$53,About!$B$1)</f>
        <v>2218.5365481251633</v>
      </c>
      <c r="AC8" s="65">
        <f>INDEX('REEDS calc'!$C$64:$AG$113,MATCH(About!$B$2,'REEDS calc'!$B$64:$B$113,0),MATCH(AC$1,'REEDS calc'!$C$63:$AG$63,0))*SUMIFS('res v com'!$E$3:$E$52,'res v com'!$B$3:$B$52,About!$B$2)*SUMIFS('Urban and Rural'!$B$2:$B$53,'Urban and Rural'!$A$2:$A$53,About!$B$1)</f>
        <v>2290.7621686685688</v>
      </c>
      <c r="AD8" s="65">
        <f>INDEX('REEDS calc'!$C$64:$AG$113,MATCH(About!$B$2,'REEDS calc'!$B$64:$B$113,0),MATCH(AD$1,'REEDS calc'!$C$63:$AG$63,0))*SUMIFS('res v com'!$E$3:$E$52,'res v com'!$B$3:$B$52,About!$B$2)*SUMIFS('Urban and Rural'!$B$2:$B$53,'Urban and Rural'!$A$2:$A$53,About!$B$1)</f>
        <v>2362.9877892119744</v>
      </c>
      <c r="AE8" s="65">
        <f>INDEX('REEDS calc'!$C$64:$AG$113,MATCH(About!$B$2,'REEDS calc'!$B$64:$B$113,0),MATCH(AE$1,'REEDS calc'!$C$63:$AG$63,0))*SUMIFS('res v com'!$E$3:$E$52,'res v com'!$B$3:$B$52,About!$B$2)*SUMIFS('Urban and Rural'!$B$2:$B$53,'Urban and Rural'!$A$2:$A$53,About!$B$1)</f>
        <v>2385.753205013652</v>
      </c>
      <c r="AF8" s="65">
        <f>INDEX('REEDS calc'!$C$64:$AG$113,MATCH(About!$B$2,'REEDS calc'!$B$64:$B$113,0),MATCH(AF$1,'REEDS calc'!$C$63:$AG$63,0))*SUMIFS('res v com'!$E$3:$E$52,'res v com'!$B$3:$B$52,About!$B$2)*SUMIFS('Urban and Rural'!$B$2:$B$53,'Urban and Rural'!$A$2:$A$53,About!$B$1)</f>
        <v>2408.51862081533</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937.7401192856197</v>
      </c>
      <c r="C8" s="65">
        <f>INDEX('REEDS calc'!$C$64:$AG$113,MATCH(About!$B$2,'REEDS calc'!$B$64:$B$113,0),MATCH(C$1,'REEDS calc'!$C$63:$AG$63,0))*SUMIFS('res v com'!$F$3:$F$52,'res v com'!$B$3:$B$52,About!$B$2)</f>
        <v>937.7401192856197</v>
      </c>
      <c r="D8" s="65">
        <f>INDEX('REEDS calc'!$C$64:$AG$113,MATCH(About!$B$2,'REEDS calc'!$B$64:$B$113,0),MATCH(D$1,'REEDS calc'!$C$63:$AG$63,0))*SUMIFS('res v com'!$F$3:$F$52,'res v com'!$B$3:$B$52,About!$B$2)</f>
        <v>937.7401192856197</v>
      </c>
      <c r="E8" s="65">
        <f>INDEX('REEDS calc'!$C$64:$AG$113,MATCH(About!$B$2,'REEDS calc'!$B$64:$B$113,0),MATCH(E$1,'REEDS calc'!$C$63:$AG$63,0))*SUMIFS('res v com'!$F$3:$F$52,'res v com'!$B$3:$B$52,About!$B$2)</f>
        <v>969.39812990272969</v>
      </c>
      <c r="F8" s="65">
        <f>INDEX('REEDS calc'!$C$64:$AG$113,MATCH(About!$B$2,'REEDS calc'!$B$64:$B$113,0),MATCH(F$1,'REEDS calc'!$C$63:$AG$63,0))*SUMIFS('res v com'!$F$3:$F$52,'res v com'!$B$3:$B$52,About!$B$2)</f>
        <v>1001.0561405198396</v>
      </c>
      <c r="G8" s="65">
        <f>INDEX('REEDS calc'!$C$64:$AG$113,MATCH(About!$B$2,'REEDS calc'!$B$64:$B$113,0),MATCH(G$1,'REEDS calc'!$C$63:$AG$63,0))*SUMIFS('res v com'!$F$3:$F$52,'res v com'!$B$3:$B$52,About!$B$2)</f>
        <v>1080.5209328504138</v>
      </c>
      <c r="H8" s="65">
        <f>INDEX('REEDS calc'!$C$64:$AG$113,MATCH(About!$B$2,'REEDS calc'!$B$64:$B$113,0),MATCH(H$1,'REEDS calc'!$C$63:$AG$63,0))*SUMIFS('res v com'!$F$3:$F$52,'res v com'!$B$3:$B$52,About!$B$2)</f>
        <v>1159.9857251809881</v>
      </c>
      <c r="I8" s="65">
        <f>INDEX('REEDS calc'!$C$64:$AG$113,MATCH(About!$B$2,'REEDS calc'!$B$64:$B$113,0),MATCH(I$1,'REEDS calc'!$C$63:$AG$63,0))*SUMIFS('res v com'!$F$3:$F$52,'res v com'!$B$3:$B$52,About!$B$2)</f>
        <v>1275.731359368061</v>
      </c>
      <c r="J8" s="65">
        <f>INDEX('REEDS calc'!$C$64:$AG$113,MATCH(About!$B$2,'REEDS calc'!$B$64:$B$113,0),MATCH(J$1,'REEDS calc'!$C$63:$AG$63,0))*SUMIFS('res v com'!$F$3:$F$52,'res v com'!$B$3:$B$52,About!$B$2)</f>
        <v>1391.4769935551342</v>
      </c>
      <c r="K8" s="65">
        <f>INDEX('REEDS calc'!$C$64:$AG$113,MATCH(About!$B$2,'REEDS calc'!$B$64:$B$113,0),MATCH(K$1,'REEDS calc'!$C$63:$AG$63,0))*SUMIFS('res v com'!$F$3:$F$52,'res v com'!$B$3:$B$52,About!$B$2)</f>
        <v>1568.3493910734182</v>
      </c>
      <c r="L8" s="65">
        <f>INDEX('REEDS calc'!$C$64:$AG$113,MATCH(About!$B$2,'REEDS calc'!$B$64:$B$113,0),MATCH(L$1,'REEDS calc'!$C$63:$AG$63,0))*SUMIFS('res v com'!$F$3:$F$52,'res v com'!$B$3:$B$52,About!$B$2)</f>
        <v>1745.2217885917023</v>
      </c>
      <c r="M8" s="65">
        <f>INDEX('REEDS calc'!$C$64:$AG$113,MATCH(About!$B$2,'REEDS calc'!$B$64:$B$113,0),MATCH(M$1,'REEDS calc'!$C$63:$AG$63,0))*SUMIFS('res v com'!$F$3:$F$52,'res v com'!$B$3:$B$52,About!$B$2)</f>
        <v>1876.6443297538058</v>
      </c>
      <c r="N8" s="65">
        <f>INDEX('REEDS calc'!$C$64:$AG$113,MATCH(About!$B$2,'REEDS calc'!$B$64:$B$113,0),MATCH(N$1,'REEDS calc'!$C$63:$AG$63,0))*SUMIFS('res v com'!$F$3:$F$52,'res v com'!$B$3:$B$52,About!$B$2)</f>
        <v>2008.066870915909</v>
      </c>
      <c r="O8" s="65">
        <f>INDEX('REEDS calc'!$C$64:$AG$113,MATCH(About!$B$2,'REEDS calc'!$B$64:$B$113,0),MATCH(O$1,'REEDS calc'!$C$63:$AG$63,0))*SUMIFS('res v com'!$F$3:$F$52,'res v com'!$B$3:$B$52,About!$B$2)</f>
        <v>2093.6706873224198</v>
      </c>
      <c r="P8" s="65">
        <f>INDEX('REEDS calc'!$C$64:$AG$113,MATCH(About!$B$2,'REEDS calc'!$B$64:$B$113,0),MATCH(P$1,'REEDS calc'!$C$63:$AG$63,0))*SUMIFS('res v com'!$F$3:$F$52,'res v com'!$B$3:$B$52,About!$B$2)</f>
        <v>2179.2745037289301</v>
      </c>
      <c r="Q8" s="65">
        <f>INDEX('REEDS calc'!$C$64:$AG$113,MATCH(About!$B$2,'REEDS calc'!$B$64:$B$113,0),MATCH(Q$1,'REEDS calc'!$C$63:$AG$63,0))*SUMIFS('res v com'!$F$3:$F$52,'res v com'!$B$3:$B$52,About!$B$2)</f>
        <v>2191.262726709836</v>
      </c>
      <c r="R8" s="65">
        <f>INDEX('REEDS calc'!$C$64:$AG$113,MATCH(About!$B$2,'REEDS calc'!$B$64:$B$113,0),MATCH(R$1,'REEDS calc'!$C$63:$AG$63,0))*SUMIFS('res v com'!$F$3:$F$52,'res v com'!$B$3:$B$52,About!$B$2)</f>
        <v>2203.2509496907414</v>
      </c>
      <c r="S8" s="65">
        <f>INDEX('REEDS calc'!$C$64:$AG$113,MATCH(About!$B$2,'REEDS calc'!$B$64:$B$113,0),MATCH(S$1,'REEDS calc'!$C$63:$AG$63,0))*SUMIFS('res v com'!$F$3:$F$52,'res v com'!$B$3:$B$52,About!$B$2)</f>
        <v>2220.2452438065307</v>
      </c>
      <c r="T8" s="65">
        <f>INDEX('REEDS calc'!$C$64:$AG$113,MATCH(About!$B$2,'REEDS calc'!$B$64:$B$113,0),MATCH(T$1,'REEDS calc'!$C$63:$AG$63,0))*SUMIFS('res v com'!$F$3:$F$52,'res v com'!$B$3:$B$52,About!$B$2)</f>
        <v>2237.2395379223199</v>
      </c>
      <c r="U8" s="65">
        <f>INDEX('REEDS calc'!$C$64:$AG$113,MATCH(About!$B$2,'REEDS calc'!$B$64:$B$113,0),MATCH(U$1,'REEDS calc'!$C$63:$AG$63,0))*SUMIFS('res v com'!$F$3:$F$52,'res v com'!$B$3:$B$52,About!$B$2)</f>
        <v>2288.2751157553184</v>
      </c>
      <c r="V8" s="65">
        <f>INDEX('REEDS calc'!$C$64:$AG$113,MATCH(About!$B$2,'REEDS calc'!$B$64:$B$113,0),MATCH(V$1,'REEDS calc'!$C$63:$AG$63,0))*SUMIFS('res v com'!$F$3:$F$52,'res v com'!$B$3:$B$52,About!$B$2)</f>
        <v>2339.3106935883161</v>
      </c>
      <c r="W8" s="65">
        <f>INDEX('REEDS calc'!$C$64:$AG$113,MATCH(About!$B$2,'REEDS calc'!$B$64:$B$113,0),MATCH(W$1,'REEDS calc'!$C$63:$AG$63,0))*SUMIFS('res v com'!$F$3:$F$52,'res v com'!$B$3:$B$52,About!$B$2)</f>
        <v>2406.6291764810935</v>
      </c>
      <c r="X8" s="65">
        <f>INDEX('REEDS calc'!$C$64:$AG$113,MATCH(About!$B$2,'REEDS calc'!$B$64:$B$113,0),MATCH(X$1,'REEDS calc'!$C$63:$AG$63,0))*SUMIFS('res v com'!$F$3:$F$52,'res v com'!$B$3:$B$52,About!$B$2)</f>
        <v>2473.9476593738709</v>
      </c>
      <c r="Y8" s="65">
        <f>INDEX('REEDS calc'!$C$64:$AG$113,MATCH(About!$B$2,'REEDS calc'!$B$64:$B$113,0),MATCH(Y$1,'REEDS calc'!$C$63:$AG$63,0))*SUMIFS('res v com'!$F$3:$F$52,'res v com'!$B$3:$B$52,About!$B$2)</f>
        <v>2551.1201980795249</v>
      </c>
      <c r="Z8" s="65">
        <f>INDEX('REEDS calc'!$C$64:$AG$113,MATCH(About!$B$2,'REEDS calc'!$B$64:$B$113,0),MATCH(Z$1,'REEDS calc'!$C$63:$AG$63,0))*SUMIFS('res v com'!$F$3:$F$52,'res v com'!$B$3:$B$52,About!$B$2)</f>
        <v>2628.2927367851785</v>
      </c>
      <c r="AA8" s="65">
        <f>INDEX('REEDS calc'!$C$64:$AG$113,MATCH(About!$B$2,'REEDS calc'!$B$64:$B$113,0),MATCH(AA$1,'REEDS calc'!$C$63:$AG$63,0))*SUMIFS('res v com'!$F$3:$F$52,'res v com'!$B$3:$B$52,About!$B$2)</f>
        <v>2719.9301862963648</v>
      </c>
      <c r="AB8" s="65">
        <f>INDEX('REEDS calc'!$C$64:$AG$113,MATCH(About!$B$2,'REEDS calc'!$B$64:$B$113,0),MATCH(AB$1,'REEDS calc'!$C$63:$AG$63,0))*SUMIFS('res v com'!$F$3:$F$52,'res v com'!$B$3:$B$52,About!$B$2)</f>
        <v>2811.5676358075507</v>
      </c>
      <c r="AC8" s="65">
        <f>INDEX('REEDS calc'!$C$64:$AG$113,MATCH(About!$B$2,'REEDS calc'!$B$64:$B$113,0),MATCH(AC$1,'REEDS calc'!$C$63:$AG$63,0))*SUMIFS('res v com'!$F$3:$F$52,'res v com'!$B$3:$B$52,About!$B$2)</f>
        <v>2903.0996943474761</v>
      </c>
      <c r="AD8" s="65">
        <f>INDEX('REEDS calc'!$C$64:$AG$113,MATCH(About!$B$2,'REEDS calc'!$B$64:$B$113,0),MATCH(AD$1,'REEDS calc'!$C$63:$AG$63,0))*SUMIFS('res v com'!$F$3:$F$52,'res v com'!$B$3:$B$52,About!$B$2)</f>
        <v>2994.631752887401</v>
      </c>
      <c r="AE8" s="65">
        <f>INDEX('REEDS calc'!$C$64:$AG$113,MATCH(About!$B$2,'REEDS calc'!$B$64:$B$113,0),MATCH(AE$1,'REEDS calc'!$C$63:$AG$63,0))*SUMIFS('res v com'!$F$3:$F$52,'res v com'!$B$3:$B$52,About!$B$2)</f>
        <v>3023.48253127002</v>
      </c>
      <c r="AF8" s="65">
        <f>INDEX('REEDS calc'!$C$64:$AG$113,MATCH(About!$B$2,'REEDS calc'!$B$64:$B$113,0),MATCH(AF$1,'REEDS calc'!$C$63:$AG$63,0))*SUMIFS('res v com'!$F$3:$F$52,'res v com'!$B$3:$B$52,About!$B$2)</f>
        <v>3052.3333096526389</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101.85844556643947</v>
      </c>
      <c r="C8" s="65">
        <f>INDEX('REEDS calc-noIRA'!$C$64:$AG$113,MATCH(About!$B$2,'REEDS calc-noIRA'!$B$64:$B$113,0),MATCH(C$1,'REEDS calc-noIRA'!$C$63:$AG$63,0))*SUMIFS('res v com'!$E$3:$E$52,'res v com'!$B$3:$B$52,About!$B$2)*SUMIFS('Urban and Rural'!$C$2:$C$53,'Urban and Rural'!$A$2:$A$53,About!$B$1)</f>
        <v>101.85844556643947</v>
      </c>
      <c r="D8" s="65">
        <f>INDEX('REEDS calc-noIRA'!$C$64:$AG$113,MATCH(About!$B$2,'REEDS calc-noIRA'!$B$64:$B$113,0),MATCH(D$1,'REEDS calc-noIRA'!$C$63:$AG$63,0))*SUMIFS('res v com'!$E$3:$E$52,'res v com'!$B$3:$B$52,About!$B$2)*SUMIFS('Urban and Rural'!$C$2:$C$53,'Urban and Rural'!$A$2:$A$53,About!$B$1)</f>
        <v>101.85844556643947</v>
      </c>
      <c r="E8" s="65">
        <f>INDEX('REEDS calc-noIRA'!$C$64:$AG$113,MATCH(About!$B$2,'REEDS calc-noIRA'!$B$64:$B$113,0),MATCH(E$1,'REEDS calc-noIRA'!$C$63:$AG$63,0))*SUMIFS('res v com'!$E$3:$E$52,'res v com'!$B$3:$B$52,About!$B$2)*SUMIFS('Urban and Rural'!$C$2:$C$53,'Urban and Rural'!$A$2:$A$53,About!$B$1)</f>
        <v>107.55107082568261</v>
      </c>
      <c r="F8" s="65">
        <f>INDEX('REEDS calc-noIRA'!$C$64:$AG$113,MATCH(About!$B$2,'REEDS calc-noIRA'!$B$64:$B$113,0),MATCH(F$1,'REEDS calc-noIRA'!$C$63:$AG$63,0))*SUMIFS('res v com'!$E$3:$E$52,'res v com'!$B$3:$B$52,About!$B$2)*SUMIFS('Urban and Rural'!$C$2:$C$53,'Urban and Rural'!$A$2:$A$53,About!$B$1)</f>
        <v>113.24369608492576</v>
      </c>
      <c r="G8" s="65">
        <f>INDEX('REEDS calc-noIRA'!$C$64:$AG$113,MATCH(About!$B$2,'REEDS calc-noIRA'!$B$64:$B$113,0),MATCH(G$1,'REEDS calc-noIRA'!$C$63:$AG$63,0))*SUMIFS('res v com'!$E$3:$E$52,'res v com'!$B$3:$B$52,About!$B$2)*SUMIFS('Urban and Rural'!$C$2:$C$53,'Urban and Rural'!$A$2:$A$53,About!$B$1)</f>
        <v>122.27176265237281</v>
      </c>
      <c r="H8" s="65">
        <f>INDEX('REEDS calc-noIRA'!$C$64:$AG$113,MATCH(About!$B$2,'REEDS calc-noIRA'!$B$64:$B$113,0),MATCH(H$1,'REEDS calc-noIRA'!$C$63:$AG$63,0))*SUMIFS('res v com'!$E$3:$E$52,'res v com'!$B$3:$B$52,About!$B$2)*SUMIFS('Urban and Rural'!$C$2:$C$53,'Urban and Rural'!$A$2:$A$53,About!$B$1)</f>
        <v>131.2998292198198</v>
      </c>
      <c r="I8" s="65">
        <f>INDEX('REEDS calc-noIRA'!$C$64:$AG$113,MATCH(About!$B$2,'REEDS calc-noIRA'!$B$64:$B$113,0),MATCH(I$1,'REEDS calc-noIRA'!$C$63:$AG$63,0))*SUMIFS('res v com'!$E$3:$E$52,'res v com'!$B$3:$B$52,About!$B$2)*SUMIFS('Urban and Rural'!$C$2:$C$53,'Urban and Rural'!$A$2:$A$53,About!$B$1)</f>
        <v>144.81591158808692</v>
      </c>
      <c r="J8" s="65">
        <f>INDEX('REEDS calc-noIRA'!$C$64:$AG$113,MATCH(About!$B$2,'REEDS calc-noIRA'!$B$64:$B$113,0),MATCH(J$1,'REEDS calc-noIRA'!$C$63:$AG$63,0))*SUMIFS('res v com'!$E$3:$E$52,'res v com'!$B$3:$B$52,About!$B$2)*SUMIFS('Urban and Rural'!$C$2:$C$53,'Urban and Rural'!$A$2:$A$53,About!$B$1)</f>
        <v>158.33199395635401</v>
      </c>
      <c r="K8" s="65">
        <f>INDEX('REEDS calc-noIRA'!$C$64:$AG$113,MATCH(About!$B$2,'REEDS calc-noIRA'!$B$64:$B$113,0),MATCH(K$1,'REEDS calc-noIRA'!$C$63:$AG$63,0))*SUMIFS('res v com'!$E$3:$E$52,'res v com'!$B$3:$B$52,About!$B$2)*SUMIFS('Urban and Rural'!$C$2:$C$53,'Urban and Rural'!$A$2:$A$53,About!$B$1)</f>
        <v>176.26844666989254</v>
      </c>
      <c r="L8" s="65">
        <f>INDEX('REEDS calc-noIRA'!$C$64:$AG$113,MATCH(About!$B$2,'REEDS calc-noIRA'!$B$64:$B$113,0),MATCH(L$1,'REEDS calc-noIRA'!$C$63:$AG$63,0))*SUMIFS('res v com'!$E$3:$E$52,'res v com'!$B$3:$B$52,About!$B$2)*SUMIFS('Urban and Rural'!$C$2:$C$53,'Urban and Rural'!$A$2:$A$53,About!$B$1)</f>
        <v>194.20489938343107</v>
      </c>
      <c r="M8" s="65">
        <f>INDEX('REEDS calc-noIRA'!$C$64:$AG$113,MATCH(About!$B$2,'REEDS calc-noIRA'!$B$64:$B$113,0),MATCH(M$1,'REEDS calc-noIRA'!$C$63:$AG$63,0))*SUMIFS('res v com'!$E$3:$E$52,'res v com'!$B$3:$B$52,About!$B$2)*SUMIFS('Urban and Rural'!$C$2:$C$53,'Urban and Rural'!$A$2:$A$53,About!$B$1)</f>
        <v>210.41639298048062</v>
      </c>
      <c r="N8" s="65">
        <f>INDEX('REEDS calc-noIRA'!$C$64:$AG$113,MATCH(About!$B$2,'REEDS calc-noIRA'!$B$64:$B$113,0),MATCH(N$1,'REEDS calc-noIRA'!$C$63:$AG$63,0))*SUMIFS('res v com'!$E$3:$E$52,'res v com'!$B$3:$B$52,About!$B$2)*SUMIFS('Urban and Rural'!$C$2:$C$53,'Urban and Rural'!$A$2:$A$53,About!$B$1)</f>
        <v>226.62788657753021</v>
      </c>
      <c r="O8" s="65">
        <f>INDEX('REEDS calc-noIRA'!$C$64:$AG$113,MATCH(About!$B$2,'REEDS calc-noIRA'!$B$64:$B$113,0),MATCH(O$1,'REEDS calc-noIRA'!$C$63:$AG$63,0))*SUMIFS('res v com'!$E$3:$E$52,'res v com'!$B$3:$B$52,About!$B$2)*SUMIFS('Urban and Rural'!$C$2:$C$53,'Urban and Rural'!$A$2:$A$53,About!$B$1)</f>
        <v>241.29914518670387</v>
      </c>
      <c r="P8" s="65">
        <f>INDEX('REEDS calc-noIRA'!$C$64:$AG$113,MATCH(About!$B$2,'REEDS calc-noIRA'!$B$64:$B$113,0),MATCH(P$1,'REEDS calc-noIRA'!$C$63:$AG$63,0))*SUMIFS('res v com'!$E$3:$E$52,'res v com'!$B$3:$B$52,About!$B$2)*SUMIFS('Urban and Rural'!$C$2:$C$53,'Urban and Rural'!$A$2:$A$53,About!$B$1)</f>
        <v>255.97040379587756</v>
      </c>
      <c r="Q8" s="65">
        <f>INDEX('REEDS calc-noIRA'!$C$64:$AG$113,MATCH(About!$B$2,'REEDS calc-noIRA'!$B$64:$B$113,0),MATCH(Q$1,'REEDS calc-noIRA'!$C$63:$AG$63,0))*SUMIFS('res v com'!$E$3:$E$52,'res v com'!$B$3:$B$52,About!$B$2)*SUMIFS('Urban and Rural'!$C$2:$C$53,'Urban and Rural'!$A$2:$A$53,About!$B$1)</f>
        <v>269.79609421069392</v>
      </c>
      <c r="R8" s="65">
        <f>INDEX('REEDS calc-noIRA'!$C$64:$AG$113,MATCH(About!$B$2,'REEDS calc-noIRA'!$B$64:$B$113,0),MATCH(R$1,'REEDS calc-noIRA'!$C$63:$AG$63,0))*SUMIFS('res v com'!$E$3:$E$52,'res v com'!$B$3:$B$52,About!$B$2)*SUMIFS('Urban and Rural'!$C$2:$C$53,'Urban and Rural'!$A$2:$A$53,About!$B$1)</f>
        <v>283.62178462551037</v>
      </c>
      <c r="S8" s="65">
        <f>INDEX('REEDS calc-noIRA'!$C$64:$AG$113,MATCH(About!$B$2,'REEDS calc-noIRA'!$B$64:$B$113,0),MATCH(S$1,'REEDS calc-noIRA'!$C$63:$AG$63,0))*SUMIFS('res v com'!$E$3:$E$52,'res v com'!$B$3:$B$52,About!$B$2)*SUMIFS('Urban and Rural'!$C$2:$C$53,'Urban and Rural'!$A$2:$A$53,About!$B$1)</f>
        <v>295.00703514399663</v>
      </c>
      <c r="T8" s="65">
        <f>INDEX('REEDS calc-noIRA'!$C$64:$AG$113,MATCH(About!$B$2,'REEDS calc-noIRA'!$B$64:$B$113,0),MATCH(T$1,'REEDS calc-noIRA'!$C$63:$AG$63,0))*SUMIFS('res v com'!$E$3:$E$52,'res v com'!$B$3:$B$52,About!$B$2)*SUMIFS('Urban and Rural'!$C$2:$C$53,'Urban and Rural'!$A$2:$A$53,About!$B$1)</f>
        <v>306.39228566248295</v>
      </c>
      <c r="U8" s="65">
        <f>INDEX('REEDS calc-noIRA'!$C$64:$AG$113,MATCH(About!$B$2,'REEDS calc-noIRA'!$B$64:$B$113,0),MATCH(U$1,'REEDS calc-noIRA'!$C$63:$AG$63,0))*SUMIFS('res v com'!$E$3:$E$52,'res v com'!$B$3:$B$52,About!$B$2)*SUMIFS('Urban and Rural'!$C$2:$C$53,'Urban and Rural'!$A$2:$A$53,About!$B$1)</f>
        <v>315.39433474702633</v>
      </c>
      <c r="V8" s="65">
        <f>INDEX('REEDS calc-noIRA'!$C$64:$AG$113,MATCH(About!$B$2,'REEDS calc-noIRA'!$B$64:$B$113,0),MATCH(V$1,'REEDS calc-noIRA'!$C$63:$AG$63,0))*SUMIFS('res v com'!$E$3:$E$52,'res v com'!$B$3:$B$52,About!$B$2)*SUMIFS('Urban and Rural'!$C$2:$C$53,'Urban and Rural'!$A$2:$A$53,About!$B$1)</f>
        <v>324.39638383156978</v>
      </c>
      <c r="W8" s="65">
        <f>INDEX('REEDS calc-noIRA'!$C$64:$AG$113,MATCH(About!$B$2,'REEDS calc-noIRA'!$B$64:$B$113,0),MATCH(W$1,'REEDS calc-noIRA'!$C$63:$AG$63,0))*SUMIFS('res v com'!$E$3:$E$52,'res v com'!$B$3:$B$52,About!$B$2)*SUMIFS('Urban and Rural'!$C$2:$C$53,'Urban and Rural'!$A$2:$A$53,About!$B$1)</f>
        <v>331.57200561630162</v>
      </c>
      <c r="X8" s="65">
        <f>INDEX('REEDS calc-noIRA'!$C$64:$AG$113,MATCH(About!$B$2,'REEDS calc-noIRA'!$B$64:$B$113,0),MATCH(X$1,'REEDS calc-noIRA'!$C$63:$AG$63,0))*SUMIFS('res v com'!$E$3:$E$52,'res v com'!$B$3:$B$52,About!$B$2)*SUMIFS('Urban and Rural'!$C$2:$C$53,'Urban and Rural'!$A$2:$A$53,About!$B$1)</f>
        <v>338.74762740103336</v>
      </c>
      <c r="Y8" s="65">
        <f>INDEX('REEDS calc-noIRA'!$C$64:$AG$113,MATCH(About!$B$2,'REEDS calc-noIRA'!$B$64:$B$113,0),MATCH(Y$1,'REEDS calc-noIRA'!$C$63:$AG$63,0))*SUMIFS('res v com'!$E$3:$E$52,'res v com'!$B$3:$B$52,About!$B$2)*SUMIFS('Urban and Rural'!$C$2:$C$53,'Urban and Rural'!$A$2:$A$53,About!$B$1)</f>
        <v>339.00520048177583</v>
      </c>
      <c r="Z8" s="65">
        <f>INDEX('REEDS calc-noIRA'!$C$64:$AG$113,MATCH(About!$B$2,'REEDS calc-noIRA'!$B$64:$B$113,0),MATCH(Z$1,'REEDS calc-noIRA'!$C$63:$AG$63,0))*SUMIFS('res v com'!$E$3:$E$52,'res v com'!$B$3:$B$52,About!$B$2)*SUMIFS('Urban and Rural'!$C$2:$C$53,'Urban and Rural'!$A$2:$A$53,About!$B$1)</f>
        <v>339.26277356251825</v>
      </c>
      <c r="AA8" s="65">
        <f>INDEX('REEDS calc-noIRA'!$C$64:$AG$113,MATCH(About!$B$2,'REEDS calc-noIRA'!$B$64:$B$113,0),MATCH(AA$1,'REEDS calc-noIRA'!$C$63:$AG$63,0))*SUMIFS('res v com'!$E$3:$E$52,'res v com'!$B$3:$B$52,About!$B$2)*SUMIFS('Urban and Rural'!$C$2:$C$53,'Urban and Rural'!$A$2:$A$53,About!$B$1)</f>
        <v>346.85467507370277</v>
      </c>
      <c r="AB8" s="65">
        <f>INDEX('REEDS calc-noIRA'!$C$64:$AG$113,MATCH(About!$B$2,'REEDS calc-noIRA'!$B$64:$B$113,0),MATCH(AB$1,'REEDS calc-noIRA'!$C$63:$AG$63,0))*SUMIFS('res v com'!$E$3:$E$52,'res v com'!$B$3:$B$52,About!$B$2)*SUMIFS('Urban and Rural'!$C$2:$C$53,'Urban and Rural'!$A$2:$A$53,About!$B$1)</f>
        <v>354.44657658488734</v>
      </c>
      <c r="AC8" s="65">
        <f>INDEX('REEDS calc-noIRA'!$C$64:$AG$113,MATCH(About!$B$2,'REEDS calc-noIRA'!$B$64:$B$113,0),MATCH(AC$1,'REEDS calc-noIRA'!$C$63:$AG$63,0))*SUMIFS('res v com'!$E$3:$E$52,'res v com'!$B$3:$B$52,About!$B$2)*SUMIFS('Urban and Rural'!$C$2:$C$53,'Urban and Rural'!$A$2:$A$53,About!$B$1)</f>
        <v>354.90708603227614</v>
      </c>
      <c r="AD8" s="65">
        <f>INDEX('REEDS calc-noIRA'!$C$64:$AG$113,MATCH(About!$B$2,'REEDS calc-noIRA'!$B$64:$B$113,0),MATCH(AD$1,'REEDS calc-noIRA'!$C$63:$AG$63,0))*SUMIFS('res v com'!$E$3:$E$52,'res v com'!$B$3:$B$52,About!$B$2)*SUMIFS('Urban and Rural'!$C$2:$C$53,'Urban and Rural'!$A$2:$A$53,About!$B$1)</f>
        <v>355.36759547966494</v>
      </c>
      <c r="AE8" s="65">
        <f>INDEX('REEDS calc-noIRA'!$C$64:$AG$113,MATCH(About!$B$2,'REEDS calc-noIRA'!$B$64:$B$113,0),MATCH(AE$1,'REEDS calc-noIRA'!$C$63:$AG$63,0))*SUMIFS('res v com'!$E$3:$E$52,'res v com'!$B$3:$B$52,About!$B$2)*SUMIFS('Urban and Rural'!$C$2:$C$53,'Urban and Rural'!$A$2:$A$53,About!$B$1)</f>
        <v>355.89314863431127</v>
      </c>
      <c r="AF8" s="65">
        <f>INDEX('REEDS calc-noIRA'!$C$64:$AG$113,MATCH(About!$B$2,'REEDS calc-noIRA'!$B$64:$B$113,0),MATCH(AF$1,'REEDS calc-noIRA'!$C$63:$AG$63,0))*SUMIFS('res v com'!$E$3:$E$52,'res v com'!$B$3:$B$52,About!$B$2)*SUMIFS('Urban and Rural'!$C$2:$C$53,'Urban and Rural'!$A$2:$A$53,About!$B$1)</f>
        <v>356.41870178895755</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739.94688969339086</v>
      </c>
      <c r="C8" s="65">
        <f>INDEX('REEDS calc-noIRA'!$C$64:$AG$113,MATCH(About!$B$2,'REEDS calc-noIRA'!$B$64:$B$113,0),MATCH(C$1,'REEDS calc-noIRA'!$C$63:$AG$63,0))*SUMIFS('res v com'!$E$3:$E$52,'res v com'!$B$3:$B$52,About!$B$2)*SUMIFS('Urban and Rural'!$B$2:$B$53,'Urban and Rural'!$A$2:$A$53,About!$B$1)</f>
        <v>739.94688969339086</v>
      </c>
      <c r="D8" s="65">
        <f>INDEX('REEDS calc-noIRA'!$C$64:$AG$113,MATCH(About!$B$2,'REEDS calc-noIRA'!$B$64:$B$113,0),MATCH(D$1,'REEDS calc-noIRA'!$C$63:$AG$63,0))*SUMIFS('res v com'!$E$3:$E$52,'res v com'!$B$3:$B$52,About!$B$2)*SUMIFS('Urban and Rural'!$B$2:$B$53,'Urban and Rural'!$A$2:$A$53,About!$B$1)</f>
        <v>739.94688969339086</v>
      </c>
      <c r="E8" s="65">
        <f>INDEX('REEDS calc-noIRA'!$C$64:$AG$113,MATCH(About!$B$2,'REEDS calc-noIRA'!$B$64:$B$113,0),MATCH(E$1,'REEDS calc-noIRA'!$C$63:$AG$63,0))*SUMIFS('res v com'!$E$3:$E$52,'res v com'!$B$3:$B$52,About!$B$2)*SUMIFS('Urban and Rural'!$B$2:$B$53,'Urban and Rural'!$A$2:$A$53,About!$B$1)</f>
        <v>781.30075417995886</v>
      </c>
      <c r="F8" s="65">
        <f>INDEX('REEDS calc-noIRA'!$C$64:$AG$113,MATCH(About!$B$2,'REEDS calc-noIRA'!$B$64:$B$113,0),MATCH(F$1,'REEDS calc-noIRA'!$C$63:$AG$63,0))*SUMIFS('res v com'!$E$3:$E$52,'res v com'!$B$3:$B$52,About!$B$2)*SUMIFS('Urban and Rural'!$B$2:$B$53,'Urban and Rural'!$A$2:$A$53,About!$B$1)</f>
        <v>822.65461866652686</v>
      </c>
      <c r="G8" s="65">
        <f>INDEX('REEDS calc-noIRA'!$C$64:$AG$113,MATCH(About!$B$2,'REEDS calc-noIRA'!$B$64:$B$113,0),MATCH(G$1,'REEDS calc-noIRA'!$C$63:$AG$63,0))*SUMIFS('res v com'!$E$3:$E$52,'res v com'!$B$3:$B$52,About!$B$2)*SUMIFS('Urban and Rural'!$B$2:$B$53,'Urban and Rural'!$A$2:$A$53,About!$B$1)</f>
        <v>888.23867249120417</v>
      </c>
      <c r="H8" s="65">
        <f>INDEX('REEDS calc-noIRA'!$C$64:$AG$113,MATCH(About!$B$2,'REEDS calc-noIRA'!$B$64:$B$113,0),MATCH(H$1,'REEDS calc-noIRA'!$C$63:$AG$63,0))*SUMIFS('res v com'!$E$3:$E$52,'res v com'!$B$3:$B$52,About!$B$2)*SUMIFS('Urban and Rural'!$B$2:$B$53,'Urban and Rural'!$A$2:$A$53,About!$B$1)</f>
        <v>953.82272631588114</v>
      </c>
      <c r="I8" s="65">
        <f>INDEX('REEDS calc-noIRA'!$C$64:$AG$113,MATCH(About!$B$2,'REEDS calc-noIRA'!$B$64:$B$113,0),MATCH(I$1,'REEDS calc-noIRA'!$C$63:$AG$63,0))*SUMIFS('res v com'!$E$3:$E$52,'res v com'!$B$3:$B$52,About!$B$2)*SUMIFS('Urban and Rural'!$B$2:$B$53,'Urban and Rural'!$A$2:$A$53,About!$B$1)</f>
        <v>1052.0098040159373</v>
      </c>
      <c r="J8" s="65">
        <f>INDEX('REEDS calc-noIRA'!$C$64:$AG$113,MATCH(About!$B$2,'REEDS calc-noIRA'!$B$64:$B$113,0),MATCH(J$1,'REEDS calc-noIRA'!$C$63:$AG$63,0))*SUMIFS('res v com'!$E$3:$E$52,'res v com'!$B$3:$B$52,About!$B$2)*SUMIFS('Urban and Rural'!$B$2:$B$53,'Urban and Rural'!$A$2:$A$53,About!$B$1)</f>
        <v>1150.1968817159934</v>
      </c>
      <c r="K8" s="65">
        <f>INDEX('REEDS calc-noIRA'!$C$64:$AG$113,MATCH(About!$B$2,'REEDS calc-noIRA'!$B$64:$B$113,0),MATCH(K$1,'REEDS calc-noIRA'!$C$63:$AG$63,0))*SUMIFS('res v com'!$E$3:$E$52,'res v com'!$B$3:$B$52,About!$B$2)*SUMIFS('Urban and Rural'!$B$2:$B$53,'Urban and Rural'!$A$2:$A$53,About!$B$1)</f>
        <v>1280.4955753953352</v>
      </c>
      <c r="L8" s="65">
        <f>INDEX('REEDS calc-noIRA'!$C$64:$AG$113,MATCH(About!$B$2,'REEDS calc-noIRA'!$B$64:$B$113,0),MATCH(L$1,'REEDS calc-noIRA'!$C$63:$AG$63,0))*SUMIFS('res v com'!$E$3:$E$52,'res v com'!$B$3:$B$52,About!$B$2)*SUMIFS('Urban and Rural'!$B$2:$B$53,'Urban and Rural'!$A$2:$A$53,About!$B$1)</f>
        <v>1410.794269074677</v>
      </c>
      <c r="M8" s="65">
        <f>INDEX('REEDS calc-noIRA'!$C$64:$AG$113,MATCH(About!$B$2,'REEDS calc-noIRA'!$B$64:$B$113,0),MATCH(M$1,'REEDS calc-noIRA'!$C$63:$AG$63,0))*SUMIFS('res v com'!$E$3:$E$52,'res v com'!$B$3:$B$52,About!$B$2)*SUMIFS('Urban and Rural'!$B$2:$B$53,'Urban and Rural'!$A$2:$A$53,About!$B$1)</f>
        <v>1528.5620614036568</v>
      </c>
      <c r="N8" s="65">
        <f>INDEX('REEDS calc-noIRA'!$C$64:$AG$113,MATCH(About!$B$2,'REEDS calc-noIRA'!$B$64:$B$113,0),MATCH(N$1,'REEDS calc-noIRA'!$C$63:$AG$63,0))*SUMIFS('res v com'!$E$3:$E$52,'res v com'!$B$3:$B$52,About!$B$2)*SUMIFS('Urban and Rural'!$B$2:$B$53,'Urban and Rural'!$A$2:$A$53,About!$B$1)</f>
        <v>1646.3298537326368</v>
      </c>
      <c r="O8" s="65">
        <f>INDEX('REEDS calc-noIRA'!$C$64:$AG$113,MATCH(About!$B$2,'REEDS calc-noIRA'!$B$64:$B$113,0),MATCH(O$1,'REEDS calc-noIRA'!$C$63:$AG$63,0))*SUMIFS('res v com'!$E$3:$E$52,'res v com'!$B$3:$B$52,About!$B$2)*SUMIFS('Urban and Rural'!$B$2:$B$53,'Urban and Rural'!$A$2:$A$53,About!$B$1)</f>
        <v>1752.9086662736588</v>
      </c>
      <c r="P8" s="65">
        <f>INDEX('REEDS calc-noIRA'!$C$64:$AG$113,MATCH(About!$B$2,'REEDS calc-noIRA'!$B$64:$B$113,0),MATCH(P$1,'REEDS calc-noIRA'!$C$63:$AG$63,0))*SUMIFS('res v com'!$E$3:$E$52,'res v com'!$B$3:$B$52,About!$B$2)*SUMIFS('Urban and Rural'!$B$2:$B$53,'Urban and Rural'!$A$2:$A$53,About!$B$1)</f>
        <v>1859.487478814681</v>
      </c>
      <c r="Q8" s="65">
        <f>INDEX('REEDS calc-noIRA'!$C$64:$AG$113,MATCH(About!$B$2,'REEDS calc-noIRA'!$B$64:$B$113,0),MATCH(Q$1,'REEDS calc-noIRA'!$C$63:$AG$63,0))*SUMIFS('res v com'!$E$3:$E$52,'res v com'!$B$3:$B$52,About!$B$2)*SUMIFS('Urban and Rural'!$B$2:$B$53,'Urban and Rural'!$A$2:$A$53,About!$B$1)</f>
        <v>1959.9236926545452</v>
      </c>
      <c r="R8" s="65">
        <f>INDEX('REEDS calc-noIRA'!$C$64:$AG$113,MATCH(About!$B$2,'REEDS calc-noIRA'!$B$64:$B$113,0),MATCH(R$1,'REEDS calc-noIRA'!$C$63:$AG$63,0))*SUMIFS('res v com'!$E$3:$E$52,'res v com'!$B$3:$B$52,About!$B$2)*SUMIFS('Urban and Rural'!$B$2:$B$53,'Urban and Rural'!$A$2:$A$53,About!$B$1)</f>
        <v>2060.3599064944101</v>
      </c>
      <c r="S8" s="65">
        <f>INDEX('REEDS calc-noIRA'!$C$64:$AG$113,MATCH(About!$B$2,'REEDS calc-noIRA'!$B$64:$B$113,0),MATCH(S$1,'REEDS calc-noIRA'!$C$63:$AG$63,0))*SUMIFS('res v com'!$E$3:$E$52,'res v com'!$B$3:$B$52,About!$B$2)*SUMIFS('Urban and Rural'!$B$2:$B$53,'Urban and Rural'!$A$2:$A$53,About!$B$1)</f>
        <v>2143.0676354675456</v>
      </c>
      <c r="T8" s="65">
        <f>INDEX('REEDS calc-noIRA'!$C$64:$AG$113,MATCH(About!$B$2,'REEDS calc-noIRA'!$B$64:$B$113,0),MATCH(T$1,'REEDS calc-noIRA'!$C$63:$AG$63,0))*SUMIFS('res v com'!$E$3:$E$52,'res v com'!$B$3:$B$52,About!$B$2)*SUMIFS('Urban and Rural'!$B$2:$B$53,'Urban and Rural'!$A$2:$A$53,About!$B$1)</f>
        <v>2225.7753644406816</v>
      </c>
      <c r="U8" s="65">
        <f>INDEX('REEDS calc-noIRA'!$C$64:$AG$113,MATCH(About!$B$2,'REEDS calc-noIRA'!$B$64:$B$113,0),MATCH(U$1,'REEDS calc-noIRA'!$C$63:$AG$63,0))*SUMIFS('res v com'!$E$3:$E$52,'res v com'!$B$3:$B$52,About!$B$2)*SUMIFS('Urban and Rural'!$B$2:$B$53,'Urban and Rural'!$A$2:$A$53,About!$B$1)</f>
        <v>2291.1704152283983</v>
      </c>
      <c r="V8" s="65">
        <f>INDEX('REEDS calc-noIRA'!$C$64:$AG$113,MATCH(About!$B$2,'REEDS calc-noIRA'!$B$64:$B$113,0),MATCH(V$1,'REEDS calc-noIRA'!$C$63:$AG$63,0))*SUMIFS('res v com'!$E$3:$E$52,'res v com'!$B$3:$B$52,About!$B$2)*SUMIFS('Urban and Rural'!$B$2:$B$53,'Urban and Rural'!$A$2:$A$53,About!$B$1)</f>
        <v>2356.5654660161144</v>
      </c>
      <c r="W8" s="65">
        <f>INDEX('REEDS calc-noIRA'!$C$64:$AG$113,MATCH(About!$B$2,'REEDS calc-noIRA'!$B$64:$B$113,0),MATCH(W$1,'REEDS calc-noIRA'!$C$63:$AG$63,0))*SUMIFS('res v com'!$E$3:$E$52,'res v com'!$B$3:$B$52,About!$B$2)*SUMIFS('Urban and Rural'!$B$2:$B$53,'Urban and Rural'!$A$2:$A$53,About!$B$1)</f>
        <v>2408.6925036093317</v>
      </c>
      <c r="X8" s="65">
        <f>INDEX('REEDS calc-noIRA'!$C$64:$AG$113,MATCH(About!$B$2,'REEDS calc-noIRA'!$B$64:$B$113,0),MATCH(X$1,'REEDS calc-noIRA'!$C$63:$AG$63,0))*SUMIFS('res v com'!$E$3:$E$52,'res v com'!$B$3:$B$52,About!$B$2)*SUMIFS('Urban and Rural'!$B$2:$B$53,'Urban and Rural'!$A$2:$A$53,About!$B$1)</f>
        <v>2460.8195412025484</v>
      </c>
      <c r="Y8" s="65">
        <f>INDEX('REEDS calc-noIRA'!$C$64:$AG$113,MATCH(About!$B$2,'REEDS calc-noIRA'!$B$64:$B$113,0),MATCH(Y$1,'REEDS calc-noIRA'!$C$63:$AG$63,0))*SUMIFS('res v com'!$E$3:$E$52,'res v com'!$B$3:$B$52,About!$B$2)*SUMIFS('Urban and Rural'!$B$2:$B$53,'Urban and Rural'!$A$2:$A$53,About!$B$1)</f>
        <v>2462.6906712684377</v>
      </c>
      <c r="Z8" s="65">
        <f>INDEX('REEDS calc-noIRA'!$C$64:$AG$113,MATCH(About!$B$2,'REEDS calc-noIRA'!$B$64:$B$113,0),MATCH(Z$1,'REEDS calc-noIRA'!$C$63:$AG$63,0))*SUMIFS('res v com'!$E$3:$E$52,'res v com'!$B$3:$B$52,About!$B$2)*SUMIFS('Urban and Rural'!$B$2:$B$53,'Urban and Rural'!$A$2:$A$53,About!$B$1)</f>
        <v>2464.5618013343269</v>
      </c>
      <c r="AA8" s="65">
        <f>INDEX('REEDS calc-noIRA'!$C$64:$AG$113,MATCH(About!$B$2,'REEDS calc-noIRA'!$B$64:$B$113,0),MATCH(AA$1,'REEDS calc-noIRA'!$C$63:$AG$63,0))*SUMIFS('res v com'!$E$3:$E$52,'res v com'!$B$3:$B$52,About!$B$2)*SUMIFS('Urban and Rural'!$B$2:$B$53,'Urban and Rural'!$A$2:$A$53,About!$B$1)</f>
        <v>2519.7128875188823</v>
      </c>
      <c r="AB8" s="65">
        <f>INDEX('REEDS calc-noIRA'!$C$64:$AG$113,MATCH(About!$B$2,'REEDS calc-noIRA'!$B$64:$B$113,0),MATCH(AB$1,'REEDS calc-noIRA'!$C$63:$AG$63,0))*SUMIFS('res v com'!$E$3:$E$52,'res v com'!$B$3:$B$52,About!$B$2)*SUMIFS('Urban and Rural'!$B$2:$B$53,'Urban and Rural'!$A$2:$A$53,About!$B$1)</f>
        <v>2574.8639737034378</v>
      </c>
      <c r="AC8" s="65">
        <f>INDEX('REEDS calc-noIRA'!$C$64:$AG$113,MATCH(About!$B$2,'REEDS calc-noIRA'!$B$64:$B$113,0),MATCH(AC$1,'REEDS calc-noIRA'!$C$63:$AG$63,0))*SUMIFS('res v com'!$E$3:$E$52,'res v com'!$B$3:$B$52,About!$B$2)*SUMIFS('Urban and Rural'!$B$2:$B$53,'Urban and Rural'!$A$2:$A$53,About!$B$1)</f>
        <v>2578.2093274576091</v>
      </c>
      <c r="AD8" s="65">
        <f>INDEX('REEDS calc-noIRA'!$C$64:$AG$113,MATCH(About!$B$2,'REEDS calc-noIRA'!$B$64:$B$113,0),MATCH(AD$1,'REEDS calc-noIRA'!$C$63:$AG$63,0))*SUMIFS('res v com'!$E$3:$E$52,'res v com'!$B$3:$B$52,About!$B$2)*SUMIFS('Urban and Rural'!$B$2:$B$53,'Urban and Rural'!$A$2:$A$53,About!$B$1)</f>
        <v>2581.5546812117809</v>
      </c>
      <c r="AE8" s="65">
        <f>INDEX('REEDS calc-noIRA'!$C$64:$AG$113,MATCH(About!$B$2,'REEDS calc-noIRA'!$B$64:$B$113,0),MATCH(AE$1,'REEDS calc-noIRA'!$C$63:$AG$63,0))*SUMIFS('res v com'!$E$3:$E$52,'res v com'!$B$3:$B$52,About!$B$2)*SUMIFS('Urban and Rural'!$B$2:$B$53,'Urban and Rural'!$A$2:$A$53,About!$B$1)</f>
        <v>2585.3725425583439</v>
      </c>
      <c r="AF8" s="65">
        <f>INDEX('REEDS calc-noIRA'!$C$64:$AG$113,MATCH(About!$B$2,'REEDS calc-noIRA'!$B$64:$B$113,0),MATCH(AF$1,'REEDS calc-noIRA'!$C$63:$AG$63,0))*SUMIFS('res v com'!$E$3:$E$52,'res v com'!$B$3:$B$52,About!$B$2)*SUMIFS('Urban and Rural'!$B$2:$B$53,'Urban and Rural'!$A$2:$A$53,About!$B$1)</f>
        <v>2589.1904039049064</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937.7401192856197</v>
      </c>
      <c r="C8" s="65">
        <f>INDEX('REEDS calc-noIRA'!$C$64:$AG$113,MATCH(About!$B$2,'REEDS calc-noIRA'!$B$64:$B$113,0),MATCH(C$1,'REEDS calc-noIRA'!$C$63:$AG$63,0))*SUMIFS('res v com'!$F$3:$F$52,'res v com'!$B$3:$B$52,About!$B$2)</f>
        <v>937.7401192856197</v>
      </c>
      <c r="D8" s="65">
        <f>INDEX('REEDS calc-noIRA'!$C$64:$AG$113,MATCH(About!$B$2,'REEDS calc-noIRA'!$B$64:$B$113,0),MATCH(D$1,'REEDS calc-noIRA'!$C$63:$AG$63,0))*SUMIFS('res v com'!$F$3:$F$52,'res v com'!$B$3:$B$52,About!$B$2)</f>
        <v>937.7401192856197</v>
      </c>
      <c r="E8" s="65">
        <f>INDEX('REEDS calc-noIRA'!$C$64:$AG$113,MATCH(About!$B$2,'REEDS calc-noIRA'!$B$64:$B$113,0),MATCH(E$1,'REEDS calc-noIRA'!$C$63:$AG$63,0))*SUMIFS('res v com'!$F$3:$F$52,'res v com'!$B$3:$B$52,About!$B$2)</f>
        <v>990.14817499435355</v>
      </c>
      <c r="F8" s="65">
        <f>INDEX('REEDS calc-noIRA'!$C$64:$AG$113,MATCH(About!$B$2,'REEDS calc-noIRA'!$B$64:$B$113,0),MATCH(F$1,'REEDS calc-noIRA'!$C$63:$AG$63,0))*SUMIFS('res v com'!$F$3:$F$52,'res v com'!$B$3:$B$52,About!$B$2)</f>
        <v>1042.5562307030875</v>
      </c>
      <c r="G8" s="65">
        <f>INDEX('REEDS calc-noIRA'!$C$64:$AG$113,MATCH(About!$B$2,'REEDS calc-noIRA'!$B$64:$B$113,0),MATCH(G$1,'REEDS calc-noIRA'!$C$63:$AG$63,0))*SUMIFS('res v com'!$F$3:$F$52,'res v com'!$B$3:$B$52,About!$B$2)</f>
        <v>1125.6713830382384</v>
      </c>
      <c r="H8" s="65">
        <f>INDEX('REEDS calc-noIRA'!$C$64:$AG$113,MATCH(About!$B$2,'REEDS calc-noIRA'!$B$64:$B$113,0),MATCH(H$1,'REEDS calc-noIRA'!$C$63:$AG$63,0))*SUMIFS('res v com'!$F$3:$F$52,'res v com'!$B$3:$B$52,About!$B$2)</f>
        <v>1208.7865353733891</v>
      </c>
      <c r="I8" s="65">
        <f>INDEX('REEDS calc-noIRA'!$C$64:$AG$113,MATCH(About!$B$2,'REEDS calc-noIRA'!$B$64:$B$113,0),MATCH(I$1,'REEDS calc-noIRA'!$C$63:$AG$63,0))*SUMIFS('res v com'!$F$3:$F$52,'res v com'!$B$3:$B$52,About!$B$2)</f>
        <v>1333.2197389414309</v>
      </c>
      <c r="J8" s="65">
        <f>INDEX('REEDS calc-noIRA'!$C$64:$AG$113,MATCH(About!$B$2,'REEDS calc-noIRA'!$B$64:$B$113,0),MATCH(J$1,'REEDS calc-noIRA'!$C$63:$AG$63,0))*SUMIFS('res v com'!$F$3:$F$52,'res v com'!$B$3:$B$52,About!$B$2)</f>
        <v>1457.6529425094727</v>
      </c>
      <c r="K8" s="65">
        <f>INDEX('REEDS calc-noIRA'!$C$64:$AG$113,MATCH(About!$B$2,'REEDS calc-noIRA'!$B$64:$B$113,0),MATCH(K$1,'REEDS calc-noIRA'!$C$63:$AG$63,0))*SUMIFS('res v com'!$F$3:$F$52,'res v com'!$B$3:$B$52,About!$B$2)</f>
        <v>1622.7814324802275</v>
      </c>
      <c r="L8" s="65">
        <f>INDEX('REEDS calc-noIRA'!$C$64:$AG$113,MATCH(About!$B$2,'REEDS calc-noIRA'!$B$64:$B$113,0),MATCH(L$1,'REEDS calc-noIRA'!$C$63:$AG$63,0))*SUMIFS('res v com'!$F$3:$F$52,'res v com'!$B$3:$B$52,About!$B$2)</f>
        <v>1787.9099224509823</v>
      </c>
      <c r="M8" s="65">
        <f>INDEX('REEDS calc-noIRA'!$C$64:$AG$113,MATCH(About!$B$2,'REEDS calc-noIRA'!$B$64:$B$113,0),MATCH(M$1,'REEDS calc-noIRA'!$C$63:$AG$63,0))*SUMIFS('res v com'!$F$3:$F$52,'res v com'!$B$3:$B$52,About!$B$2)</f>
        <v>1937.1579092522277</v>
      </c>
      <c r="N8" s="65">
        <f>INDEX('REEDS calc-noIRA'!$C$64:$AG$113,MATCH(About!$B$2,'REEDS calc-noIRA'!$B$64:$B$113,0),MATCH(N$1,'REEDS calc-noIRA'!$C$63:$AG$63,0))*SUMIFS('res v com'!$F$3:$F$52,'res v com'!$B$3:$B$52,About!$B$2)</f>
        <v>2086.405896053473</v>
      </c>
      <c r="O8" s="65">
        <f>INDEX('REEDS calc-noIRA'!$C$64:$AG$113,MATCH(About!$B$2,'REEDS calc-noIRA'!$B$64:$B$113,0),MATCH(O$1,'REEDS calc-noIRA'!$C$63:$AG$63,0))*SUMIFS('res v com'!$F$3:$F$52,'res v com'!$B$3:$B$52,About!$B$2)</f>
        <v>2221.4740067214575</v>
      </c>
      <c r="P8" s="65">
        <f>INDEX('REEDS calc-noIRA'!$C$64:$AG$113,MATCH(About!$B$2,'REEDS calc-noIRA'!$B$64:$B$113,0),MATCH(P$1,'REEDS calc-noIRA'!$C$63:$AG$63,0))*SUMIFS('res v com'!$F$3:$F$52,'res v com'!$B$3:$B$52,About!$B$2)</f>
        <v>2356.542117389442</v>
      </c>
      <c r="Q8" s="65">
        <f>INDEX('REEDS calc-noIRA'!$C$64:$AG$113,MATCH(About!$B$2,'REEDS calc-noIRA'!$B$64:$B$113,0),MATCH(Q$1,'REEDS calc-noIRA'!$C$63:$AG$63,0))*SUMIFS('res v com'!$F$3:$F$52,'res v com'!$B$3:$B$52,About!$B$2)</f>
        <v>2483.8256676802157</v>
      </c>
      <c r="R8" s="65">
        <f>INDEX('REEDS calc-noIRA'!$C$64:$AG$113,MATCH(About!$B$2,'REEDS calc-noIRA'!$B$64:$B$113,0),MATCH(R$1,'REEDS calc-noIRA'!$C$63:$AG$63,0))*SUMIFS('res v com'!$F$3:$F$52,'res v com'!$B$3:$B$52,About!$B$2)</f>
        <v>2611.1092179709899</v>
      </c>
      <c r="S8" s="65">
        <f>INDEX('REEDS calc-noIRA'!$C$64:$AG$113,MATCH(About!$B$2,'REEDS calc-noIRA'!$B$64:$B$113,0),MATCH(S$1,'REEDS calc-noIRA'!$C$63:$AG$63,0))*SUMIFS('res v com'!$F$3:$F$52,'res v com'!$B$3:$B$52,About!$B$2)</f>
        <v>2715.9253293884576</v>
      </c>
      <c r="T8" s="65">
        <f>INDEX('REEDS calc-noIRA'!$C$64:$AG$113,MATCH(About!$B$2,'REEDS calc-noIRA'!$B$64:$B$113,0),MATCH(T$1,'REEDS calc-noIRA'!$C$63:$AG$63,0))*SUMIFS('res v com'!$F$3:$F$52,'res v com'!$B$3:$B$52,About!$B$2)</f>
        <v>2820.7414408059258</v>
      </c>
      <c r="U8" s="65">
        <f>INDEX('REEDS calc-noIRA'!$C$64:$AG$113,MATCH(About!$B$2,'REEDS calc-noIRA'!$B$64:$B$113,0),MATCH(U$1,'REEDS calc-noIRA'!$C$63:$AG$63,0))*SUMIFS('res v com'!$F$3:$F$52,'res v com'!$B$3:$B$52,About!$B$2)</f>
        <v>2903.6170682063903</v>
      </c>
      <c r="V8" s="65">
        <f>INDEX('REEDS calc-noIRA'!$C$64:$AG$113,MATCH(About!$B$2,'REEDS calc-noIRA'!$B$64:$B$113,0),MATCH(V$1,'REEDS calc-noIRA'!$C$63:$AG$63,0))*SUMIFS('res v com'!$F$3:$F$52,'res v com'!$B$3:$B$52,About!$B$2)</f>
        <v>2986.4926956068552</v>
      </c>
      <c r="W8" s="65">
        <f>INDEX('REEDS calc-noIRA'!$C$64:$AG$113,MATCH(About!$B$2,'REEDS calc-noIRA'!$B$64:$B$113,0),MATCH(W$1,'REEDS calc-noIRA'!$C$63:$AG$63,0))*SUMIFS('res v com'!$F$3:$F$52,'res v com'!$B$3:$B$52,About!$B$2)</f>
        <v>3052.5536725925472</v>
      </c>
      <c r="X8" s="65">
        <f>INDEX('REEDS calc-noIRA'!$C$64:$AG$113,MATCH(About!$B$2,'REEDS calc-noIRA'!$B$64:$B$113,0),MATCH(X$1,'REEDS calc-noIRA'!$C$63:$AG$63,0))*SUMIFS('res v com'!$F$3:$F$52,'res v com'!$B$3:$B$52,About!$B$2)</f>
        <v>3118.6146495782382</v>
      </c>
      <c r="Y8" s="65">
        <f>INDEX('REEDS calc-noIRA'!$C$64:$AG$113,MATCH(About!$B$2,'REEDS calc-noIRA'!$B$64:$B$113,0),MATCH(Y$1,'REEDS calc-noIRA'!$C$63:$AG$63,0))*SUMIFS('res v com'!$F$3:$F$52,'res v com'!$B$3:$B$52,About!$B$2)</f>
        <v>3120.9859464316014</v>
      </c>
      <c r="Z8" s="65">
        <f>INDEX('REEDS calc-noIRA'!$C$64:$AG$113,MATCH(About!$B$2,'REEDS calc-noIRA'!$B$64:$B$113,0),MATCH(Z$1,'REEDS calc-noIRA'!$C$63:$AG$63,0))*SUMIFS('res v com'!$F$3:$F$52,'res v com'!$B$3:$B$52,About!$B$2)</f>
        <v>3123.3572432849651</v>
      </c>
      <c r="AA8" s="65">
        <f>INDEX('REEDS calc-noIRA'!$C$64:$AG$113,MATCH(About!$B$2,'REEDS calc-noIRA'!$B$64:$B$113,0),MATCH(AA$1,'REEDS calc-noIRA'!$C$63:$AG$63,0))*SUMIFS('res v com'!$F$3:$F$52,'res v com'!$B$3:$B$52,About!$B$2)</f>
        <v>3193.2506192255901</v>
      </c>
      <c r="AB8" s="65">
        <f>INDEX('REEDS calc-noIRA'!$C$64:$AG$113,MATCH(About!$B$2,'REEDS calc-noIRA'!$B$64:$B$113,0),MATCH(AB$1,'REEDS calc-noIRA'!$C$63:$AG$63,0))*SUMIFS('res v com'!$F$3:$F$52,'res v com'!$B$3:$B$52,About!$B$2)</f>
        <v>3263.1439951662151</v>
      </c>
      <c r="AC8" s="65">
        <f>INDEX('REEDS calc-noIRA'!$C$64:$AG$113,MATCH(About!$B$2,'REEDS calc-noIRA'!$B$64:$B$113,0),MATCH(AC$1,'REEDS calc-noIRA'!$C$63:$AG$63,0))*SUMIFS('res v com'!$F$3:$F$52,'res v com'!$B$3:$B$52,About!$B$2)</f>
        <v>3267.383586510115</v>
      </c>
      <c r="AD8" s="65">
        <f>INDEX('REEDS calc-noIRA'!$C$64:$AG$113,MATCH(About!$B$2,'REEDS calc-noIRA'!$B$64:$B$113,0),MATCH(AD$1,'REEDS calc-noIRA'!$C$63:$AG$63,0))*SUMIFS('res v com'!$F$3:$F$52,'res v com'!$B$3:$B$52,About!$B$2)</f>
        <v>3271.6231778540146</v>
      </c>
      <c r="AE8" s="65">
        <f>INDEX('REEDS calc-noIRA'!$C$64:$AG$113,MATCH(About!$B$2,'REEDS calc-noIRA'!$B$64:$B$113,0),MATCH(AE$1,'REEDS calc-noIRA'!$C$63:$AG$63,0))*SUMIFS('res v com'!$F$3:$F$52,'res v com'!$B$3:$B$52,About!$B$2)</f>
        <v>3276.4615815346156</v>
      </c>
      <c r="AF8" s="65">
        <f>INDEX('REEDS calc-noIRA'!$C$64:$AG$113,MATCH(About!$B$2,'REEDS calc-noIRA'!$B$64:$B$113,0),MATCH(AF$1,'REEDS calc-noIRA'!$C$63:$AG$63,0))*SUMIFS('res v com'!$F$3:$F$52,'res v com'!$B$3:$B$52,About!$B$2)</f>
        <v>3281.2999852152166</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16.373333091732775</v>
      </c>
      <c r="E8" s="74">
        <f>'DESC-urban-residential'!F8-'BDESC-urban-residential'!F8</f>
        <v>32.746666183465663</v>
      </c>
      <c r="F8" s="74">
        <f>'DESC-urban-residential'!G8-'BDESC-urban-residential'!G8</f>
        <v>35.627072466717777</v>
      </c>
      <c r="G8" s="74">
        <f>'DESC-urban-residential'!H8-'BDESC-urban-residential'!H8</f>
        <v>38.507478749969323</v>
      </c>
      <c r="H8" s="74">
        <f>'DESC-urban-residential'!I8-'BDESC-urban-residential'!I8</f>
        <v>45.362618900462962</v>
      </c>
      <c r="I8" s="74">
        <f>'DESC-urban-residential'!J8-'BDESC-urban-residential'!J8</f>
        <v>52.217759050956147</v>
      </c>
      <c r="J8" s="74">
        <f>'DESC-urban-residential'!K8-'BDESC-urban-residential'!K8</f>
        <v>42.950940148869677</v>
      </c>
      <c r="K8" s="74">
        <f>'DESC-urban-residential'!L8-'BDESC-urban-residential'!L8</f>
        <v>33.684121246782979</v>
      </c>
      <c r="L8" s="74">
        <f>'DESC-urban-residential'!M8-'BDESC-urban-residential'!M8</f>
        <v>47.749727257251607</v>
      </c>
      <c r="M8" s="74">
        <f>'DESC-urban-residential'!N8-'BDESC-urban-residential'!N8</f>
        <v>61.815333267720916</v>
      </c>
      <c r="N8" s="74">
        <f>'DESC-urban-residential'!O8-'BDESC-urban-residential'!O8</f>
        <v>100.84635043006551</v>
      </c>
      <c r="O8" s="74">
        <f>'DESC-urban-residential'!P8-'BDESC-urban-residential'!P8</f>
        <v>139.87736759241034</v>
      </c>
      <c r="P8" s="74">
        <f>'DESC-urban-residential'!Q8-'BDESC-urban-residential'!Q8</f>
        <v>230.85397943249063</v>
      </c>
      <c r="Q8" s="74">
        <f>'DESC-urban-residential'!R8-'BDESC-urban-residential'!R8</f>
        <v>321.83059127257138</v>
      </c>
      <c r="R8" s="74">
        <f>'DESC-urban-residential'!S8-'BDESC-urban-residential'!S8</f>
        <v>391.12855477348558</v>
      </c>
      <c r="S8" s="74">
        <f>'DESC-urban-residential'!T8-'BDESC-urban-residential'!T8</f>
        <v>460.42651827440022</v>
      </c>
      <c r="T8" s="74">
        <f>'DESC-urban-residential'!U8-'BDESC-urban-residential'!U8</f>
        <v>485.55069197732223</v>
      </c>
      <c r="U8" s="74">
        <f>'DESC-urban-residential'!V8-'BDESC-urban-residential'!V8</f>
        <v>510.67486568024378</v>
      </c>
      <c r="V8" s="74">
        <f>'DESC-urban-residential'!W8-'BDESC-urban-residential'!W8</f>
        <v>509.68259973621275</v>
      </c>
      <c r="W8" s="74">
        <f>'DESC-urban-residential'!X8-'BDESC-urban-residential'!X8</f>
        <v>508.69033379218081</v>
      </c>
      <c r="X8" s="74">
        <f>'DESC-urban-residential'!Y8-'BDESC-urban-residential'!Y8</f>
        <v>449.66657538033974</v>
      </c>
      <c r="Y8" s="74">
        <f>'DESC-urban-residential'!Z8-'BDESC-urban-residential'!Z8</f>
        <v>390.64281696849912</v>
      </c>
      <c r="Z8" s="74">
        <f>'DESC-urban-residential'!AA8-'BDESC-urban-residential'!AA8</f>
        <v>373.48512127338608</v>
      </c>
      <c r="AA8" s="74">
        <f>'DESC-urban-residential'!AB8-'BDESC-urban-residential'!AB8</f>
        <v>356.32742557827441</v>
      </c>
      <c r="AB8" s="74">
        <f>'DESC-urban-residential'!AC8-'BDESC-urban-residential'!AC8</f>
        <v>287.44715878904026</v>
      </c>
      <c r="AC8" s="74">
        <f>'DESC-urban-residential'!AD8-'BDESC-urban-residential'!AD8</f>
        <v>218.56689199980656</v>
      </c>
      <c r="AD8" s="74">
        <f>'DESC-urban-residential'!AE8-'BDESC-urban-residential'!AE8</f>
        <v>199.61933754469192</v>
      </c>
      <c r="AE8" s="74">
        <f>'DESC-urban-residential'!AF8-'BDESC-urban-residential'!AF8</f>
        <v>180.67178308957637</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2.2538945439131624</v>
      </c>
      <c r="E8" s="74">
        <f>'DESC-rural-residential'!F8-'BDESC-rural-residential'!F8</f>
        <v>4.5077890878263247</v>
      </c>
      <c r="F8" s="74">
        <f>'DESC-rural-residential'!G8-'BDESC-rural-residential'!G8</f>
        <v>4.904295527272879</v>
      </c>
      <c r="G8" s="74">
        <f>'DESC-rural-residential'!H8-'BDESC-rural-residential'!H8</f>
        <v>5.3008019667193054</v>
      </c>
      <c r="H8" s="74">
        <f>'DESC-rural-residential'!I8-'BDESC-rural-residential'!I8</f>
        <v>6.2444560716222952</v>
      </c>
      <c r="I8" s="74">
        <f>'DESC-rural-residential'!J8-'BDESC-rural-residential'!J8</f>
        <v>7.1881101765252424</v>
      </c>
      <c r="J8" s="74">
        <f>'DESC-rural-residential'!K8-'BDESC-rural-residential'!K8</f>
        <v>5.9124729897761199</v>
      </c>
      <c r="K8" s="74">
        <f>'DESC-rural-residential'!L8-'BDESC-rural-residential'!L8</f>
        <v>4.6368358030270258</v>
      </c>
      <c r="L8" s="74">
        <f>'DESC-rural-residential'!M8-'BDESC-rural-residential'!M8</f>
        <v>6.5730568806910696</v>
      </c>
      <c r="M8" s="74">
        <f>'DESC-rural-residential'!N8-'BDESC-rural-residential'!N8</f>
        <v>8.5092779583551987</v>
      </c>
      <c r="N8" s="74">
        <f>'DESC-rural-residential'!O8-'BDESC-rural-residential'!O8</f>
        <v>13.882148352716627</v>
      </c>
      <c r="O8" s="74">
        <f>'DESC-rural-residential'!P8-'BDESC-rural-residential'!P8</f>
        <v>19.255018747078054</v>
      </c>
      <c r="P8" s="74">
        <f>'DESC-rural-residential'!Q8-'BDESC-rural-residential'!Q8</f>
        <v>31.778534142584022</v>
      </c>
      <c r="Q8" s="74">
        <f>'DESC-rural-residential'!R8-'BDESC-rural-residential'!R8</f>
        <v>44.302049538090017</v>
      </c>
      <c r="R8" s="74">
        <f>'DESC-rural-residential'!S8-'BDESC-rural-residential'!S8</f>
        <v>53.841359644586788</v>
      </c>
      <c r="S8" s="74">
        <f>'DESC-rural-residential'!T8-'BDESC-rural-residential'!T8</f>
        <v>63.380669751083587</v>
      </c>
      <c r="T8" s="74">
        <f>'DESC-rural-residential'!U8-'BDESC-rural-residential'!U8</f>
        <v>66.839173753419743</v>
      </c>
      <c r="U8" s="74">
        <f>'DESC-rural-residential'!V8-'BDESC-rural-residential'!V8</f>
        <v>70.297677755755956</v>
      </c>
      <c r="V8" s="74">
        <f>'DESC-rural-residential'!W8-'BDESC-rural-residential'!W8</f>
        <v>70.161085970513909</v>
      </c>
      <c r="W8" s="74">
        <f>'DESC-rural-residential'!X8-'BDESC-rural-residential'!X8</f>
        <v>70.024494185271749</v>
      </c>
      <c r="X8" s="74">
        <f>'DESC-rural-residential'!Y8-'BDESC-rural-residential'!Y8</f>
        <v>61.899494449398276</v>
      </c>
      <c r="Y8" s="74">
        <f>'DESC-rural-residential'!Z8-'BDESC-rural-residential'!Z8</f>
        <v>53.774494713524859</v>
      </c>
      <c r="Z8" s="74">
        <f>'DESC-rural-residential'!AA8-'BDESC-rural-residential'!AA8</f>
        <v>51.412627615562826</v>
      </c>
      <c r="AA8" s="74">
        <f>'DESC-rural-residential'!AB8-'BDESC-rural-residential'!AB8</f>
        <v>49.050760517600906</v>
      </c>
      <c r="AB8" s="74">
        <f>'DESC-rural-residential'!AC8-'BDESC-rural-residential'!AC8</f>
        <v>39.568949048320746</v>
      </c>
      <c r="AC8" s="74">
        <f>'DESC-rural-residential'!AD8-'BDESC-rural-residential'!AD8</f>
        <v>30.08713757904053</v>
      </c>
      <c r="AD8" s="74">
        <f>'DESC-rural-residential'!AE8-'BDESC-rural-residential'!AE8</f>
        <v>27.478884917983748</v>
      </c>
      <c r="AE8" s="74">
        <f>'DESC-rural-residential'!AF8-'BDESC-rural-residential'!AF8</f>
        <v>24.87063225692691</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20.750045091623861</v>
      </c>
      <c r="E8" s="74">
        <f>'DESC-commercial'!F8-'BDESC-commercial'!F8</f>
        <v>41.500090183247949</v>
      </c>
      <c r="F8" s="74">
        <f>'DESC-commercial'!G8-'BDESC-commercial'!G8</f>
        <v>45.150450187824617</v>
      </c>
      <c r="G8" s="74">
        <f>'DESC-commercial'!H8-'BDESC-commercial'!H8</f>
        <v>48.800810192401059</v>
      </c>
      <c r="H8" s="74">
        <f>'DESC-commercial'!I8-'BDESC-commercial'!I8</f>
        <v>57.488379573369912</v>
      </c>
      <c r="I8" s="74">
        <f>'DESC-commercial'!J8-'BDESC-commercial'!J8</f>
        <v>66.175948954338537</v>
      </c>
      <c r="J8" s="74">
        <f>'DESC-commercial'!K8-'BDESC-commercial'!K8</f>
        <v>54.432041406809276</v>
      </c>
      <c r="K8" s="74">
        <f>'DESC-commercial'!L8-'BDESC-commercial'!L8</f>
        <v>42.688133859280015</v>
      </c>
      <c r="L8" s="74">
        <f>'DESC-commercial'!M8-'BDESC-commercial'!M8</f>
        <v>60.513579498421905</v>
      </c>
      <c r="M8" s="74">
        <f>'DESC-commercial'!N8-'BDESC-commercial'!N8</f>
        <v>78.339025137564022</v>
      </c>
      <c r="N8" s="74">
        <f>'DESC-commercial'!O8-'BDESC-commercial'!O8</f>
        <v>127.80331939903772</v>
      </c>
      <c r="O8" s="74">
        <f>'DESC-commercial'!P8-'BDESC-commercial'!P8</f>
        <v>177.26761366051187</v>
      </c>
      <c r="P8" s="74">
        <f>'DESC-commercial'!Q8-'BDESC-commercial'!Q8</f>
        <v>292.56294097037971</v>
      </c>
      <c r="Q8" s="74">
        <f>'DESC-commercial'!R8-'BDESC-commercial'!R8</f>
        <v>407.85826828024847</v>
      </c>
      <c r="R8" s="74">
        <f>'DESC-commercial'!S8-'BDESC-commercial'!S8</f>
        <v>495.68008558192696</v>
      </c>
      <c r="S8" s="74">
        <f>'DESC-commercial'!T8-'BDESC-commercial'!T8</f>
        <v>583.50190288360591</v>
      </c>
      <c r="T8" s="74">
        <f>'DESC-commercial'!U8-'BDESC-commercial'!U8</f>
        <v>615.34195245107185</v>
      </c>
      <c r="U8" s="74">
        <f>'DESC-commercial'!V8-'BDESC-commercial'!V8</f>
        <v>647.18200201853915</v>
      </c>
      <c r="V8" s="74">
        <f>'DESC-commercial'!W8-'BDESC-commercial'!W8</f>
        <v>645.92449611145366</v>
      </c>
      <c r="W8" s="74">
        <f>'DESC-commercial'!X8-'BDESC-commercial'!X8</f>
        <v>644.66699020436727</v>
      </c>
      <c r="X8" s="74">
        <f>'DESC-commercial'!Y8-'BDESC-commercial'!Y8</f>
        <v>569.86574835207648</v>
      </c>
      <c r="Y8" s="74">
        <f>'DESC-commercial'!Z8-'BDESC-commercial'!Z8</f>
        <v>495.0645064997866</v>
      </c>
      <c r="Z8" s="74">
        <f>'DESC-commercial'!AA8-'BDESC-commercial'!AA8</f>
        <v>473.32043292922526</v>
      </c>
      <c r="AA8" s="74">
        <f>'DESC-commercial'!AB8-'BDESC-commercial'!AB8</f>
        <v>451.57635935866438</v>
      </c>
      <c r="AB8" s="74">
        <f>'DESC-commercial'!AC8-'BDESC-commercial'!AC8</f>
        <v>364.28389216263895</v>
      </c>
      <c r="AC8" s="74">
        <f>'DESC-commercial'!AD8-'BDESC-commercial'!AD8</f>
        <v>276.99142496661352</v>
      </c>
      <c r="AD8" s="74">
        <f>'DESC-commercial'!AE8-'BDESC-commercial'!AE8</f>
        <v>252.97905026459557</v>
      </c>
      <c r="AE8" s="74">
        <f>'DESC-commercial'!AF8-'BDESC-commercial'!AF8</f>
        <v>228.96667556257762</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2025-01-29T23:39:22Z</dcterms:modified>
</cp:coreProperties>
</file>