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NY/bldgs/BCEU/"/>
    </mc:Choice>
  </mc:AlternateContent>
  <xr:revisionPtr revIDLastSave="0" documentId="8_{1D7A9342-DC94-C74D-824C-827E1114A185}"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Y182" i="36" l="1"/>
  <c r="L11" i="16" s="1"/>
  <c r="AK151" i="36"/>
  <c r="X6" i="14" s="1"/>
  <c r="U151" i="36"/>
  <c r="H6" i="14" s="1"/>
  <c r="AN143" i="36"/>
  <c r="AA11" i="21" s="1"/>
  <c r="AF143" i="36"/>
  <c r="S11" i="21" s="1"/>
  <c r="AD182" i="36"/>
  <c r="Q11" i="16" s="1"/>
  <c r="AS156" i="36"/>
  <c r="AF11" i="14" s="1"/>
  <c r="AC156" i="36"/>
  <c r="P11" i="14" s="1"/>
  <c r="U156" i="36"/>
  <c r="H11" i="14" s="1"/>
  <c r="AO151" i="36"/>
  <c r="AB6" i="14" s="1"/>
  <c r="AG151" i="36"/>
  <c r="T6" i="14" s="1"/>
  <c r="Y151" i="36"/>
  <c r="L6" i="14" s="1"/>
  <c r="AR143" i="36"/>
  <c r="AE11" i="21" s="1"/>
  <c r="AJ143" i="36"/>
  <c r="W11" i="21" s="1"/>
  <c r="T143" i="36"/>
  <c r="G11" i="21"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AO182" i="36"/>
  <c r="AB11" i="16" s="1"/>
  <c r="AG182" i="36"/>
  <c r="T11" i="16" s="1"/>
  <c r="AO156" i="36"/>
  <c r="AB11" i="14" s="1"/>
  <c r="AG156" i="36"/>
  <c r="T11" i="14" s="1"/>
  <c r="Y156" i="36"/>
  <c r="L11" i="14" s="1"/>
  <c r="AS151" i="36"/>
  <c r="AF6" i="14" s="1"/>
  <c r="AC151" i="36"/>
  <c r="P6" i="14" s="1"/>
  <c r="X143" i="36"/>
  <c r="K11" i="21" s="1"/>
  <c r="AN156" i="36"/>
  <c r="AA11" i="14" s="1"/>
  <c r="AF156" i="36"/>
  <c r="S11" i="14" s="1"/>
  <c r="X156" i="36"/>
  <c r="K11" i="14" s="1"/>
  <c r="AB151" i="36"/>
  <c r="O6" i="14" s="1"/>
  <c r="W143" i="36"/>
  <c r="J11" i="21" s="1"/>
  <c r="AM182" i="36"/>
  <c r="Z11" i="16" s="1"/>
  <c r="AE182" i="36"/>
  <c r="R11" i="16" s="1"/>
  <c r="W182" i="36"/>
  <c r="J11" i="16" s="1"/>
  <c r="AM156" i="36"/>
  <c r="Z11" i="14" s="1"/>
  <c r="AE156" i="36"/>
  <c r="R11" i="14" s="1"/>
  <c r="W156" i="36"/>
  <c r="J11" i="14" s="1"/>
  <c r="AQ151" i="36"/>
  <c r="AD6" i="14" s="1"/>
  <c r="AI151" i="36"/>
  <c r="V6" i="14" s="1"/>
  <c r="AA151" i="36"/>
  <c r="N6" i="14" s="1"/>
  <c r="S151" i="36"/>
  <c r="F6" i="14" s="1"/>
  <c r="AL143" i="36"/>
  <c r="Y11" i="21" s="1"/>
  <c r="AD143" i="36"/>
  <c r="Q11" i="21" s="1"/>
  <c r="V143" i="36"/>
  <c r="I11" i="21" s="1"/>
  <c r="AL182" i="36"/>
  <c r="Y11" i="16" s="1"/>
  <c r="V182" i="36"/>
  <c r="I11" i="16" s="1"/>
  <c r="AL156" i="36"/>
  <c r="Y11" i="14" s="1"/>
  <c r="V156" i="36"/>
  <c r="I11" i="14" s="1"/>
  <c r="Z151" i="36"/>
  <c r="M6" i="14" s="1"/>
  <c r="U143" i="36"/>
  <c r="H11" i="21" s="1"/>
  <c r="AS182" i="36"/>
  <c r="AF11" i="16" s="1"/>
  <c r="AK182" i="36"/>
  <c r="X11" i="16" s="1"/>
  <c r="AC182" i="36"/>
  <c r="P11" i="16" s="1"/>
  <c r="U182" i="36"/>
  <c r="H11" i="16" s="1"/>
  <c r="AK156" i="36"/>
  <c r="X11" i="14" s="1"/>
  <c r="AB143" i="36"/>
  <c r="O11" i="21" s="1"/>
  <c r="AB182" i="36"/>
  <c r="O11" i="16" s="1"/>
  <c r="AI156" i="36"/>
  <c r="V11" i="14" s="1"/>
  <c r="AN182" i="36"/>
  <c r="AA11" i="16" s="1"/>
  <c r="AF182" i="36"/>
  <c r="S11" i="16" s="1"/>
  <c r="X182" i="36"/>
  <c r="K11" i="16" s="1"/>
  <c r="AR151" i="36"/>
  <c r="AE6" i="14" s="1"/>
  <c r="AJ151" i="36"/>
  <c r="W6" i="14" s="1"/>
  <c r="T151" i="36"/>
  <c r="G6" i="14" s="1"/>
  <c r="AM143" i="36"/>
  <c r="Z11" i="21" s="1"/>
  <c r="AE143" i="36"/>
  <c r="R11" i="21" s="1"/>
  <c r="AD156" i="36"/>
  <c r="Q11" i="14" s="1"/>
  <c r="AP151" i="36"/>
  <c r="AC6" i="14" s="1"/>
  <c r="AH151" i="36"/>
  <c r="U6" i="14" s="1"/>
  <c r="R151" i="36"/>
  <c r="E6" i="14" s="1"/>
  <c r="AS143" i="36"/>
  <c r="AF11" i="21" s="1"/>
  <c r="AK143" i="36"/>
  <c r="X11" i="21" s="1"/>
  <c r="AC143" i="36"/>
  <c r="P11" i="21" s="1"/>
  <c r="AR182" i="36"/>
  <c r="AE11" i="16" s="1"/>
  <c r="AJ182" i="36"/>
  <c r="W11" i="16" s="1"/>
  <c r="T182" i="36"/>
  <c r="G11" i="16" s="1"/>
  <c r="AQ182" i="36"/>
  <c r="AD11" i="16" s="1"/>
  <c r="AI182" i="36"/>
  <c r="V11" i="16" s="1"/>
  <c r="AA182" i="36"/>
  <c r="N11" i="16" s="1"/>
  <c r="S182" i="36"/>
  <c r="F11" i="16" s="1"/>
  <c r="AQ156" i="36"/>
  <c r="AD11" i="14" s="1"/>
  <c r="AA156" i="36"/>
  <c r="N11" i="14" s="1"/>
  <c r="S156" i="36"/>
  <c r="F11" i="14" s="1"/>
  <c r="AM151" i="36"/>
  <c r="Z6" i="14" s="1"/>
  <c r="AE151" i="36"/>
  <c r="R6" i="14" s="1"/>
  <c r="W151" i="36"/>
  <c r="J6" i="14" s="1"/>
  <c r="AP143" i="36"/>
  <c r="AC11" i="21" s="1"/>
  <c r="AH143" i="36"/>
  <c r="U11" i="21" s="1"/>
  <c r="Z143" i="36"/>
  <c r="M11" i="21" s="1"/>
  <c r="R143" i="36"/>
  <c r="E11" i="21"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AO4" i="36"/>
  <c r="AA2" i="18" s="1"/>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AC2" i="23" s="1"/>
  <c r="T69" i="36"/>
  <c r="G2" i="23" s="1"/>
  <c r="AJ69" i="36"/>
  <c r="W2" i="23" s="1"/>
  <c r="AR69" i="36"/>
  <c r="AE2" i="23" s="1"/>
  <c r="V69" i="36"/>
  <c r="I2" i="23" s="1"/>
  <c r="AQ69" i="36"/>
  <c r="AD2" i="23" s="1"/>
  <c r="AK69" i="36"/>
  <c r="AS69" i="36"/>
  <c r="AF2" i="23" s="1"/>
  <c r="W69" i="36"/>
  <c r="J2" i="23" s="1"/>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S2" i="18"/>
  <c r="AF2" i="18"/>
  <c r="X2" i="18"/>
  <c r="Z2" i="18"/>
  <c r="X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<sst xmlns="http://schemas.openxmlformats.org/spreadsheetml/2006/main" count="211474" uniqueCount="1097">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</sst>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177959000000000.03</c:v>
                </c:pt>
                <c:pt idx="1">
                  <c:v>177959000000000.03</c:v>
                </c:pt>
                <c:pt idx="2">
                  <c:v>177144527822404.59</c:v>
                </c:pt>
                <c:pt idx="3">
                  <c:v>176426408173862.69</c:v>
                </c:pt>
                <c:pt idx="4">
                  <c:v>175760371424318.03</c:v>
                </c:pt>
                <c:pt idx="5">
                  <c:v>175210389515223.91</c:v>
                </c:pt>
                <c:pt idx="6">
                  <c:v>174752708073741.56</c:v>
                </c:pt>
                <c:pt idx="7">
                  <c:v>174532595030016.59</c:v>
                </c:pt>
                <c:pt idx="8">
                  <c:v>174451157783990.81</c:v>
                </c:pt>
                <c:pt idx="9">
                  <c:v>174410374260162.56</c:v>
                </c:pt>
                <c:pt idx="10">
                  <c:v>174428830969393.81</c:v>
                </c:pt>
                <c:pt idx="11">
                  <c:v>174750035982905.12</c:v>
                </c:pt>
                <c:pt idx="12">
                  <c:v>175201060586199.5</c:v>
                </c:pt>
                <c:pt idx="13">
                  <c:v>175690266383744.66</c:v>
                </c:pt>
                <c:pt idx="14">
                  <c:v>176257629814583</c:v>
                </c:pt>
                <c:pt idx="15">
                  <c:v>176904892995310.22</c:v>
                </c:pt>
                <c:pt idx="16">
                  <c:v>177549404011252.06</c:v>
                </c:pt>
                <c:pt idx="17">
                  <c:v>178193452582513.25</c:v>
                </c:pt>
                <c:pt idx="18">
                  <c:v>178907550471180.44</c:v>
                </c:pt>
                <c:pt idx="19">
                  <c:v>179552983383468.81</c:v>
                </c:pt>
                <c:pt idx="20">
                  <c:v>180209565976659</c:v>
                </c:pt>
                <c:pt idx="21">
                  <c:v>179901706902728.28</c:v>
                </c:pt>
                <c:pt idx="22">
                  <c:v>179581848187844.84</c:v>
                </c:pt>
                <c:pt idx="23">
                  <c:v>179190667544314.66</c:v>
                </c:pt>
                <c:pt idx="24">
                  <c:v>178764972123801.5</c:v>
                </c:pt>
                <c:pt idx="25">
                  <c:v>178396950535406.03</c:v>
                </c:pt>
                <c:pt idx="26">
                  <c:v>177951165720006.72</c:v>
                </c:pt>
                <c:pt idx="27">
                  <c:v>177517191361765.81</c:v>
                </c:pt>
                <c:pt idx="28">
                  <c:v>177021106804961.91</c:v>
                </c:pt>
                <c:pt idx="29">
                  <c:v>176539100126908.47</c:v>
                </c:pt>
                <c:pt idx="30">
                  <c:v>176074792222502.84</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238569000000000.03</c:v>
                </c:pt>
                <c:pt idx="1">
                  <c:v>238569000000000.03</c:v>
                </c:pt>
                <c:pt idx="2">
                  <c:v>239611590425587.38</c:v>
                </c:pt>
                <c:pt idx="3">
                  <c:v>240493829285519</c:v>
                </c:pt>
                <c:pt idx="4">
                  <c:v>241401052339108.78</c:v>
                </c:pt>
                <c:pt idx="5">
                  <c:v>242214227993685.38</c:v>
                </c:pt>
                <c:pt idx="6">
                  <c:v>242986549262079.09</c:v>
                </c:pt>
                <c:pt idx="7">
                  <c:v>243731787136083.12</c:v>
                </c:pt>
                <c:pt idx="8">
                  <c:v>244467840176114.12</c:v>
                </c:pt>
                <c:pt idx="9">
                  <c:v>245299289668145.81</c:v>
                </c:pt>
                <c:pt idx="10">
                  <c:v>246216957933158.16</c:v>
                </c:pt>
                <c:pt idx="11">
                  <c:v>247317371313278.06</c:v>
                </c:pt>
                <c:pt idx="12">
                  <c:v>248625347364478.25</c:v>
                </c:pt>
                <c:pt idx="13">
                  <c:v>250098454729951.38</c:v>
                </c:pt>
                <c:pt idx="14">
                  <c:v>251740924543752.5</c:v>
                </c:pt>
                <c:pt idx="15">
                  <c:v>253519800625074.31</c:v>
                </c:pt>
                <c:pt idx="16">
                  <c:v>255385725806074.72</c:v>
                </c:pt>
                <c:pt idx="17">
                  <c:v>257425394088487.44</c:v>
                </c:pt>
                <c:pt idx="18">
                  <c:v>259558497468488.31</c:v>
                </c:pt>
                <c:pt idx="19">
                  <c:v>261843510963604.47</c:v>
                </c:pt>
                <c:pt idx="20">
                  <c:v>264265592056526.12</c:v>
                </c:pt>
                <c:pt idx="21">
                  <c:v>266835161675279.56</c:v>
                </c:pt>
                <c:pt idx="22">
                  <c:v>269546234917056.5</c:v>
                </c:pt>
                <c:pt idx="23">
                  <c:v>272430015465769.5</c:v>
                </c:pt>
                <c:pt idx="24">
                  <c:v>275441536277370.66</c:v>
                </c:pt>
                <c:pt idx="25">
                  <c:v>278556981746496.09</c:v>
                </c:pt>
                <c:pt idx="26">
                  <c:v>281862121572530</c:v>
                </c:pt>
                <c:pt idx="27">
                  <c:v>285235896947067.12</c:v>
                </c:pt>
                <c:pt idx="28">
                  <c:v>288773345934505.44</c:v>
                </c:pt>
                <c:pt idx="29">
                  <c:v>292453404175815.69</c:v>
                </c:pt>
                <c:pt idx="30">
                  <c:v>296292196044467.38</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779</v>
      </c>
      <c r="C1" s="95">
        <v>45275</v>
      </c>
      <c r="E1" s="128" t="s">
        <v>915</v>
      </c>
      <c r="F1" s="129" t="str">
        <f>B1</f>
        <v>New York</v>
      </c>
      <c r="H1" t="s">
        <v>712</v>
      </c>
      <c r="I1" t="s">
        <v>817</v>
      </c>
    </row>
    <row r="2" spans="1:9" x14ac:dyDescent="0.2">
      <c r="B2" t="str">
        <f>VLOOKUP(B1,H2:I52,2)</f>
        <v>NY</v>
      </c>
      <c r="E2" s="128" t="s">
        <v>817</v>
      </c>
      <c r="F2" s="130" t="str">
        <f>LOOKUP(F1,H:H,I:I)</f>
        <v>NY</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0.12554090096112375</v>
      </c>
      <c r="H5" s="100" t="s">
        <v>724</v>
      </c>
      <c r="I5" s="100" t="s">
        <v>725</v>
      </c>
    </row>
    <row r="6" spans="1:9" x14ac:dyDescent="0.2">
      <c r="B6" t="s">
        <v>551</v>
      </c>
      <c r="E6" s="119" t="s">
        <v>910</v>
      </c>
      <c r="F6" s="120">
        <f>SUMIFS('Rural Urban'!F:F,'Rural Urban'!B:B,About!F2) / 100</f>
        <v>0.8744590990388762</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0.12554090096112375</v>
      </c>
      <c r="R11" s="207">
        <f>1-Q11</f>
        <v>0.87445909903887631</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NY</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810721000000000</v>
      </c>
      <c r="G23" s="6">
        <f>BF2</f>
        <v>1.1695032E+16</v>
      </c>
      <c r="H23" s="207">
        <f>IFERROR(F23/G23,0)</f>
        <v>6.9321828277169317E-2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102249000000000</v>
      </c>
      <c r="G25" s="6">
        <f t="shared" si="2"/>
        <v>473453000000000</v>
      </c>
      <c r="H25" s="207">
        <f t="shared" si="3"/>
        <v>0.21596441463038571</v>
      </c>
    </row>
    <row r="26" spans="1:58" x14ac:dyDescent="0.2">
      <c r="C26" s="204" t="s">
        <v>966</v>
      </c>
      <c r="D26" s="204" t="s">
        <v>635</v>
      </c>
      <c r="E26" t="s">
        <v>1022</v>
      </c>
      <c r="F26">
        <f t="shared" si="1"/>
        <v>177959000000000</v>
      </c>
      <c r="G26" s="6">
        <f t="shared" si="2"/>
        <v>5017299000000000</v>
      </c>
      <c r="H26" s="213">
        <f t="shared" si="3"/>
        <v>3.5469084062958976E-2</v>
      </c>
    </row>
    <row r="27" spans="1:58" x14ac:dyDescent="0.2">
      <c r="C27" s="204" t="s">
        <v>968</v>
      </c>
      <c r="D27" s="204" t="s">
        <v>969</v>
      </c>
      <c r="E27" t="s">
        <v>1022</v>
      </c>
      <c r="F27">
        <f t="shared" si="1"/>
        <v>2495000000000</v>
      </c>
      <c r="G27" s="6">
        <f t="shared" si="2"/>
        <v>9410000000000</v>
      </c>
      <c r="H27" s="207">
        <f t="shared" si="3"/>
        <v>0.26514346439957492</v>
      </c>
    </row>
    <row r="28" spans="1:58" x14ac:dyDescent="0.2">
      <c r="C28" s="204" t="s">
        <v>971</v>
      </c>
      <c r="D28" s="204" t="s">
        <v>972</v>
      </c>
      <c r="E28" t="s">
        <v>1022</v>
      </c>
      <c r="F28">
        <f t="shared" si="1"/>
        <v>459853000000000</v>
      </c>
      <c r="G28" s="6">
        <f t="shared" si="2"/>
        <v>4914171000000000</v>
      </c>
      <c r="H28" s="213">
        <f t="shared" si="3"/>
        <v>9.3576922740376753E-2</v>
      </c>
    </row>
    <row r="29" spans="1:58" x14ac:dyDescent="0.2">
      <c r="C29" s="204" t="s">
        <v>974</v>
      </c>
      <c r="D29" s="204" t="s">
        <v>975</v>
      </c>
      <c r="E29" t="s">
        <v>1022</v>
      </c>
      <c r="F29">
        <f t="shared" si="1"/>
        <v>25568000000000</v>
      </c>
      <c r="G29" s="6">
        <f t="shared" si="2"/>
        <v>484129000000000</v>
      </c>
      <c r="H29" s="207">
        <f t="shared" si="3"/>
        <v>5.2812370256687786E-2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29920000000000</v>
      </c>
      <c r="G31" s="6">
        <f t="shared" si="2"/>
        <v>438967000000000</v>
      </c>
      <c r="H31" s="207">
        <f t="shared" si="3"/>
        <v>6.8160021140541316E-2</v>
      </c>
    </row>
    <row r="32" spans="1:58" x14ac:dyDescent="0.2">
      <c r="C32" s="204" t="s">
        <v>983</v>
      </c>
      <c r="D32" s="204" t="s">
        <v>983</v>
      </c>
      <c r="E32" t="s">
        <v>1013</v>
      </c>
      <c r="F32">
        <f t="shared" si="1"/>
        <v>646111000000000</v>
      </c>
      <c r="G32" s="6">
        <f t="shared" si="2"/>
        <v>9178628000000000</v>
      </c>
      <c r="H32" s="207">
        <f t="shared" si="3"/>
        <v>7.0392982480606034E-2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66033000000000</v>
      </c>
      <c r="G34" s="6">
        <f t="shared" si="2"/>
        <v>707192000000000</v>
      </c>
      <c r="H34" s="207">
        <f t="shared" si="3"/>
        <v>9.3373511012568022E-2</v>
      </c>
    </row>
    <row r="35" spans="3:8" x14ac:dyDescent="0.2">
      <c r="C35" s="204" t="s">
        <v>990</v>
      </c>
      <c r="D35" s="204" t="s">
        <v>635</v>
      </c>
      <c r="E35" t="s">
        <v>1013</v>
      </c>
      <c r="F35">
        <f t="shared" si="1"/>
        <v>238569000000000</v>
      </c>
      <c r="G35" s="6">
        <f t="shared" si="2"/>
        <v>4532636000000000</v>
      </c>
      <c r="H35" s="213">
        <f t="shared" si="3"/>
        <v>5.2633610993691085E-2</v>
      </c>
    </row>
    <row r="36" spans="3:8" x14ac:dyDescent="0.2">
      <c r="C36" s="204" t="s">
        <v>992</v>
      </c>
      <c r="D36" s="204" t="s">
        <v>969</v>
      </c>
      <c r="E36" t="s">
        <v>1013</v>
      </c>
      <c r="F36">
        <f t="shared" si="1"/>
        <v>240000000000</v>
      </c>
      <c r="G36" s="6">
        <f t="shared" si="2"/>
        <v>1434000000000</v>
      </c>
      <c r="H36" s="207">
        <f t="shared" si="3"/>
        <v>0.16736401673640167</v>
      </c>
    </row>
    <row r="37" spans="3:8" x14ac:dyDescent="0.2">
      <c r="C37" s="204" t="s">
        <v>994</v>
      </c>
      <c r="D37" s="204" t="s">
        <v>972</v>
      </c>
      <c r="E37" t="s">
        <v>1013</v>
      </c>
      <c r="F37">
        <f t="shared" si="1"/>
        <v>307350000000000</v>
      </c>
      <c r="G37" s="6">
        <f t="shared" si="2"/>
        <v>3434314000000000</v>
      </c>
      <c r="H37" s="213">
        <f t="shared" si="3"/>
        <v>8.949385525027706E-2</v>
      </c>
    </row>
    <row r="38" spans="3:8" x14ac:dyDescent="0.2">
      <c r="C38" s="204" t="s">
        <v>996</v>
      </c>
      <c r="D38" s="204" t="s">
        <v>975</v>
      </c>
      <c r="E38" t="s">
        <v>1013</v>
      </c>
      <c r="F38">
        <f t="shared" si="1"/>
        <v>10491000000000</v>
      </c>
      <c r="G38" s="6">
        <f t="shared" si="2"/>
        <v>216973000000000</v>
      </c>
      <c r="H38" s="207">
        <f t="shared" si="3"/>
        <v>4.8351638222267283E-2</v>
      </c>
    </row>
    <row r="39" spans="3:8" x14ac:dyDescent="0.2">
      <c r="C39" s="204" t="s">
        <v>998</v>
      </c>
      <c r="D39" s="204" t="s">
        <v>978</v>
      </c>
      <c r="E39" t="s">
        <v>1013</v>
      </c>
      <c r="F39">
        <f t="shared" si="1"/>
        <v>1185000000000</v>
      </c>
      <c r="G39" s="6">
        <f t="shared" si="2"/>
        <v>3163000000000</v>
      </c>
      <c r="H39" s="207">
        <f t="shared" si="3"/>
        <v>0.3746443250079039</v>
      </c>
    </row>
    <row r="40" spans="3:8" ht="16" thickBot="1" x14ac:dyDescent="0.25">
      <c r="C40" s="205" t="s">
        <v>1001</v>
      </c>
      <c r="D40" s="205" t="s">
        <v>981</v>
      </c>
      <c r="E40" t="s">
        <v>1013</v>
      </c>
      <c r="F40">
        <f t="shared" si="1"/>
        <v>9860000000000</v>
      </c>
      <c r="G40" s="6">
        <f t="shared" si="2"/>
        <v>122008000000000</v>
      </c>
      <c r="H40" s="207">
        <f t="shared" si="3"/>
        <v>8.081437282801128E-2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New York</v>
      </c>
      <c r="H2" s="1" t="s">
        <v>354</v>
      </c>
      <c r="I2" s="1"/>
      <c r="J2" s="1"/>
      <c r="K2" s="1"/>
      <c r="L2" s="1"/>
      <c r="M2" s="1"/>
      <c r="P2" s="1" t="s">
        <v>1087</v>
      </c>
      <c r="Q2">
        <f>SUMIFS(BDEQ!C:C,BDEQ!$AG:$AG,About!$B$2,BDEQ!$AH:$AH,Calculations!$I4)*BDEQ!$C$2</f>
        <v>2769836010</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0.15765216445426239</v>
      </c>
      <c r="K4" s="207">
        <f>$B$12</f>
        <v>0.87445909903887631</v>
      </c>
      <c r="L4" s="209" t="s">
        <v>1022</v>
      </c>
      <c r="M4" s="12" t="s">
        <v>1015</v>
      </c>
      <c r="N4" s="1" t="s">
        <v>635</v>
      </c>
      <c r="O4" s="7">
        <f>P4</f>
        <v>24533493529698.848</v>
      </c>
      <c r="P4" s="7">
        <f>Q4</f>
        <v>24533493529698.848</v>
      </c>
      <c r="Q4" s="45">
        <f>SUMIFS('SEDS 2021'!$F$23:$F$40,'SEDS 2021'!E$23:E$40,Calculations!L4,'SEDS 2021'!D$23:D$40,Calculations!N4)*J4*K4</f>
        <v>24533493529698.848</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24837846725842.516</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25122527468385.445</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25390142999610.156</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25643489813326.262</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25889983310814.59</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26126832791429.016</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26360548941382.891</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26591244735082.18</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26833909930344.961</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27089438504320.98</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27349689136898.176</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27606169094912.266</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27877159353298.188</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28153540102195.906</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28445271907626.758</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28742040577837.785</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29058148181223.711</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29370238376739.086</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29691770860351.715</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29770724489884.273</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29859804001554.91</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29958428513029.121</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30066416186245.586</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30186383844152.594</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30308845925441.832</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30434911898310.777</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30561985971567.742</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30687256937382.727</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30808366606708.668</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0.87445909903887631</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0.73609225524396515</v>
      </c>
      <c r="K6" s="207">
        <f t="shared" si="0"/>
        <v>0.87445909903887631</v>
      </c>
      <c r="L6" s="209" t="s">
        <v>1022</v>
      </c>
      <c r="M6" s="12" t="s">
        <v>1015</v>
      </c>
      <c r="N6" s="1" t="s">
        <v>972</v>
      </c>
      <c r="O6" s="7">
        <f t="shared" si="1"/>
        <v>295999361014022.38</v>
      </c>
      <c r="P6" s="7">
        <f t="shared" si="1"/>
        <v>295999361014022.38</v>
      </c>
      <c r="Q6" s="45">
        <f>SUMIFS('SEDS 2021'!$F$23:$F$40,'SEDS 2021'!E$23:E$40,Calculations!L6,'SEDS 2021'!D$23:D$40,Calculations!N6)*J6*K6</f>
        <v>295999361014022.38</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296450548869315</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296726994605089.31</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296890775528486.75</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296964115046550.38</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297202389140129.12</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297550409905049.25</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298156745321084.12</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298980707029348.69</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300257966376710.94</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301979026348940.94</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304101516797625.25</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306464902059057.88</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309409306366421.75</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312661366585916.06</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316328389553755.75</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320170357265210.88</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324442648881261.31</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328743996261811.38</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333324525691847.81</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334228323715336.69</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335195610894785.5</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336210152624052.62</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337244261384573.38</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338319071130489.88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339249737371241.25</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340046307826822.81</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340666913533653.12</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341083884030024.75</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341276132322086.19</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0.91789072319611453</v>
      </c>
      <c r="K7" s="207">
        <f t="shared" si="0"/>
        <v>0.87445909903887631</v>
      </c>
      <c r="L7" s="209" t="s">
        <v>1022</v>
      </c>
      <c r="M7" s="12" t="s">
        <v>1015</v>
      </c>
      <c r="N7" s="1" t="s">
        <v>964</v>
      </c>
      <c r="O7" s="7">
        <f t="shared" si="1"/>
        <v>82070967087676.859</v>
      </c>
      <c r="P7" s="7">
        <f t="shared" si="1"/>
        <v>82070967087676.859</v>
      </c>
      <c r="Q7" s="45">
        <f>SUMIFS('SEDS 2021'!$F$23:$F$40,'SEDS 2021'!E$23:E$40,Calculations!L7,'SEDS 2021'!D$23:D$40,Calculations!N7)*J7*K7</f>
        <v>82070967087676.859</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82208120749639.516</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82238407341071.375</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82137061269121.297</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81859383090262.188</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81379489288124.312</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80603474334387.516</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79486849911590.969</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77961895717524.719</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76061023142180.812</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73804654838268.906</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71226116261486.484</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68356192164784.312</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65338347708550.836</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62197244833336.828</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59032362078955.281</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55850922657794.82</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52713054239128.797</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49542836840633.5</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46369213884049.367</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42667604196260.492</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39023797329620.32</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35433043830423.883</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31904938068154.344</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28472775517715.68</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25163939747756.238</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22022037064636.441</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19074742620936.27</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16339424087161.781</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13831018804683.621</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0.87445909903887631</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0.87445909903887631</v>
      </c>
      <c r="L9" s="209" t="s">
        <v>1022</v>
      </c>
      <c r="M9" s="12" t="s">
        <v>1015</v>
      </c>
      <c r="N9" s="1" t="s">
        <v>981</v>
      </c>
      <c r="O9" s="7">
        <f t="shared" si="1"/>
        <v>26163816243243.18</v>
      </c>
      <c r="P9" s="7">
        <f t="shared" si="1"/>
        <v>26163816243243.18</v>
      </c>
      <c r="Q9" s="45">
        <f>SUMIFS('SEDS 2021'!$F$23:$F$40,'SEDS 2021'!E$23:E$40,Calculations!L9,'SEDS 2021'!D$23:D$40,Calculations!N9)*J9*K9</f>
        <v>26163816243243.18</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26188014331065.121</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26194323204084.91</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26187726478809.57</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26158440111513.504</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26137115466778.07</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26108420479862.629</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26079936367845.094</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26042945926585.914</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26016178036035.184</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25993920578249.758</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25987818203990.883</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25978550475176.652</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25998468521158.383</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26035186172945.258</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26105849465307.316</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26195287752544.285</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26315934777495.934</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26449491480664.742</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26602485305364.098</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26508056245284.586</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26417638262650.27</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26326605996488.996</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26232616839226.094</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26141403450676.219</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26045925738253.793</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25953975059753.574</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25866624372589.664</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25783174075785.793</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25702921552041.137</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0.87445909903887631</v>
      </c>
      <c r="L10" s="209" t="s">
        <v>1022</v>
      </c>
      <c r="M10" s="12" t="s">
        <v>1015</v>
      </c>
      <c r="N10" s="1" t="s">
        <v>969</v>
      </c>
      <c r="O10" s="7">
        <f t="shared" si="1"/>
        <v>2181775452101.9963</v>
      </c>
      <c r="P10" s="7">
        <f t="shared" si="1"/>
        <v>2181775452101.9963</v>
      </c>
      <c r="Q10" s="45">
        <f>SUMIFS('SEDS 2021'!$F$23:$F$40,'SEDS 2021'!E$23:E$40,Calculations!L10,'SEDS 2021'!D$23:D$40,Calculations!N10)*J10*K10</f>
        <v>2181775452101.9963</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2160482395478.9275</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2137593180985.9583</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2112996615294.9221</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2084030910166.1929</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2049417551099.5576</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2007764423628.3271</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1959899610800.4683</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1903079950044.27</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1839210111690.4158</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1768621034844.7095</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1692333557846.0261</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1609717475885.3679</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1521669113893.0691</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1427751427720.0603</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1329988326683.9392</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1227743280665.7886</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1123195924533.207</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1017776369001.9535</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913712713487.77283</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810036729376.60352</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710981814399.28735</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617955164641.85352</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532229775438.16565</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454990794178.09198</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386676691714.68237</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327753684699.99463</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278236951058.05524</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237676163985.29868</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205316021427.3446</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0.87445909903887631</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0.87445909903887631</v>
      </c>
      <c r="C12" s="207">
        <f>'Rural Urban'!Q11</f>
        <v>0.12554090096112375</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0.76567250499622719</v>
      </c>
      <c r="K12" s="207">
        <f t="shared" si="0"/>
        <v>0.87445909903887631</v>
      </c>
      <c r="L12" s="209" t="s">
        <v>1022</v>
      </c>
      <c r="M12" s="12" t="s">
        <v>1015</v>
      </c>
      <c r="N12" s="1" t="s">
        <v>975</v>
      </c>
      <c r="O12" s="7">
        <f t="shared" si="1"/>
        <v>17119036218028.621</v>
      </c>
      <c r="P12" s="7">
        <f t="shared" si="1"/>
        <v>17119036218028.621</v>
      </c>
      <c r="Q12" s="45">
        <f>SUMIFS('SEDS 2021'!$F$23:$F$40,'SEDS 2021'!E$23:E$40,Calculations!L12,'SEDS 2021'!D$23:D$40,Calculations!N12)*J12*K12</f>
        <v>17119036218028.621</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17171449169801.549</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17220458994306.613</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17270138776772.957</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17313838026918.416</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17371356288025.959</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17433734628505.947</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17509333405722.295</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17589922873007.438</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17689214231975.199</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17798965109875.918</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17922323425836.844</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18041173669887.809</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18172110757762.211</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18298838352940.938</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18429204548664.707</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18547350422839.734</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18668523604891.043</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18785739935555.152</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18912314096729.332</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18867452316937.07</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18827985663531.984</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18794258418844.699</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18766176295679.586</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18746103547536.281</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18724973422282.438</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18704247873303.523</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18682103389119.781</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18657004667817.418</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18627714440534.27</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0.87445909903887631</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9.3486307502186172E-2</v>
      </c>
      <c r="K17" s="207">
        <f>$B$12</f>
        <v>0.87445909903887631</v>
      </c>
      <c r="L17" s="209" t="s">
        <v>1022</v>
      </c>
      <c r="M17" s="12" t="s">
        <v>1018</v>
      </c>
      <c r="N17" s="1" t="s">
        <v>635</v>
      </c>
      <c r="O17" s="7">
        <f>P17</f>
        <v>14548139749046.82</v>
      </c>
      <c r="P17" s="7">
        <f>Q17</f>
        <v>14548139749046.82</v>
      </c>
      <c r="Q17" s="45">
        <f>SUMIFS('SEDS 2021'!$F$23:$F$40,'SEDS 2021'!E$23:E$40,Calculations!L17,'SEDS 2021'!D$23:D$40,Calculations!N17)*J17*K17</f>
        <v>14548139749046.82</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14339851877713.502</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14166422816758.977</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13995878468269.646</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13866166144499.773</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13746593571088.842</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13672240654460.875</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13610178759708.148</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13592078724415.355</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13582729453089.467</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13611143546195.213</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13640584248727.477</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13697670800779.326</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13746622139336.48</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13816249119878.086</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13873854080471.137</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13934433337596.129</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14012877668399.598</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14077612599337.662</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14159169649165.729</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14227709726189.994</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14312025101751.578</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14381644913218.314</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14451907041651.83</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14538051919460.646</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14609287013620.037</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14696130426252.342</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14767884249057.168</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14839755886389.873</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14926935889176.102</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0.87445909903887631</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0.87445909903887631</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0.87445909903887631</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0.87445909903887631</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0.87445909903887631</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0.87445909903887631</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0.87445909903887631</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0.87445909903887631</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0.87445909903887631</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7.213110149802833E-2</v>
      </c>
      <c r="K30" s="207">
        <f>$B$12</f>
        <v>0.87445909903887631</v>
      </c>
      <c r="L30" s="209" t="s">
        <v>1022</v>
      </c>
      <c r="M30" s="12" t="s">
        <v>1019</v>
      </c>
      <c r="N30" s="1" t="s">
        <v>635</v>
      </c>
      <c r="O30" s="7">
        <f>P30</f>
        <v>11224888145480.098</v>
      </c>
      <c r="P30" s="7">
        <f>Q30</f>
        <v>11224888145480.098</v>
      </c>
      <c r="Q30" s="45">
        <f>SUMIFS('SEDS 2021'!$F$23:$F$40,'SEDS 2021'!E$23:E$40,Calculations!L30,'SEDS 2021'!D$23:D$40,Calculations!N30)*J30*K30</f>
        <v>11224888145480.098</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11086508725668.525</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10935813257359.875</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10784924475456.725</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10661171519338.697</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10560900282935.166</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10462837021299.9</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10355153599750.16</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10237681817610.729</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10116198322016.51</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10001969634272.039</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9896346430363.2422</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9796609731210.2949</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9697215102007.8613</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9598076981622.2871</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9485739038098.4395</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9375683381585.1504</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9272404358600.7949</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9178209963245.8965</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9093710339464.0098</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8960129283328.3086</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8838313495315.8809</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8727131161398.4512</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8625104524973.5811</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8530109160575.3467</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8440062491425.8145</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8353112417545.6455</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8267875772455.0029</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8183626847994.2783</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8100184927244.29</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0.87445909903887631</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0.87445909903887631</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0.87445909903887631</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0.87445909903887631</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0.87445909903887631</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0.87445909903887631</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0.87445909903887631</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0.87445909903887631</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0.87445909903887631</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0.30310623294382094</v>
      </c>
      <c r="K43" s="207">
        <f>$B$12</f>
        <v>0.87445909903887631</v>
      </c>
      <c r="L43" s="209" t="s">
        <v>1022</v>
      </c>
      <c r="M43" s="12" t="s">
        <v>1014</v>
      </c>
      <c r="N43" s="1" t="s">
        <v>635</v>
      </c>
      <c r="O43" s="7">
        <f>P43</f>
        <v>47168745386277.312</v>
      </c>
      <c r="P43" s="7">
        <f>Q43</f>
        <v>47168745386277.312</v>
      </c>
      <c r="Q43" s="45">
        <f>SUMIFS('SEDS 2021'!$F$23:$F$40,'SEDS 2021'!E$23:E$40,Calculations!L43,'SEDS 2021'!D$23:D$40,Calculations!N43)*J43*K43</f>
        <v>47168745386277.312</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46888446094966.883</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46592790383127.031</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46295525644175.594</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46017149875471.047</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45778846249224.508</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45589208818901.883</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45448280995018.547</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45354650932797.383</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45320789665989.719</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45353157424281.258</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45438268979272.078</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45565812973448.75</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45736929551285.312</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45943518714903.656</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46174153142471.016</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46418444283714.32</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46672667749139.336</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46932890012685.109</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47195853596590.32</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47150702554644.672</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47104858331750.953</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47058360804821.539</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47011479531204.789</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46964595114408.859</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46917944567018.25</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46871267278793.945</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46824618715103.078</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46777750489129.43</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46730455910569.461</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0.87445909903887631</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0.26376226021932364</v>
      </c>
      <c r="K45" s="207">
        <f t="shared" si="8"/>
        <v>0.87445909903887631</v>
      </c>
      <c r="L45" s="209" t="s">
        <v>1022</v>
      </c>
      <c r="M45" s="12" t="s">
        <v>1014</v>
      </c>
      <c r="N45" s="1" t="s">
        <v>972</v>
      </c>
      <c r="O45" s="7">
        <f t="shared" ref="O45:O52" si="10">P45</f>
        <v>106064776430310.33</v>
      </c>
      <c r="P45" s="7">
        <f t="shared" si="9"/>
        <v>106064776430310.33</v>
      </c>
      <c r="Q45" s="45">
        <f>SUMIFS('SEDS 2021'!$F$23:$F$40,'SEDS 2021'!E$23:E$40,Calculations!L45,'SEDS 2021'!D$23:D$40,Calculations!N45)*J45*K45</f>
        <v>106064776430310.33</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106279912810834.58</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106499145108332.17</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106743007755540.05</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107046357196463.11</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107433513826378.8</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107897087962762.59</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108408696561809.25</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108946981592252.53</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109529032759807.14</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110149002845941.38</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110775856456033.58</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111398871821506.64</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112037592568555.02</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112691501595529.73</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113349818093188.3</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114005401598923</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114662133198960.58</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115317240620543.81</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115968097107374.16</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115813245365963.91</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115654050097290.42</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115493116549344.39</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115332722031429.84</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115174352206730.83</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115018373598505.41</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114866173052182.28</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114717740453551.45</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114573473973476.44</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114433317203083.3</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8.2109276803885439E-2</v>
      </c>
      <c r="K46" s="207">
        <f t="shared" si="8"/>
        <v>0.87445909903887631</v>
      </c>
      <c r="L46" s="209" t="s">
        <v>1022</v>
      </c>
      <c r="M46" s="12" t="s">
        <v>1014</v>
      </c>
      <c r="N46" s="1" t="s">
        <v>964</v>
      </c>
      <c r="O46" s="7">
        <f t="shared" si="10"/>
        <v>7341601329949.2041</v>
      </c>
      <c r="P46" s="7">
        <f t="shared" si="9"/>
        <v>7341601329949.2041</v>
      </c>
      <c r="Q46" s="45">
        <f>SUMIFS('SEDS 2021'!$F$23:$F$40,'SEDS 2021'!E$23:E$40,Calculations!L46,'SEDS 2021'!D$23:D$40,Calculations!N46)*J46*K46</f>
        <v>7341601329949.2041</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7052277928450.9834</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6824814983520.167</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6652429025172.0605</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6528756143629.6367</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6446741663667.4932</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6398243651203.333</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6374802930822.8701</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6369422634199.7822</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6378309487310.665</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6397463806125.4111</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6422466267565.9619</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6450921701881.2402</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6482679884239.876</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6516780729168.1279</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6551941193914.1582</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6587384657348.6436</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6623111001464.959</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6658861087424.3965</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6694465718663.5713</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6683413917274.127</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6672277347024.043</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6661224851524.1855</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6650400328172.0273</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6639891830194.4209</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6629704142557.252</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6619927758987.2891</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6610543778650.6016</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6601560874633.3594</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6592956276436.2324</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0.87445909903887631</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0.87445909903887631</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0.87445909903887631</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0.87445909903887631</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0.23432749500377284</v>
      </c>
      <c r="K51" s="207">
        <f t="shared" si="8"/>
        <v>0.87445909903887631</v>
      </c>
      <c r="L51" s="209" t="s">
        <v>1022</v>
      </c>
      <c r="M51" s="12" t="s">
        <v>1014</v>
      </c>
      <c r="N51" s="1" t="s">
        <v>975</v>
      </c>
      <c r="O51" s="7">
        <f t="shared" si="10"/>
        <v>5239134026197.3682</v>
      </c>
      <c r="P51" s="7">
        <f t="shared" si="9"/>
        <v>5239134026197.3682</v>
      </c>
      <c r="Q51" s="45">
        <f>SUMIFS('SEDS 2021'!$F$23:$F$40,'SEDS 2021'!E$23:E$40,Calculations!L51,'SEDS 2021'!D$23:D$40,Calculations!N51)*J51*K51</f>
        <v>5239134026197.3682</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5173503869479.1738</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5124300772286.5488</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5089910645148.4014</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5068619194459.9141</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5059289872929.3779</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5059559165390.4561</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5066846522462.8936</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5078869114896.4131</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5095858118130.6846</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5116855179704.2607</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5139645901231.2607</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5162957600153.4121</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5187421487259.6172</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5212831740947.1992</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5238721626485.0566</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5264509868970.9863</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5290466807592.8691</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5316505215081.4824</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5342509379155.6924</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5337595735155.0732</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5332258016850.1143</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5326598579563.6045</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5320718338533.7637</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5314689744870.7441</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5308572011189.2773</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5302436820598.0508</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5296309333989.5771</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5290236448852.7266</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5284239389124.0596</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0.87445909903887631</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0.37362419360170224</v>
      </c>
      <c r="K56" s="207">
        <f>$B$12</f>
        <v>0.87445909903887631</v>
      </c>
      <c r="L56" s="209" t="s">
        <v>1022</v>
      </c>
      <c r="M56" s="12" t="s">
        <v>1016</v>
      </c>
      <c r="N56" s="1" t="s">
        <v>635</v>
      </c>
      <c r="O56" s="7">
        <f>P56</f>
        <v>58142599995356.32</v>
      </c>
      <c r="P56" s="7">
        <f>Q56</f>
        <v>58142599995356.32</v>
      </c>
      <c r="Q56" s="45">
        <f>SUMIFS('SEDS 2021'!$F$23:$F$40,'SEDS 2021'!E$23:E$40,Calculations!L56,'SEDS 2021'!D$23:D$40,Calculations!N56)*J56*K56</f>
        <v>58142599995356.32</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57752990775055.641</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57460124012749.656</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57228784454935.281</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57026342005097.453</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56837772242704.734</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56770496516773.703</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56776239966217.68</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56739082528669.328</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56677251004459.875</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56756049913552.93</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56881272795602.625</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56967689451478.852</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57072162020460.148</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57184708425647.836</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57280673697901.57</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57352284419197.891</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57431237438917.273</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57452789127242.719</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57445390256564.375</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57207418479668.516</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56921980239705.711</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56569344304508.766</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56167749179013.492</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55781696597876.711</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55334876050928.883</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54876101201218.797</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54375352859348.68</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53887832281214.078</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53404260836648.648</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0.87445909903887631</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0.87445909903887631</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0.87445909903887631</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0.87445909903887631</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0.87445909903887631</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0.87445909903887631</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0.87445909903887631</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0.87445909903887631</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0.87445909903887631</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0.15765216445426239</v>
      </c>
      <c r="K69" s="210">
        <f>$C$12</f>
        <v>0.12554090096112375</v>
      </c>
      <c r="L69" s="209" t="s">
        <v>1022</v>
      </c>
      <c r="M69" s="12" t="s">
        <v>1015</v>
      </c>
      <c r="N69" s="1" t="s">
        <v>635</v>
      </c>
      <c r="O69" s="7">
        <f>P69</f>
        <v>3522128004417.2378</v>
      </c>
      <c r="P69" s="7">
        <f>Q69</f>
        <v>3522128004417.2378</v>
      </c>
      <c r="Q69" s="45">
        <f>SUMIFS('SEDS 2021'!$F$23:$F$40,'SEDS 2021'!E$23:E$40,Calculations!L69,'SEDS 2021'!D$23:D$40,Calculations!N69)*J69*K69</f>
        <v>3522128004417.2378</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3565822185764.6206</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3606692109748.9468</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3645112082664.8511</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3681483580525.0796</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3716871188464.3818</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3750874262160.0991</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3784427502176.2681</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3817547127577.5962</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3852385128895.9883</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3889069849123.063</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3926432487267.4355</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3963253792052.2446</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4002158254510.064</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4041836597685.9375</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4083718800905.1138</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4126324116895.6226</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4171705808701.8467</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4216510745112.4766</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4262671254763.9438</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4274006158587.9907</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4286794775190.6431</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4300953710743.9834</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4316456859837.1665</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4333679904204.1304</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4351261058126.0498</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4369359601364.8394</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4387602871590.9863</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4405587280387.1992</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4422974276553.1641</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0.12554090096112375</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0.73609225524396515</v>
      </c>
      <c r="K71" s="210">
        <f t="shared" si="14"/>
        <v>0.12554090096112375</v>
      </c>
      <c r="L71" s="209" t="s">
        <v>1022</v>
      </c>
      <c r="M71" s="12" t="s">
        <v>1015</v>
      </c>
      <c r="N71" s="1" t="s">
        <v>972</v>
      </c>
      <c r="O71" s="7">
        <f t="shared" si="15"/>
        <v>42494870836680.781</v>
      </c>
      <c r="P71" s="7">
        <f t="shared" si="16"/>
        <v>42494870836680.781</v>
      </c>
      <c r="Q71" s="45">
        <f>SUMIFS('SEDS 2021'!$F$23:$F$40,'SEDS 2021'!E$23:E$40,Calculations!L71,'SEDS 2021'!D$23:D$40,Calculations!N71)*J71*K71</f>
        <v>42494870836680.781</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42559645198247.164</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42599332871203.07</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42622845925965.906</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42633374845138.781</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42667582442059.492</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42717545716990.562</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42804593692701.859</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42922884983085.469</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43106253524170.023</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43353335886008.734</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43658049237956.328</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43997346427915.922</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44420057072640.812</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44886936050038.234</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45413388765475.367</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45964957259061.57</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46578304800687.164</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47195823705910.445</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47853423120403.078</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47983176036554.773</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48122043713876.242</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48267695446352.742</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48416156301331.844</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48570460355132.023</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48704070581712.594</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48818429472577.398</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48907526149211.82</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48967388127715.148</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48994988073579.008</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0.91789072319611453</v>
      </c>
      <c r="K72" s="210">
        <f t="shared" si="14"/>
        <v>0.12554090096112375</v>
      </c>
      <c r="L72" s="209" t="s">
        <v>1022</v>
      </c>
      <c r="M72" s="12" t="s">
        <v>1015</v>
      </c>
      <c r="N72" s="1" t="s">
        <v>964</v>
      </c>
      <c r="O72" s="7">
        <f t="shared" si="15"/>
        <v>11782441468402.662</v>
      </c>
      <c r="P72" s="7">
        <f t="shared" si="16"/>
        <v>11782441468402.662</v>
      </c>
      <c r="Q72" s="45">
        <f>SUMIFS('SEDS 2021'!$F$23:$F$40,'SEDS 2021'!E$23:E$40,Calculations!L72,'SEDS 2021'!D$23:D$40,Calculations!N72)*J72*K72</f>
        <v>11782441468402.662</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11802131805334.184</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11806479871446.797</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11791930217614.537</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11752065610122.281</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11683170106201.898</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11571762246693.662</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11411455107998.27</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11192526488400.236</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10919629498725.988</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10595696097970.523</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10225510623946.555</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9813492660858.252</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9380238649993.1426</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8929289159731.8359</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8474925733405.6855</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8018185364731.2627</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7567700226192.752</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7112570936684.3408</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6656952731420.7861</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6125534605950.7695</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5602414888322.9023</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5086911727667.4854</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4580402530646.9863</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4087667330909.5967</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3612637424822.8916</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3161573110889.2153</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2738447546449.9985</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2345754104843.4829</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1985637251483.426</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0.12554090096112375</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0.12554090096112375</v>
      </c>
      <c r="L74" s="209" t="s">
        <v>1022</v>
      </c>
      <c r="M74" s="12" t="s">
        <v>1015</v>
      </c>
      <c r="N74" s="1" t="s">
        <v>981</v>
      </c>
      <c r="O74" s="7">
        <f t="shared" si="15"/>
        <v>3756183756756.8223</v>
      </c>
      <c r="P74" s="7">
        <f t="shared" si="16"/>
        <v>3756183756756.8223</v>
      </c>
      <c r="Q74" s="45">
        <f>SUMIFS('SEDS 2021'!$F$23:$F$40,'SEDS 2021'!E$23:E$40,Calculations!L74,'SEDS 2021'!D$23:D$40,Calculations!N74)*J74*K74</f>
        <v>3756183756756.8223</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3759657732555.1665</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3760563459997.2212</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3759616407315.8901</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3755411937443.8657</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3752350484809.083</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3748230915907.1279</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3744141621062.2466</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3738831123032.4004</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3734988215913.8613</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3731792844847.8418</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3730916763206.8555</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3729586250405.8784</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3732445766008.9292</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3737717101273.8579</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3747861810612.1934</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3760701934492.7612</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3778022511552.7476</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3797196454466.3018</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3819160869514.8223</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3805604250008.7485</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3792623477076.6865</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3779554515105.8184</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3766061049835.3096</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3752966085198.4795</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3739258916901.6514</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3726058103924.1299</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3713517684391.4341</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3701537220745.1113</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3690015842390.9014</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0.12554090096112375</v>
      </c>
      <c r="L75" s="209" t="s">
        <v>1022</v>
      </c>
      <c r="M75" s="12" t="s">
        <v>1015</v>
      </c>
      <c r="N75" s="1" t="s">
        <v>969</v>
      </c>
      <c r="O75" s="7">
        <f t="shared" si="15"/>
        <v>313224547898.00372</v>
      </c>
      <c r="P75" s="7">
        <f t="shared" si="16"/>
        <v>313224547898.00372</v>
      </c>
      <c r="Q75" s="45">
        <f>SUMIFS('SEDS 2021'!$F$23:$F$40,'SEDS 2021'!E$23:E$40,Calculations!L75,'SEDS 2021'!D$23:D$40,Calculations!N75)*J75*K75</f>
        <v>313224547898.00372</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310167630180.96655</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306881561555.34631</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303350378655.20148</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299191944346.68817</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294222709893.87921</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288242817688.13257</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281371150696.10345</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273213889354.2309</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264044475873.37497</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253910421216.08563</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242958281081.69617</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231097580707.46634</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218457000141.93332</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204973795551.45834</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190938527580.30035</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176259813378.52893</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161250570183.03415</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146116110498.34351</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131176309328.77794</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116292163840.8382</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102071437811.97343</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88716154029.37088</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76409068875.013641</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65320326923.141167</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55512876830.811935</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47053650554.714088</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39944827099.284882</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34121755719.04211</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29476002182.46035</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0.12554090096112375</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0.76567250499622719</v>
      </c>
      <c r="K77" s="210">
        <f t="shared" si="14"/>
        <v>0.12554090096112375</v>
      </c>
      <c r="L77" s="209" t="s">
        <v>1022</v>
      </c>
      <c r="M77" s="12" t="s">
        <v>1015</v>
      </c>
      <c r="N77" s="1" t="s">
        <v>975</v>
      </c>
      <c r="O77" s="7">
        <f t="shared" si="15"/>
        <v>2457678389714.9155</v>
      </c>
      <c r="P77" s="7">
        <f t="shared" si="16"/>
        <v>2457678389714.9155</v>
      </c>
      <c r="Q77" s="45">
        <f>SUMIFS('SEDS 2021'!$F$23:$F$40,'SEDS 2021'!E$23:E$40,Calculations!L77,'SEDS 2021'!D$23:D$40,Calculations!N77)*J77*K77</f>
        <v>2457678389714.9155</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2465203006011.8213</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2472239055532.1191</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2479371286939.2056</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2485644928828.936</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2493902484075.4814</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2502857772061.9917</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2513711039657.6187</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2525280790995.4155</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2539535461884.1597</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2555291743805.2632</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2573001564817.8218</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2590064188711.8462</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2608862049010.9106</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2627055577436.4941</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2645771478139.0254</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2662732979831.9858</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2680129094142.8408</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2696957146792.8765</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2715128647609.4043</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2708688108240.519</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2703022115134.7915</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2698180094862.3379</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2694148511170.2881</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2691266785896.4062</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2688233259268.6831</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2685257815254.6792</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2682078663137.8999</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2678475388738.0635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2674270364710.6118</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0.12554090096112375</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9.3486307502186172E-2</v>
      </c>
      <c r="K82" s="210">
        <f>$C$12</f>
        <v>0.12554090096112375</v>
      </c>
      <c r="L82" s="209" t="s">
        <v>1022</v>
      </c>
      <c r="M82" s="12" t="s">
        <v>1018</v>
      </c>
      <c r="N82" s="1" t="s">
        <v>635</v>
      </c>
      <c r="O82" s="7">
        <f>P82</f>
        <v>2088590047734.7288</v>
      </c>
      <c r="P82" s="7">
        <f>Q82</f>
        <v>2088590047734.7288</v>
      </c>
      <c r="Q82" s="45">
        <f>SUMIFS('SEDS 2021'!$F$23:$F$40,'SEDS 2021'!E$23:E$40,Calculations!L82,'SEDS 2021'!D$23:D$40,Calculations!N82)*J82*K82</f>
        <v>2088590047734.7288</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2058687394705.9026</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2033789214117.4646</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2009305174570.377</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1990683146382.0618</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1973516821950.4817</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1962842415162.5349</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1953932557410.2681</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1951334042807.8323</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1949991823432.5957</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1954071066078.0315</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1958297692943.5891</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1966493270284.1763</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1973520923324.1785</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1983516855527.3005</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1991786857704.2234</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2000483861975.0759</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2011745648804.4243</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2021039258491.3188</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2032747919910.0178</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2042587811828.3804</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2054692469695.7532</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2064687372677.3608</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2074774489292.2886</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2087141797935.0728</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2097368597462.5173</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2109836190602.5293</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2120137460921.7742</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2130455645173.2915</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2142971560563.2803</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0.12554090096112375</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0.12554090096112375</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0.12554090096112375</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0.12554090096112375</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0.12554090096112375</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0.12554090096112375</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0.12554090096112375</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0.12554090096112375</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0.12554090096112375</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7.213110149802833E-2</v>
      </c>
      <c r="K95" s="210">
        <f>$C$12</f>
        <v>0.12554090096112375</v>
      </c>
      <c r="L95" s="209" t="s">
        <v>1022</v>
      </c>
      <c r="M95" s="12" t="s">
        <v>1019</v>
      </c>
      <c r="N95" s="1" t="s">
        <v>635</v>
      </c>
      <c r="O95" s="7">
        <f>P95</f>
        <v>1611490546007.5269</v>
      </c>
      <c r="P95" s="7">
        <f>Q95</f>
        <v>1611490546007.5269</v>
      </c>
      <c r="Q95" s="45">
        <f>SUMIFS('SEDS 2021'!$F$23:$F$40,'SEDS 2021'!E$23:E$40,Calculations!L95,'SEDS 2021'!D$23:D$40,Calculations!N95)*J95*K95</f>
        <v>1611490546007.5269</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1591624234299.2761</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1569989780631.8379</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1548327574079.3896</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1530561096922.5559</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1516165750848.1416</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1502087390601.8948</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1486627921114.083</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1469763194812.416</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1452322530628.6165</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1435923396134.1509</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1420759699861.009</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1406441094125.9763</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1392171597342.782</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1377938926007.4653</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1361811234434.9214</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1346011197257.9602</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1331184041122.1372</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1317661111037.3118</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1305530001746.8789</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1286352562622.4575</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1268864193189.0811</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1252902405626.5798</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1238255047193.3618</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1224617126738.5432</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1211689661078.9082</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1199206755216.8157</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1186969836152.9692</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1174874718275.6094</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1162895457129.6121</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0.12554090096112375</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0.12554090096112375</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0.12554090096112375</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0.12554090096112375</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0.12554090096112375</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0.12554090096112375</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0.12554090096112375</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0.12554090096112375</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0.12554090096112375</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0.30310623294382094</v>
      </c>
      <c r="K108" s="210">
        <f>$C$12</f>
        <v>0.12554090096112375</v>
      </c>
      <c r="L108" s="209" t="s">
        <v>1022</v>
      </c>
      <c r="M108" s="12" t="s">
        <v>1014</v>
      </c>
      <c r="N108" s="1" t="s">
        <v>635</v>
      </c>
      <c r="O108" s="7">
        <f>P108</f>
        <v>6771736722172.1172</v>
      </c>
      <c r="P108" s="7">
        <f>Q108</f>
        <v>6771736722172.1172</v>
      </c>
      <c r="Q108" s="45">
        <f>SUMIFS('SEDS 2021'!$F$23:$F$40,'SEDS 2021'!E$23:E$40,Calculations!L108,'SEDS 2021'!D$23:D$40,Calculations!N108)*J108*K108</f>
        <v>6771736722172.1172</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6731495817127.4414</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6689050281962.3633</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6646373748328.0811</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6606408992003.4854</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6572197155253.001</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6544972035307.6289</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6524739864357.3232</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6511297952229.918</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6506436691197.3643</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6511083538079.6006</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6523302498700.5078</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6541613232683.0557</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6566179423800.0527</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6595838203447.9033</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6628949018878.0166</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6664020447607.1748</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6700517801148.3457</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6737876366519.3115</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6775628486978.3604</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6769146419959.5361</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6762564837067.5908</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6755889463194.0752</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6749158997087.0605</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6742428079732.4736</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6735730737619.8643</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6729029556484.5293</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6722332499159.915</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6715603906225.5527</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6708814104381.7373</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0.12554090096112375</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0.26376226021932364</v>
      </c>
      <c r="K110" s="210">
        <f t="shared" si="23"/>
        <v>0.12554090096112375</v>
      </c>
      <c r="L110" s="209" t="s">
        <v>1022</v>
      </c>
      <c r="M110" s="12" t="s">
        <v>1014</v>
      </c>
      <c r="N110" s="1" t="s">
        <v>972</v>
      </c>
      <c r="O110" s="7">
        <f t="shared" si="24"/>
        <v>15227090218326.32</v>
      </c>
      <c r="P110" s="7">
        <f t="shared" si="25"/>
        <v>15227090218326.32</v>
      </c>
      <c r="Q110" s="45">
        <f>SUMIFS('SEDS 2021'!$F$23:$F$40,'SEDS 2021'!E$23:E$40,Calculations!L110,'SEDS 2021'!D$23:D$40,Calculations!N110)*J110*K110</f>
        <v>15227090218326.32</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15257976071158.332</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15289449950471.699</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15324459862856.268</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15368009941026.182</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15423591719734.996</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15490144306137.107</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15563592915150.805</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15640871301035.303</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15724432931374.096</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15813438355719.021</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15903432006729.346</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15992874623748.342</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16084571969153.23</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16178449805730.432</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16272960396705.428</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16367078628256.391</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16461361684889.885</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16555411567865.854</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16648851169378.24</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16626620024258.465</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16603765304718.143</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16580661030743.27</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16557634142109.656</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16534897926659.875</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16512505003961.943</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16490654475180</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16469344888276.971</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16448633406279.686</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16428511930901.025</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8.2109276803885439E-2</v>
      </c>
      <c r="K111" s="210">
        <f t="shared" si="23"/>
        <v>0.12554090096112375</v>
      </c>
      <c r="L111" s="209" t="s">
        <v>1022</v>
      </c>
      <c r="M111" s="12" t="s">
        <v>1014</v>
      </c>
      <c r="N111" s="1" t="s">
        <v>964</v>
      </c>
      <c r="O111" s="7">
        <f t="shared" si="24"/>
        <v>1053990113971.2792</v>
      </c>
      <c r="P111" s="7">
        <f t="shared" si="25"/>
        <v>1053990113971.2792</v>
      </c>
      <c r="Q111" s="45">
        <f>SUMIFS('SEDS 2021'!$F$23:$F$40,'SEDS 2021'!E$23:E$40,Calculations!L111,'SEDS 2021'!D$23:D$40,Calculations!N111)*J111*K111</f>
        <v>1053990113971.2792</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1012453671005.3987</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979798166507.50842</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955049737967.10632</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937294756641.6687</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925520424694.50024</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918557852990.15601</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915192607938.7002</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914420190696.72412</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915696023434.328</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918445895262.45898</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922035350205.45447</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926120527962.88928</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930679861647.64697</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935575517488.53601</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940623296655.42908</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945711704263.78772</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950840723372.10168</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955973150955.87122</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961084696469.05457</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959498054960.95056</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957899243690.81897</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956312502533.40405</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954758489983.70532</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953249847320.70728</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951787261493.55261</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950383724149.30896</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949036521807.46802</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947746899611.51697</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946511588536.06128</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0.12554090096112375</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0.12554090096112375</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0.12554090096112375</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0.12554090096112375</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0.23432749500377284</v>
      </c>
      <c r="K116" s="210">
        <f t="shared" si="23"/>
        <v>0.12554090096112375</v>
      </c>
      <c r="L116" s="209" t="s">
        <v>1022</v>
      </c>
      <c r="M116" s="12" t="s">
        <v>1014</v>
      </c>
      <c r="N116" s="1" t="s">
        <v>975</v>
      </c>
      <c r="O116" s="7">
        <f t="shared" si="24"/>
        <v>752151366059.09619</v>
      </c>
      <c r="P116" s="7">
        <f t="shared" si="25"/>
        <v>752151366059.09619</v>
      </c>
      <c r="Q116" s="45">
        <f>SUMIFS('SEDS 2021'!$F$23:$F$40,'SEDS 2021'!E$23:E$40,Calculations!L116,'SEDS 2021'!D$23:D$40,Calculations!N116)*J116*K116</f>
        <v>752151366059.09619</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742729234122.13342</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735665437589.59216</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730728251219.37097</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727671564056.8269</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726332208755.26184</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726370869475.04041</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727417072063.02271</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729143084277.48926</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731582094603.76526</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734596518068.94531</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737868446644.21936</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741215168850.93896</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744727303874.40637</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748375303129.14099</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752092160280.92236</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755794425143.21936</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759520908708.16284</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763259088274.60144</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766992351717.34607</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766286929021.74158</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765520624496.10083</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764708132686.40686</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763863941394.25134</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762998451995.35803</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762120165293.26331</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761239372406.28052</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760359685534.36096</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759487837471.53943</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758626875212.3761</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0.12554090096112375</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0.37362419360170224</v>
      </c>
      <c r="K121" s="210">
        <f>$C$12</f>
        <v>0.12554090096112375</v>
      </c>
      <c r="L121" s="209" t="s">
        <v>1022</v>
      </c>
      <c r="M121" s="12" t="s">
        <v>1016</v>
      </c>
      <c r="N121" s="1" t="s">
        <v>635</v>
      </c>
      <c r="O121" s="7">
        <f>P121</f>
        <v>8347187873809.0117</v>
      </c>
      <c r="P121" s="7">
        <f>Q121</f>
        <v>8347187873809.0117</v>
      </c>
      <c r="Q121" s="45">
        <f>SUMIFS('SEDS 2021'!$F$23:$F$40,'SEDS 2021'!E$23:E$40,Calculations!L121,'SEDS 2021'!D$23:D$40,Calculations!N121)*J121*K121</f>
        <v>8347187873809.0117</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8291253991260.2822</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8249208849021.0723</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8215996802227.9346</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8186933341657.4492</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8159861500457.7559</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8150203123919.0723</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8151027676855.4121</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8145693204159.8301</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8136816419338.6924</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8148129110867.8545</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8166106616563.3701</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8178512942769.6758</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8193511449217.8916</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8209669068393.8232</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8223446232760.8643</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8233726958846.1641</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8245061775122.9541</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8248155823057.9385</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8247093611123.6406</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8212929416014.1592</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8171950742622.7178</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8121324895096.457</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8063670267302.332</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8008246990321.6855</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7944099617284.54</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7878236035975.5791</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7806346569604.5869</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7736356134736.4775</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7666932653527.876</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0.12554090096112375</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0.12554090096112375</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0.12554090096112375</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0.12554090096112375</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0.12554090096112375</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0.12554090096112375</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0.12554090096112375</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0.12554090096112375</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0.12554090096112375</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2.7120888469142925E-2</v>
      </c>
      <c r="K134" s="12">
        <v>1</v>
      </c>
      <c r="L134" s="12" t="s">
        <v>1013</v>
      </c>
      <c r="M134" s="12" t="s">
        <v>1015</v>
      </c>
      <c r="N134" s="1" t="s">
        <v>635</v>
      </c>
      <c r="O134" s="7">
        <f>P134</f>
        <v>6470203241194.959</v>
      </c>
      <c r="P134" s="7">
        <f>Q134</f>
        <v>6470203241194.959</v>
      </c>
      <c r="Q134" s="45">
        <f>SUMIFS('SEDS 2021'!$F$23:$F$40,'SEDS 2021'!E$23:E$40,Calculations!L134,'SEDS 2021'!D$23:D$40,Calculations!N134)*J134*K134</f>
        <v>6470203241194.959</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6513935402661.4902</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6554808654659.0176</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6592938301637.1953</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6629187841694.3047</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6663125389905.2803</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6694942627618.7139</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6723431098399.8799</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6747293948339.4482</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6764705544066.8701</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6774854201468.1963</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6777380068507.2119</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6770892478312.6641</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6756752641067.2373</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6735263814546.835</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6708417046652.7686</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6677759849300.7949</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6645776756009.3574</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6613625531962.1641</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6581625691890.4854</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6551130122810.6035</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6521703746551.7422</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6494328065072.7793</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6468653263469.9541</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6444628863747.708</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6421477224138.4023</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6399534141068.7666</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6378243118588.2598</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6357501850638.6768</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6337416310325.6191</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0.53830881897699212</v>
      </c>
      <c r="K136" s="12">
        <v>1</v>
      </c>
      <c r="L136" s="12" t="s">
        <v>1013</v>
      </c>
      <c r="M136" s="12" t="s">
        <v>1015</v>
      </c>
      <c r="N136" s="1" t="s">
        <v>972</v>
      </c>
      <c r="O136" s="7">
        <f t="shared" si="29"/>
        <v>165449215512578.53</v>
      </c>
      <c r="P136" s="7">
        <f t="shared" si="30"/>
        <v>165449215512578.53</v>
      </c>
      <c r="Q136" s="45">
        <f>SUMIFS('SEDS 2021'!$F$23:$F$40,'SEDS 2021'!E$23:E$40,Calculations!L136,'SEDS 2021'!D$23:D$40,Calculations!N136)*J136*K136</f>
        <v>165449215512578.53</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163532332287128</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161584436415074.94</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159620629944803.06</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157675535827330.22</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155767539019558.16</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153934608006715.47</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152195118999504.12</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150569050015289.41</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149064706595382.62</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147696888971610.59</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146485409057978.22</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145409627755896.97</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144483667963277.62</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143677800106658.03</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142987107897206.06</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142391385318420.34</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141893449813713.22</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141476400800111.28</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141115209299620.91</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140805694920286.72</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140520570885246.69</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140268060633383.11</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140031667165194.92</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139805188746981.84</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139570023396218.56</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139333884013557.06</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139086698461420.67</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138828744588916.12</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138564697203243.41</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0.83208473622237189</v>
      </c>
      <c r="K137" s="12">
        <v>1</v>
      </c>
      <c r="L137" s="12" t="s">
        <v>1013</v>
      </c>
      <c r="M137" s="12" t="s">
        <v>1015</v>
      </c>
      <c r="N137" s="1" t="s">
        <v>964</v>
      </c>
      <c r="O137" s="7">
        <f t="shared" si="29"/>
        <v>54945051386971.883</v>
      </c>
      <c r="P137" s="7">
        <f t="shared" si="30"/>
        <v>54945051386971.883</v>
      </c>
      <c r="Q137" s="45">
        <f>SUMIFS('SEDS 2021'!$F$23:$F$40,'SEDS 2021'!E$23:E$40,Calculations!L137,'SEDS 2021'!D$23:D$40,Calculations!N137)*J137*K137</f>
        <v>54945051386971.883</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55456373027066.945</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55945575678047.719</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56411722623652.117</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56860139533763.664</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57287124926809.781</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57694859909171.086</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58077298599278.883</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58430593784023.094</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58749339254852.492</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59032696515418.328</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59285958907825.461</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59500904955367.25</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59686143739565.336</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59836727534160.891</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59950063416750.117</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60019590053862.906</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60049221167617.789</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60037650575622.25</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59983653419044.617</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59895014535234.516</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59773333588096.484</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59633327175220.367</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59479955020586.352</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59320002362854.039</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59152899464473.516</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58985532657399.328</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58816236699676.047</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58645442051727.609</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58474261797632.969</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9860000000000</v>
      </c>
      <c r="P139" s="7">
        <f t="shared" si="30"/>
        <v>9860000000000</v>
      </c>
      <c r="Q139" s="45">
        <f>SUMIFS('SEDS 2021'!$F$23:$F$40,'SEDS 2021'!E$23:E$40,Calculations!L139,'SEDS 2021'!D$23:D$40,Calculations!N139)*J139*K139</f>
        <v>9860000000000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240000000000</v>
      </c>
      <c r="P140" s="7">
        <f t="shared" si="30"/>
        <v>240000000000</v>
      </c>
      <c r="Q140" s="45">
        <f>SUMIFS('SEDS 2021'!$F$23:$F$40,'SEDS 2021'!E$23:E$40,Calculations!L140,'SEDS 2021'!D$23:D$40,Calculations!N140)*J140*K140</f>
        <v>240000000000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1185000000000</v>
      </c>
      <c r="P141" s="7">
        <f t="shared" si="30"/>
        <v>1185000000000</v>
      </c>
      <c r="Q141" s="45">
        <f>SUMIFS('SEDS 2021'!$F$23:$F$40,'SEDS 2021'!E$23:E$40,Calculations!L141,'SEDS 2021'!D$23:D$40,Calculations!N141)*J141*K141</f>
        <v>1185000000000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10491000000000</v>
      </c>
      <c r="P142" s="7">
        <f t="shared" si="30"/>
        <v>10491000000000</v>
      </c>
      <c r="Q142" s="45">
        <f>SUMIFS('SEDS 2021'!$F$23:$F$40,'SEDS 2021'!E$23:E$40,Calculations!L142,'SEDS 2021'!D$23:D$40,Calculations!N142)*J142*K142</f>
        <v>10491000000000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0.1902160663819677</v>
      </c>
      <c r="K147" s="12">
        <v>1</v>
      </c>
      <c r="L147" s="12" t="s">
        <v>1013</v>
      </c>
      <c r="M147" s="12" t="s">
        <v>1018</v>
      </c>
      <c r="N147" s="1" t="s">
        <v>635</v>
      </c>
      <c r="O147" s="7">
        <f>P147</f>
        <v>45379656740679.648</v>
      </c>
      <c r="P147" s="7">
        <f>Q147</f>
        <v>45379656740679.648</v>
      </c>
      <c r="Q147" s="45">
        <f>SUMIFS('SEDS 2021'!$F$23:$F$40,'SEDS 2021'!E$23:E$40,Calculations!L147,'SEDS 2021'!D$23:D$40,Calculations!N147)*J147*K147</f>
        <v>45379656740679.648</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45367221745795.867</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45326558434588.398</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45258294632706.438</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45165848170632.43</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45047819763890.352</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44915018476537.273</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44758398773762.422</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44589653662954.844</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44390365503015.789</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44215496611101.641</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44035816696059.141</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43877362391089.625</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43733894581385.086</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43607482538958.164</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43498012442382.469</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43416819679989.57</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43360918657822.867</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43343275876975.578</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43372220635050.094</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43428420556008.578</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43524055399895.961</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43663259589332.227</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43844238489346.008</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44061972142571.133</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44326004931989.906</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44628656856843.164</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44961657164891.367</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45334471097714.961</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45739469863611.75</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3.8325311884370287E-3</v>
      </c>
      <c r="K149" s="12">
        <v>1</v>
      </c>
      <c r="L149" s="12" t="s">
        <v>1013</v>
      </c>
      <c r="M149" s="12" t="s">
        <v>1018</v>
      </c>
      <c r="N149" s="1" t="s">
        <v>972</v>
      </c>
      <c r="O149" s="7">
        <f t="shared" si="31"/>
        <v>1177928460766.1208</v>
      </c>
      <c r="P149" s="7">
        <f t="shared" si="32"/>
        <v>1177928460766.1208</v>
      </c>
      <c r="Q149" s="45">
        <f>SUMIFS('SEDS 2021'!$F$23:$F$40,'SEDS 2021'!E$23:E$40,Calculations!L149,'SEDS 2021'!D$23:D$40,Calculations!N149)*J149*K149</f>
        <v>1177928460766.1208</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1202682614080.5598</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1226719300395.3416</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1249944197190.4646</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1272145473215.3557</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1293054099256.593</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1312912116466.1545</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1331583509816.2576</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1349069308297.7209</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1365515953412.8672</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1381103401473.5999</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1395550846601.2012</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1409026306431.5525</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1421563528730.9802</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1432731103931.1323</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1442670310625.4106</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1451175008060.3372</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1458319758613.4714</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1463924952088.8157</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1468052133536.8015</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1470724828260.9839</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1472090972505.1672</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1472532748042.4067</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1472144170417.96</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1471239772981.7742</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1469980194313.9331</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1468825990462.1404</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1467903417757.3567</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1467379549710.2449</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1467528131138.6521</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33381714.2067401</v>
      </c>
      <c r="S158">
        <f>SUMIFS('NREL Scaling Data'!$F:$F,'NREL Scaling Data'!$B:$B,UPPER(About!$B$1),'NREL Scaling Data'!$E:$E,Calculations!$M160,'NREL Scaling Data'!$A:$A,Q$3,'NREL Scaling Data'!$C:$C,Calculations!$L160,'NREL Scaling Data'!$D:$D,Calculations!$N160)</f>
        <v>34021465.950088203</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0.12087632189399811</v>
      </c>
      <c r="K160" s="12">
        <v>1</v>
      </c>
      <c r="L160" s="12" t="s">
        <v>1013</v>
      </c>
      <c r="M160" s="12" t="s">
        <v>1019</v>
      </c>
      <c r="N160" s="1" t="s">
        <v>635</v>
      </c>
      <c r="O160" s="7">
        <f>P160</f>
        <v>28837343237929.234</v>
      </c>
      <c r="P160" s="7">
        <f>Q160</f>
        <v>28837343237929.234</v>
      </c>
      <c r="Q160" s="45">
        <f>SUMIFS('SEDS 2021'!$F$23:$F$40,'SEDS 2021'!E$23:E$40,Calculations!L160,'SEDS 2021'!D$23:D$40,Calculations!N160)*J160*K160</f>
        <v>28837343237929.234</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28295075581472.031</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27513552342323.809</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26675628750902.91</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25860034807720.363</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25058031078713.711</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24283173937682.617</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23548350323027.305</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22870710350648.027</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22259673006697.598</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21730969930272.008</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21277587213485.578</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20881314513371.02</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20527498123540.078</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20199971921090.355</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19893423334811.879</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19611114390303.355</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19361321231067.035</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19134708038531.273</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18921314365605.91</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18735008293600.973</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18577388778223.414</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18450252777355.754</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18344928409802.949</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18261897911918.504</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18198935616858.496</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18158264294092.594</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18139332339107.832</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18142922311848.785</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18171826092532.648</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0.16620547472788186</v>
      </c>
      <c r="K173" s="12">
        <v>1</v>
      </c>
      <c r="L173" s="12" t="s">
        <v>1013</v>
      </c>
      <c r="M173" s="12" t="s">
        <v>1014</v>
      </c>
      <c r="N173" s="1" t="s">
        <v>635</v>
      </c>
      <c r="O173" s="7">
        <f>P173</f>
        <v>39651473900356.047</v>
      </c>
      <c r="P173" s="7">
        <f>Q173</f>
        <v>39651473900356.047</v>
      </c>
      <c r="Q173" s="45">
        <f>SUMIFS('SEDS 2021'!$F$23:$F$40,'SEDS 2021'!E$23:E$40,Calculations!L173,'SEDS 2021'!D$23:D$40,Calculations!N173)*J173*K173</f>
        <v>39651473900356.047</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40036052523965.844</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40342842585868.484</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40541104008339.219</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40606954548938.805</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40533669288135.828</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40347387127556.18</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40092127624643</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39812810329558.031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39538853196967.344</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39306726284976.703</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39123704834525.719</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38988758912866.164</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38896121584981.578</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38838473164648.906</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38810850684502.195</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38805505609833.828</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38821133843568.68</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38851328280820.203</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38888712210539.594</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38938509137616.18</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39005490050415.805</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39083278324312.906</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39176044599993.781</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39283127417077.352</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39405612937162.711</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39538545736731.008</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39687410547238.539</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39845355621579.703</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40015601208716.195</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0.29023796069568553</v>
      </c>
      <c r="K175" s="12">
        <v>1</v>
      </c>
      <c r="L175" s="12" t="s">
        <v>1013</v>
      </c>
      <c r="M175" s="12" t="s">
        <v>1014</v>
      </c>
      <c r="N175" s="1" t="s">
        <v>972</v>
      </c>
      <c r="O175" s="7">
        <f t="shared" si="35"/>
        <v>89204637219818.953</v>
      </c>
      <c r="P175" s="7">
        <f t="shared" si="36"/>
        <v>89204637219818.953</v>
      </c>
      <c r="Q175" s="45">
        <f>SUMIFS('SEDS 2021'!$F$23:$F$40,'SEDS 2021'!E$23:E$40,Calculations!L175,'SEDS 2021'!D$23:D$40,Calculations!N175)*J175*K175</f>
        <v>89204637219818.953</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89494670620509.812</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89758347701235</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90027063890569.766</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90313770543311.609</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90628583111740.422</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91001029319824.328</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91431244225634.844</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91919420647829.953</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92436549150230.609</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92978114124751</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93535721461947.969</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94102273638668.516</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94669151304377.969</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95224321294403.266</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95777072577798.359</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96325743140323.641</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96881281067257.781</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97433513420335.141</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97994949465431.875</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98549392180988.469</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99104861566506.156</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99671472108203.031</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100243771247570.7</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100822309944701.47</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101413204411163.11</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101997508952331.52</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102592183063393.39</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103187691570384.67</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103786651260777.5</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1.0200140462620544E-2</v>
      </c>
      <c r="K176" s="12">
        <v>1</v>
      </c>
      <c r="L176" s="12" t="s">
        <v>1013</v>
      </c>
      <c r="M176" s="12" t="s">
        <v>1014</v>
      </c>
      <c r="N176" s="1" t="s">
        <v>964</v>
      </c>
      <c r="O176" s="7">
        <f t="shared" si="35"/>
        <v>673545875168.22241</v>
      </c>
      <c r="P176" s="7">
        <f t="shared" si="36"/>
        <v>673545875168.22241</v>
      </c>
      <c r="Q176" s="45">
        <f>SUMIFS('SEDS 2021'!$F$23:$F$40,'SEDS 2021'!E$23:E$40,Calculations!L176,'SEDS 2021'!D$23:D$40,Calculations!N176)*J176*K176</f>
        <v>673545875168.22241</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646752783394.75317</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620056390043.89868</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593916362819.18896</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568819688197.9635</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545275473184.71747</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523948341074.46826</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505205608443.17474</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489405051279.15869</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476527997058.87671</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466426511508.66595</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458678935247.15454</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452689441112.81525</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447922322363.26697</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443776905517.14905</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439943145460.94989</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436207079999.32745</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432523183503.48297</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428786669949.78186</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425020925117.14642</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421148338428.62042</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417218367615.87921</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413254544521.53741</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409247378885.05048</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405195608133.8609</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401093790655.91034</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396922990159.9455</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392720095925.26331</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388469027163.32355</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384187782436.16864</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0.49558124852700952</v>
      </c>
      <c r="K186" s="12">
        <v>1</v>
      </c>
      <c r="L186" s="12" t="s">
        <v>1013</v>
      </c>
      <c r="M186" s="12" t="s">
        <v>1016</v>
      </c>
      <c r="N186" s="1" t="s">
        <v>635</v>
      </c>
      <c r="O186" s="7">
        <f>P186</f>
        <v>118230322879840.14</v>
      </c>
      <c r="P186" s="7">
        <f>Q186</f>
        <v>118230322879840.14</v>
      </c>
      <c r="Q186" s="45">
        <f>SUMIFS('SEDS 2021'!$F$23:$F$40,'SEDS 2021'!E$23:E$40,Calculations!L186,'SEDS 2021'!D$23:D$40,Calculations!N186)*J186*K186</f>
        <v>118230322879840.14</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119399305171692.16</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120756067268079.3</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122333086645523.02</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123952202624699.45</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125683903741433.92</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127491264966688.34</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129345532356281.53</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131278821376645.48</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133263360682410.56</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135289324285459.52</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137410858551900.61</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139580126434311.89</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141826657612778.53</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144138609185830.03</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146475022297725.41</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148914194559059.91</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151369346980020.38</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153900573235315.25</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156501719153440.03</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159182093565243.22</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161917596941969.56</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164738896709695.84</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167607671514757.97</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170505355411181.41</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173510090862380.44</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176510895918331.56</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179606702764679.44</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182773153294033.56</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186027882569281.12</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0.16762068913888539</v>
      </c>
      <c r="K188" s="12">
        <v>1</v>
      </c>
      <c r="L188" s="12" t="s">
        <v>1013</v>
      </c>
      <c r="M188" s="12" t="s">
        <v>1016</v>
      </c>
      <c r="N188" s="1" t="s">
        <v>972</v>
      </c>
      <c r="O188" s="7">
        <f t="shared" si="37"/>
        <v>51518218806836.422</v>
      </c>
      <c r="P188" s="7">
        <f t="shared" si="38"/>
        <v>51518218806836.422</v>
      </c>
      <c r="Q188" s="45">
        <f>SUMIFS('SEDS 2021'!$F$23:$F$40,'SEDS 2021'!E$23:E$40,Calculations!L188,'SEDS 2021'!D$23:D$40,Calculations!N188)*J188*K188</f>
        <v>51518218806836.422</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51340565692488.438</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51283642673766.133</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51207844011644.258</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51104064984012.562</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50998879535892.359</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50763267092988.281</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50563925494263.594</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50420100493772.703</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50355701239821.508</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50315877333355.164</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50303737703874.664</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50324834011203.555</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50320910838261.625</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50232676458135.523</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50159838681252.773</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50107653078913.078</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50092700608455.438</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50079524669141.273</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50107801123174.945</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50131340160826.125</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50120829018227.125</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50072492566698.352</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50009499733235.797</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49938290443234.539</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49873595100759.5</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49825258649230.617</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49759082864135.938</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49713115120798.477</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49662113872554.312</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0.15771512331500756</v>
      </c>
      <c r="K189" s="12">
        <v>1</v>
      </c>
      <c r="L189" s="12" t="s">
        <v>1013</v>
      </c>
      <c r="M189" s="12" t="s">
        <v>1016</v>
      </c>
      <c r="N189" s="1" t="s">
        <v>964</v>
      </c>
      <c r="O189" s="7">
        <f t="shared" si="37"/>
        <v>10414402737859.895</v>
      </c>
      <c r="P189" s="7">
        <f t="shared" si="38"/>
        <v>10414402737859.895</v>
      </c>
      <c r="Q189" s="45">
        <f>SUMIFS('SEDS 2021'!$F$23:$F$40,'SEDS 2021'!E$23:E$40,Calculations!L189,'SEDS 2021'!D$23:D$40,Calculations!N189)*J189*K189</f>
        <v>10414402737859.895</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10426002678580.754</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10423117719230.49</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10411097055271.062</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10378340745981.609</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10347327432966.236</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10328154473950.863</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10330558606742.748</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10330258090143.801</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10313008437362.033</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10289207522722.314</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10262461545412.527</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10261860512214.631</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10261019065737.396</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10264144438366.898</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10248517575219.592</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10247616025422.648</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10254527907199.357</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10256631523392.197</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10259456379422.75</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10270094667026.855</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10290169175839.076</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10312707920762.992</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10333623876052.445</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10349791669077.939</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10358927373687.104</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10361211299839.369</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10368123181616.078</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10376717956347.057</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10379963535616.078</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177959000000000.03</v>
      </c>
      <c r="Q199" s="7">
        <f t="shared" ref="Q199:AT199" si="40">SUM(Q4,Q17,Q30,Q43,Q56,Q69,Q82,Q95,Q108,Q121)</f>
        <v>177959000000000.03</v>
      </c>
      <c r="R199" s="7">
        <f t="shared" si="40"/>
        <v>177144527822404.59</v>
      </c>
      <c r="S199" s="7">
        <f t="shared" si="40"/>
        <v>176426408173862.69</v>
      </c>
      <c r="T199" s="7">
        <f t="shared" si="40"/>
        <v>175760371424318.03</v>
      </c>
      <c r="U199" s="7">
        <f t="shared" si="40"/>
        <v>175210389515223.91</v>
      </c>
      <c r="V199" s="7">
        <f t="shared" si="40"/>
        <v>174752708073741.56</v>
      </c>
      <c r="W199" s="7">
        <f t="shared" si="40"/>
        <v>174532595030016.59</v>
      </c>
      <c r="X199" s="7">
        <f t="shared" si="40"/>
        <v>174451157783990.81</v>
      </c>
      <c r="Y199" s="7">
        <f t="shared" si="40"/>
        <v>174410374260162.56</v>
      </c>
      <c r="Z199" s="7">
        <f t="shared" si="40"/>
        <v>174428830969393.81</v>
      </c>
      <c r="AA199" s="7">
        <f t="shared" si="40"/>
        <v>174750035982905.12</v>
      </c>
      <c r="AB199" s="7">
        <f t="shared" si="40"/>
        <v>175201060586199.5</v>
      </c>
      <c r="AC199" s="7">
        <f t="shared" si="40"/>
        <v>175690266383744.66</v>
      </c>
      <c r="AD199" s="7">
        <f t="shared" si="40"/>
        <v>176257629814583</v>
      </c>
      <c r="AE199" s="7">
        <f t="shared" si="40"/>
        <v>176904892995310.22</v>
      </c>
      <c r="AF199" s="7">
        <f t="shared" si="40"/>
        <v>177549404011252.06</v>
      </c>
      <c r="AG199" s="7">
        <f t="shared" si="40"/>
        <v>178193452582513.25</v>
      </c>
      <c r="AH199" s="7">
        <f t="shared" si="40"/>
        <v>178907550471180.44</v>
      </c>
      <c r="AI199" s="7">
        <f t="shared" si="40"/>
        <v>179552983383468.81</v>
      </c>
      <c r="AJ199" s="7">
        <f t="shared" si="40"/>
        <v>180209565976659</v>
      </c>
      <c r="AK199" s="7">
        <f t="shared" si="40"/>
        <v>179901706902728.28</v>
      </c>
      <c r="AL199" s="7">
        <f t="shared" si="40"/>
        <v>179581848187844.84</v>
      </c>
      <c r="AM199" s="7">
        <f t="shared" si="40"/>
        <v>179190667544314.66</v>
      </c>
      <c r="AN199" s="7">
        <f t="shared" si="40"/>
        <v>178764972123801.5</v>
      </c>
      <c r="AO199" s="7">
        <f t="shared" si="40"/>
        <v>178396950535406.03</v>
      </c>
      <c r="AP199" s="7">
        <f t="shared" si="40"/>
        <v>177951165720006.72</v>
      </c>
      <c r="AQ199" s="7">
        <f t="shared" si="40"/>
        <v>177517191361765.81</v>
      </c>
      <c r="AR199" s="7">
        <f t="shared" si="40"/>
        <v>177021106804961.91</v>
      </c>
      <c r="AS199" s="7">
        <f t="shared" si="40"/>
        <v>176539100126908.47</v>
      </c>
      <c r="AT199" s="7">
        <f t="shared" si="40"/>
        <v>176074792222502.84</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238569000000000.03</v>
      </c>
      <c r="Q202" s="7">
        <f t="shared" ref="Q202:AT202" si="41">SUM(Q134,Q147,Q160,Q173,Q186)</f>
        <v>238569000000000.03</v>
      </c>
      <c r="R202" s="7">
        <f t="shared" si="41"/>
        <v>239611590425587.38</v>
      </c>
      <c r="S202" s="7">
        <f t="shared" si="41"/>
        <v>240493829285519</v>
      </c>
      <c r="T202" s="7">
        <f t="shared" si="41"/>
        <v>241401052339108.78</v>
      </c>
      <c r="U202" s="7">
        <f t="shared" si="41"/>
        <v>242214227993685.38</v>
      </c>
      <c r="V202" s="7">
        <f t="shared" si="41"/>
        <v>242986549262079.09</v>
      </c>
      <c r="W202" s="7">
        <f t="shared" si="41"/>
        <v>243731787136083.12</v>
      </c>
      <c r="X202" s="7">
        <f t="shared" si="41"/>
        <v>244467840176114.12</v>
      </c>
      <c r="Y202" s="7">
        <f t="shared" si="41"/>
        <v>245299289668145.81</v>
      </c>
      <c r="Z202" s="7">
        <f t="shared" si="41"/>
        <v>246216957933158.16</v>
      </c>
      <c r="AA202" s="7">
        <f t="shared" si="41"/>
        <v>247317371313278.06</v>
      </c>
      <c r="AB202" s="7">
        <f t="shared" si="41"/>
        <v>248625347364478.25</v>
      </c>
      <c r="AC202" s="7">
        <f t="shared" si="41"/>
        <v>250098454729951.38</v>
      </c>
      <c r="AD202" s="7">
        <f t="shared" si="41"/>
        <v>251740924543752.5</v>
      </c>
      <c r="AE202" s="7">
        <f t="shared" si="41"/>
        <v>253519800625074.31</v>
      </c>
      <c r="AF202" s="7">
        <f t="shared" si="41"/>
        <v>255385725806074.72</v>
      </c>
      <c r="AG202" s="7">
        <f t="shared" si="41"/>
        <v>257425394088487.44</v>
      </c>
      <c r="AH202" s="7">
        <f t="shared" si="41"/>
        <v>259558497468488.31</v>
      </c>
      <c r="AI202" s="7">
        <f t="shared" si="41"/>
        <v>261843510963604.47</v>
      </c>
      <c r="AJ202" s="7">
        <f t="shared" si="41"/>
        <v>264265592056526.12</v>
      </c>
      <c r="AK202" s="7">
        <f t="shared" si="41"/>
        <v>266835161675279.56</v>
      </c>
      <c r="AL202" s="7">
        <f t="shared" si="41"/>
        <v>269546234917056.5</v>
      </c>
      <c r="AM202" s="7">
        <f t="shared" si="41"/>
        <v>272430015465769.5</v>
      </c>
      <c r="AN202" s="7">
        <f t="shared" si="41"/>
        <v>275441536277370.66</v>
      </c>
      <c r="AO202" s="7">
        <f t="shared" si="41"/>
        <v>278556981746496.09</v>
      </c>
      <c r="AP202" s="7">
        <f t="shared" si="41"/>
        <v>281862121572530</v>
      </c>
      <c r="AQ202" s="7">
        <f t="shared" si="41"/>
        <v>285235896947067.12</v>
      </c>
      <c r="AR202" s="7">
        <f t="shared" si="41"/>
        <v>288773345934505.44</v>
      </c>
      <c r="AS202" s="7">
        <f t="shared" si="41"/>
        <v>292453404175815.69</v>
      </c>
      <c r="AT202" s="7">
        <f t="shared" si="41"/>
        <v>296292196044467.38</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797977098499340</v>
      </c>
      <c r="D16" s="142" t="s">
        <v>1091</v>
      </c>
      <c r="E16" s="212">
        <f>'SEDS 2021'!H26</f>
        <v>3.5469084062958976E-2</v>
      </c>
      <c r="F16" s="207">
        <f>'SEDS 2021'!H28</f>
        <v>9.3576922740376753E-2</v>
      </c>
      <c r="G16" s="142" t="s">
        <v>819</v>
      </c>
      <c r="H16" s="142"/>
      <c r="I16" s="142"/>
    </row>
    <row r="17" spans="1:12" x14ac:dyDescent="0.2">
      <c r="A17" s="139"/>
      <c r="B17" s="146" t="s">
        <v>715</v>
      </c>
      <c r="C17" s="147">
        <f>C16/C15</f>
        <v>6.9739429104282311E-2</v>
      </c>
      <c r="D17" s="142" t="s">
        <v>1092</v>
      </c>
      <c r="E17" s="212">
        <f>'SEDS 2021'!H35</f>
        <v>5.2633610993691085E-2</v>
      </c>
      <c r="F17" s="212">
        <f>'SEDS 2021'!H37</f>
        <v>8.949385525027706E-2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10.449954867362633</v>
      </c>
      <c r="D29" s="152">
        <f>D28*F16</f>
        <v>-92.67203389747732</v>
      </c>
      <c r="E29" s="152">
        <f>E28*$E$17</f>
        <v>-2.1444385822283256</v>
      </c>
      <c r="F29" s="158">
        <f>F28*$F$17</f>
        <v>-1.6594433907324724</v>
      </c>
      <c r="G29" s="177">
        <f>G28*C17</f>
        <v>0.36892157996165342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9.1380581183108465</v>
      </c>
      <c r="D32" s="159">
        <f>D29*About!F6</f>
        <v>-81.037903268088215</v>
      </c>
      <c r="E32" s="241">
        <f>E29</f>
        <v>-2.1444385822283256</v>
      </c>
      <c r="F32" s="243">
        <f>F29</f>
        <v>-1.6594433907324724</v>
      </c>
      <c r="G32" s="173">
        <f>G29*About!F6</f>
        <v>0.32260683242926619</v>
      </c>
      <c r="H32" s="142"/>
      <c r="I32" s="142"/>
      <c r="K32" s="100"/>
      <c r="L32" s="100"/>
    </row>
    <row r="33" spans="1:12" x14ac:dyDescent="0.2">
      <c r="A33" s="139"/>
      <c r="B33" s="146" t="s">
        <v>710</v>
      </c>
      <c r="C33" s="160">
        <f>C29*About!F5</f>
        <v>1.3118967490517854</v>
      </c>
      <c r="D33" s="160">
        <f>D29*About!F5</f>
        <v>-11.634130629389103</v>
      </c>
      <c r="E33" s="242"/>
      <c r="F33" s="244"/>
      <c r="G33" s="174">
        <f>G29*About!F5</f>
        <v>4.6314747532387228E-2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9138058118310.8457</v>
      </c>
      <c r="D38" s="156">
        <f>D32*Trillion</f>
        <v>-81037903268088.219</v>
      </c>
      <c r="E38" s="238">
        <f>E32*Trillion</f>
        <v>-2144438582228.3257</v>
      </c>
      <c r="F38" s="240">
        <f>F32*Trillion</f>
        <v>-1659443390732.4724</v>
      </c>
      <c r="G38" s="168">
        <f>G32*Trillion</f>
        <v>322606832429.26617</v>
      </c>
      <c r="H38" s="142"/>
      <c r="I38" s="142"/>
      <c r="K38" s="100"/>
      <c r="L38" s="100"/>
    </row>
    <row r="39" spans="1:12" ht="16" thickBot="1" x14ac:dyDescent="0.25">
      <c r="A39" s="139"/>
      <c r="B39" s="169" t="s">
        <v>710</v>
      </c>
      <c r="C39" s="170">
        <f>C33*Trillion</f>
        <v>1311896749051.7854</v>
      </c>
      <c r="D39" s="171">
        <f>D33*Trillion</f>
        <v>-11634130629389.104</v>
      </c>
      <c r="E39" s="239"/>
      <c r="F39" s="239"/>
      <c r="G39" s="172">
        <f>G33*Trillion</f>
        <v>46314747532.38723</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New York</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381850616.31983697</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0.15765216445426239</v>
      </c>
      <c r="K4">
        <f>IF(ISBLANK(Calculations!K4),"",Calculations!K4)</f>
        <v>0.87445909903887631</v>
      </c>
      <c r="L4" t="str">
        <f>IF(ISBLANK(Calculations!L4),"",Calculations!L4)</f>
        <v>RESIDENTIAL</v>
      </c>
      <c r="M4" t="str">
        <f>IF(ISBLANK(Calculations!M4),"",Calculations!M4)</f>
        <v>heating</v>
      </c>
      <c r="N4" t="str">
        <f>IF(ISBLANK(Calculations!N4),"",Calculations!N4)</f>
        <v>electricity</v>
      </c>
      <c r="O4">
        <f>IF(ISBLANK(Calculations!O4),"",Calculations!O4)</f>
        <v>24533493529698.848</v>
      </c>
      <c r="P4">
        <f>IF(ISBLANK(Calculations!P4),"",Calculations!P4)</f>
        <v>24533493529698.848</v>
      </c>
      <c r="Q4">
        <f>IF(ISBLANK(Calculations!Q4),"",Calculations!Q4)-(SUMIFS(BDEQ!C:C,BDEQ!$AG:$AG,About!$B$2,BDEQ!$AH:$AH,$I4)*BDEQ!$C$2*$J4*$K4)</f>
        <v>24533111679082.527</v>
      </c>
      <c r="R4">
        <f>IF(ISBLANK(Calculations!R4),"",Calculations!R4)-(SUMIFS(BDEQ!D:D,BDEQ!$AG:$AG,About!$B$2,BDEQ!$AH:$AH,$I4)*BDEQ!$C$2*$J4*$K4)</f>
        <v>24837240893673.098</v>
      </c>
      <c r="S4" s="99">
        <f>IF(ISBLANK(Calculations!S4),"",Calculations!S4+ ('IRA Buildings Changes'!$G$38/($AB$3-$R$3)*(S3-$R$3)))-(SUMIFS(BDEQ!D:D,BDEQ!$AG:$AG,About!$B$2,BDEQ!$AH:$AH,$I4)*BDEQ!$C$2*$J4*$K4)</f>
        <v>25154182319458.953</v>
      </c>
      <c r="T4" s="99">
        <f>IF(ISBLANK(Calculations!T4),"",Calculations!T4+ ('IRA Buildings Changes'!$G$38/($AB$3-$R$3)*(T3-$R$3)))-(SUMIFS(BDEQ!E:E,BDEQ!$AG:$AG,About!$B$2,BDEQ!$AH:$AH,$I4)*BDEQ!$C$2*$J4*$K4)</f>
        <v>25454176510840.711</v>
      </c>
      <c r="U4" s="99">
        <f>IF(ISBLANK(Calculations!U4),"",Calculations!U4+ ('IRA Buildings Changes'!$G$38/($AB$3-$R$3)*(U3-$R$3)))-(SUMIFS(BDEQ!F:F,BDEQ!$AG:$AG,About!$B$2,BDEQ!$AH:$AH,$I4)*BDEQ!$C$2*$J4*$K4)</f>
        <v>25739730604081.844</v>
      </c>
      <c r="V4" s="99">
        <f>IF(ISBLANK(Calculations!V4),"",Calculations!V4+ ('IRA Buildings Changes'!$G$38/($AB$3-$R$3)*(V3-$R$3)))-(SUMIFS(BDEQ!G:G,BDEQ!$AG:$AG,About!$B$2,BDEQ!$AH:$AH,$I4)*BDEQ!$C$2*$J4*$K4)</f>
        <v>26018447891329.125</v>
      </c>
      <c r="W4" s="99">
        <f>IF(ISBLANK(Calculations!W4),"",Calculations!W4+ ('IRA Buildings Changes'!$G$38/($AB$3-$R$3)*(W3-$R$3)))-(SUMIFS(BDEQ!H:H,BDEQ!$AG:$AG,About!$B$2,BDEQ!$AH:$AH,$I4)*BDEQ!$C$2*$J4*$K4)</f>
        <v>26287516420723.188</v>
      </c>
      <c r="X4" s="99">
        <f>IF(ISBLANK(Calculations!X4),"",Calculations!X4+ ('IRA Buildings Changes'!$G$38/($AB$3-$R$3)*(X3-$R$3)))-(SUMIFS(BDEQ!I:I,BDEQ!$AG:$AG,About!$B$2,BDEQ!$AH:$AH,$I4)*BDEQ!$C$2*$J4*$K4)</f>
        <v>26553458263290.762</v>
      </c>
      <c r="Y4" s="99">
        <f>IF(ISBLANK(Calculations!Y4),"",Calculations!Y4+ ('IRA Buildings Changes'!$G$38/($AB$3-$R$3)*(Y3-$R$3)))-(SUMIFS(BDEQ!J:J,BDEQ!$AG:$AG,About!$B$2,BDEQ!$AH:$AH,$I4)*BDEQ!$C$2*$J4*$K4)</f>
        <v>26816127840533.031</v>
      </c>
      <c r="Z4" s="99">
        <f>IF(ISBLANK(Calculations!Z4),"",Calculations!Z4+ ('IRA Buildings Changes'!$G$38/($AB$3-$R$3)*(Z3-$R$3)))-(SUMIFS(BDEQ!K:K,BDEQ!$AG:$AG,About!$B$2,BDEQ!$AH:$AH,$I4)*BDEQ!$C$2*$J4*$K4)</f>
        <v>27090994732319.734</v>
      </c>
      <c r="AA4" s="99">
        <f>IF(ISBLANK(Calculations!AA4),"",Calculations!AA4+ ('IRA Buildings Changes'!$G$38/($AB$3-$R$3)*(AA3-$R$3)))-(SUMIFS(BDEQ!L:L,BDEQ!$AG:$AG,About!$B$2,BDEQ!$AH:$AH,$I4)*BDEQ!$C$2*$J4*$K4)</f>
        <v>27379049646115.898</v>
      </c>
      <c r="AB4" s="98">
        <f>IF(ISBLANK(Calculations!AB4),"",Calculations!AB4 + 'IRA Buildings Changes'!G38)-(SUMIFS(BDEQ!D:D,BDEQ!$AG:$AG,About!$B$2,BDEQ!$AH:$AH,$I4)*BDEQ!$C$2*$J4*$K4)</f>
        <v>27671690137158.023</v>
      </c>
      <c r="AC4" s="99">
        <f>IF(ISBLANK(Calculations!AC4),"",Calculations!AC4+ 'IRA Buildings Changes'!$G$38)-(SUMIFS(BDEQ!D:D,BDEQ!$AG:$AG,About!$B$2,BDEQ!$AH:$AH,$I4)*BDEQ!$C$2*$J4*$K4)</f>
        <v>27928170095172.113</v>
      </c>
      <c r="AD4" s="99">
        <f>IF(ISBLANK(Calculations!AD4),"",Calculations!AD4+ 'IRA Buildings Changes'!$G$38)-(SUMIFS(BDEQ!E:E,BDEQ!$AG:$AG,About!$B$2,BDEQ!$AH:$AH,$I4)*BDEQ!$C$2*$J4*$K4)</f>
        <v>28199278330472.156</v>
      </c>
      <c r="AE4" s="99">
        <f>IF(ISBLANK(Calculations!AE4),"",Calculations!AE4+ 'IRA Buildings Changes'!$G$38)-(SUMIFS(BDEQ!F:F,BDEQ!$AG:$AG,About!$B$2,BDEQ!$AH:$AH,$I4)*BDEQ!$C$2*$J4*$K4)</f>
        <v>28475605675651.973</v>
      </c>
      <c r="AF4" s="99">
        <f>IF(ISBLANK(Calculations!AF4),"",Calculations!AF4+ 'IRA Buildings Changes'!$G$38)-(SUMIFS(BDEQ!G:G,BDEQ!$AG:$AG,About!$B$2,BDEQ!$AH:$AH,$I4)*BDEQ!$C$2*$J4*$K4)</f>
        <v>28767300587598.852</v>
      </c>
      <c r="AG4" s="99">
        <f>IF(ISBLANK(Calculations!AG4),"",Calculations!AG4+ 'IRA Buildings Changes'!$G$38)-(SUMIFS(BDEQ!H:H,BDEQ!$AG:$AG,About!$B$2,BDEQ!$AH:$AH,$I4)*BDEQ!$C$2*$J4*$K4)</f>
        <v>29064027623346.59</v>
      </c>
      <c r="AH4" s="99">
        <f>IF(ISBLANK(Calculations!AH4),"",Calculations!AH4+ 'IRA Buildings Changes'!$G$38)-(SUMIFS(BDEQ!I:I,BDEQ!$AG:$AG,About!$B$2,BDEQ!$AH:$AH,$I4)*BDEQ!$C$2*$J4*$K4)</f>
        <v>29380100236103.289</v>
      </c>
      <c r="AI4" s="99">
        <f>IF(ISBLANK(Calculations!AI4),"",Calculations!AI4+ 'IRA Buildings Changes'!$G$38)-(SUMIFS(BDEQ!J:J,BDEQ!$AG:$AG,About!$B$2,BDEQ!$AH:$AH,$I4)*BDEQ!$C$2*$J4*$K4)</f>
        <v>29691903531918.719</v>
      </c>
      <c r="AJ4" s="99">
        <f>IF(ISBLANK(Calculations!AJ4),"",Calculations!AJ4+ 'IRA Buildings Changes'!$G$38)-(SUMIFS(BDEQ!K:K,BDEQ!$AG:$AG,About!$B$2,BDEQ!$AH:$AH,$I4)*BDEQ!$C$2*$J4*$K4)</f>
        <v>30013377028812.34</v>
      </c>
      <c r="AK4" s="99">
        <f>IF(ISBLANK(Calculations!AK4),"",Calculations!AK4+ 'IRA Buildings Changes'!$G$38)-(SUMIFS(BDEQ!L:L,BDEQ!$AG:$AG,About!$B$2,BDEQ!$AH:$AH,$I4)*BDEQ!$C$2*$J4*$K4)</f>
        <v>30092596314922.117</v>
      </c>
      <c r="AL4" s="99">
        <f>IF(ISBLANK(Calculations!AL4),"",Calculations!AL4+ 'IRA Buildings Changes'!$G$38)-(SUMIFS(BDEQ!M:M,BDEQ!$AG:$AG,About!$B$2,BDEQ!$AH:$AH,$I4)*BDEQ!$C$2*$J4*$K4)</f>
        <v>30181643949612.945</v>
      </c>
      <c r="AM4" s="99">
        <f>IF(ISBLANK(Calculations!AM4),"",Calculations!AM4+ 'IRA Buildings Changes'!$G$38)-(SUMIFS(BDEQ!N:N,BDEQ!$AG:$AG,About!$B$2,BDEQ!$AH:$AH,$I4)*BDEQ!$C$2*$J4*$K4)</f>
        <v>30280246348510.109</v>
      </c>
      <c r="AN4" s="99">
        <f>IF(ISBLANK(Calculations!AN4),"",Calculations!AN4+ 'IRA Buildings Changes'!$G$38)-(SUMIFS(BDEQ!O:O,BDEQ!$AG:$AG,About!$B$2,BDEQ!$AH:$AH,$I4)*BDEQ!$C$2*$J4*$K4)</f>
        <v>30388202701257.551</v>
      </c>
      <c r="AO4" s="99">
        <f>IF(ISBLANK(Calculations!AO4),"",Calculations!AO4+ 'IRA Buildings Changes'!$G$38)-(SUMIFS(BDEQ!P:P,BDEQ!$AG:$AG,About!$B$2,BDEQ!$AH:$AH,$I4)*BDEQ!$C$2*$J4*$K4)</f>
        <v>30508142985664.711</v>
      </c>
      <c r="AP4" s="99">
        <f>IF(ISBLANK(Calculations!AP4),"",Calculations!AP4+ 'IRA Buildings Changes'!$G$38)-(SUMIFS(BDEQ!Q:Q,BDEQ!$AG:$AG,About!$B$2,BDEQ!$AH:$AH,$I4)*BDEQ!$C$2*$J4*$K4)</f>
        <v>30630593089024.84</v>
      </c>
      <c r="AQ4" s="99">
        <f>IF(ISBLANK(Calculations!AQ4),"",Calculations!AQ4+ 'IRA Buildings Changes'!$G$38)-(SUMIFS(BDEQ!R:R,BDEQ!$AG:$AG,About!$B$2,BDEQ!$AH:$AH,$I4)*BDEQ!$C$2*$J4*$K4)</f>
        <v>30756627373380.965</v>
      </c>
      <c r="AR4" s="99">
        <f>IF(ISBLANK(Calculations!AR4),"",Calculations!AR4+ 'IRA Buildings Changes'!$G$38)-(SUMIFS(BDEQ!S:S,BDEQ!$AG:$AG,About!$B$2,BDEQ!$AH:$AH,$I4)*BDEQ!$C$2*$J4*$K4)</f>
        <v>30883670036523.965</v>
      </c>
      <c r="AS4" s="99">
        <f>IF(ISBLANK(Calculations!AS4),"",Calculations!AS4+ 'IRA Buildings Changes'!$G$38)-(SUMIFS(BDEQ!T:T,BDEQ!$AG:$AG,About!$B$2,BDEQ!$AH:$AH,$I4)*BDEQ!$C$2*$J4*$K4)</f>
        <v>31008912322524.449</v>
      </c>
      <c r="AT4" s="99">
        <f>IF(ISBLANK(Calculations!AT4),"",Calculations!AT4+ 'IRA Buildings Changes'!$G$38)-(SUMIFS(BDEQ!U:U,BDEQ!$AG:$AG,About!$B$2,BDEQ!$AH:$AH,$I4)*BDEQ!$C$2*$J4*$K4)</f>
        <v>31129978910066.758</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0.87445909903887631</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0.73609225524396515</v>
      </c>
      <c r="K6">
        <f>IF(ISBLANK(Calculations!K6),"",Calculations!K6)</f>
        <v>0.87445909903887631</v>
      </c>
      <c r="L6" t="str">
        <f>IF(ISBLANK(Calculations!L6),"",Calculations!L6)</f>
        <v>RESIDENTIAL</v>
      </c>
      <c r="M6" t="str">
        <f>IF(ISBLANK(Calculations!M6),"",Calculations!M6)</f>
        <v>heating</v>
      </c>
      <c r="N6" t="str">
        <f>IF(ISBLANK(Calculations!N6),"",Calculations!N6)</f>
        <v>natural gas</v>
      </c>
      <c r="O6">
        <f>IF(ISBLANK(Calculations!O6),"",Calculations!O6)</f>
        <v>295999361014022.38</v>
      </c>
      <c r="P6">
        <f>IF(ISBLANK(Calculations!P6),"",Calculations!P6)</f>
        <v>295999361014022.38</v>
      </c>
      <c r="Q6">
        <f>IF(ISBLANK(Calculations!Q6),"",Calculations!Q6)</f>
        <v>295999361014022.38</v>
      </c>
      <c r="R6">
        <f>IF(ISBLANK(Calculations!R6),"",Calculations!R6)</f>
        <v>296450548869315</v>
      </c>
      <c r="S6" s="99">
        <f>IF(ISBLANK(Calculations!S6),"",Calculations!S6 + ('IRA Buildings Changes'!$D$38/($AB$3-$R$3)*(S3-$R$3)))</f>
        <v>288623204278280.5</v>
      </c>
      <c r="T6" s="99">
        <f>IF(ISBLANK(Calculations!T6),"",Calculations!T6 + ('IRA Buildings Changes'!$D$38/($AB$3-$R$3)*(T3-$R$3)))</f>
        <v>280683194874869.09</v>
      </c>
      <c r="U6" s="99">
        <f>IF(ISBLANK(Calculations!U6),"",Calculations!U6 + ('IRA Buildings Changes'!$D$38/($AB$3-$R$3)*(U3-$R$3)))</f>
        <v>272652744066123.91</v>
      </c>
      <c r="V6" s="99">
        <f>IF(ISBLANK(Calculations!V6),"",Calculations!V6 + ('IRA Buildings Changes'!$D$38/($AB$3-$R$3)*(V3-$R$3)))</f>
        <v>264787227832893.84</v>
      </c>
      <c r="W6" s="99">
        <f>IF(ISBLANK(Calculations!W6),"",Calculations!W6 + ('IRA Buildings Changes'!$D$38/($AB$3-$R$3)*(W3-$R$3)))</f>
        <v>257031458271005.12</v>
      </c>
      <c r="X6" s="99">
        <f>IF(ISBLANK(Calculations!X6),"",Calculations!X6 + ('IRA Buildings Changes'!$D$38/($AB$3-$R$3)*(X3-$R$3)))</f>
        <v>249534003360231.19</v>
      </c>
      <c r="Y6" s="99">
        <f>IF(ISBLANK(Calculations!Y6),"",Calculations!Y6 + ('IRA Buildings Changes'!$D$38/($AB$3-$R$3)*(Y3-$R$3)))</f>
        <v>242254174741686.94</v>
      </c>
      <c r="Z6" s="99">
        <f>IF(ISBLANK(Calculations!Z6),"",Calculations!Z6 + ('IRA Buildings Changes'!$D$38/($AB$3-$R$3)*(Z3-$R$3)))</f>
        <v>235427643762240.38</v>
      </c>
      <c r="AA6" s="99">
        <f>IF(ISBLANK(Calculations!AA6),"",Calculations!AA6 + ('IRA Buildings Changes'!$D$38/($AB$3-$R$3)*(AA3-$R$3)))</f>
        <v>229044913407661.53</v>
      </c>
      <c r="AB6" s="98">
        <f>IF(ISBLANK(Calculations!AB6),"",Calculations!AB6 + 'IRA Buildings Changes'!D38)</f>
        <v>223063613529537.03</v>
      </c>
      <c r="AC6" s="99">
        <f>IF(ISBLANK(Calculations!AC6),"",Calculations!AC6  + 'IRA Buildings Changes'!$D$38)</f>
        <v>225426998790969.66</v>
      </c>
      <c r="AD6" s="99">
        <f>IF(ISBLANK(Calculations!AD6),"",Calculations!AD6  + 'IRA Buildings Changes'!$D$38)</f>
        <v>228371403098333.53</v>
      </c>
      <c r="AE6" s="99">
        <f>IF(ISBLANK(Calculations!AE6),"",Calculations!AE6  + 'IRA Buildings Changes'!$D$38)</f>
        <v>231623463317827.84</v>
      </c>
      <c r="AF6" s="99">
        <f>IF(ISBLANK(Calculations!AF6),"",Calculations!AF6  + 'IRA Buildings Changes'!$D$38)</f>
        <v>235290486285667.53</v>
      </c>
      <c r="AG6" s="99">
        <f>IF(ISBLANK(Calculations!AG6),"",Calculations!AG6  + 'IRA Buildings Changes'!$D$38)</f>
        <v>239132453997122.66</v>
      </c>
      <c r="AH6" s="99">
        <f>IF(ISBLANK(Calculations!AH6),"",Calculations!AH6  + 'IRA Buildings Changes'!$D$38)</f>
        <v>243404745613173.09</v>
      </c>
      <c r="AI6" s="99">
        <f>IF(ISBLANK(Calculations!AI6),"",Calculations!AI6  + 'IRA Buildings Changes'!$D$38)</f>
        <v>247706092993723.16</v>
      </c>
      <c r="AJ6" s="99">
        <f>IF(ISBLANK(Calculations!AJ6),"",Calculations!AJ6  + 'IRA Buildings Changes'!$D$38)</f>
        <v>252286622423759.59</v>
      </c>
      <c r="AK6" s="99">
        <f>IF(ISBLANK(Calculations!AK6),"",Calculations!AK6  + 'IRA Buildings Changes'!$D$38)</f>
        <v>253190420447248.47</v>
      </c>
      <c r="AL6" s="99">
        <f>IF(ISBLANK(Calculations!AL6),"",Calculations!AL6  + 'IRA Buildings Changes'!$D$38)</f>
        <v>254157707626697.28</v>
      </c>
      <c r="AM6" s="99">
        <f>IF(ISBLANK(Calculations!AM6),"",Calculations!AM6  + 'IRA Buildings Changes'!$D$38)</f>
        <v>255172249355964.41</v>
      </c>
      <c r="AN6" s="99">
        <f>IF(ISBLANK(Calculations!AN6),"",Calculations!AN6  + 'IRA Buildings Changes'!$D$38)</f>
        <v>256206358116485.16</v>
      </c>
      <c r="AO6" s="99">
        <f>IF(ISBLANK(Calculations!AO6),"",Calculations!AO6  + 'IRA Buildings Changes'!$D$38)</f>
        <v>257281167862401.66</v>
      </c>
      <c r="AP6" s="99">
        <f>IF(ISBLANK(Calculations!AP6),"",Calculations!AP6  + 'IRA Buildings Changes'!$D$38)</f>
        <v>258211834103153.03</v>
      </c>
      <c r="AQ6" s="99">
        <f>IF(ISBLANK(Calculations!AQ6),"",Calculations!AQ6  + 'IRA Buildings Changes'!$D$38)</f>
        <v>259008404558734.59</v>
      </c>
      <c r="AR6" s="99">
        <f>IF(ISBLANK(Calculations!AR6),"",Calculations!AR6  + 'IRA Buildings Changes'!$D$38)</f>
        <v>259629010265564.91</v>
      </c>
      <c r="AS6" s="99">
        <f>IF(ISBLANK(Calculations!AS6),"",Calculations!AS6  + 'IRA Buildings Changes'!$D$38)</f>
        <v>260045980761936.53</v>
      </c>
      <c r="AT6" s="99">
        <f>IF(ISBLANK(Calculations!AT6),"",Calculations!AT6  + 'IRA Buildings Changes'!$D$38)</f>
        <v>260238229053997.97</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0.91789072319611453</v>
      </c>
      <c r="K7">
        <f>IF(ISBLANK(Calculations!K7),"",Calculations!K7)</f>
        <v>0.87445909903887631</v>
      </c>
      <c r="L7" t="str">
        <f>IF(ISBLANK(Calculations!L7),"",Calculations!L7)</f>
        <v>RESIDENTIAL</v>
      </c>
      <c r="M7" t="str">
        <f>IF(ISBLANK(Calculations!M7),"",Calculations!M7)</f>
        <v>heating</v>
      </c>
      <c r="N7" t="str">
        <f>IF(ISBLANK(Calculations!N7),"",Calculations!N7)</f>
        <v>petroleum diesel</v>
      </c>
      <c r="O7">
        <f>IF(ISBLANK(Calculations!O7),"",Calculations!O7)</f>
        <v>82070967087676.859</v>
      </c>
      <c r="P7">
        <f>IF(ISBLANK(Calculations!P7),"",Calculations!P7)</f>
        <v>82070967087676.859</v>
      </c>
      <c r="Q7">
        <f>IF(ISBLANK(Calculations!Q7),"",Calculations!Q7)</f>
        <v>82070967087676.859</v>
      </c>
      <c r="R7">
        <f>IF(ISBLANK(Calculations!R7),"",Calculations!R7)</f>
        <v>82208120749639.516</v>
      </c>
      <c r="S7">
        <f>IF(ISBLANK(Calculations!S7),"",Calculations!S7)</f>
        <v>82238407341071.375</v>
      </c>
      <c r="T7">
        <f>IF(ISBLANK(Calculations!T7),"",Calculations!T7)</f>
        <v>82137061269121.297</v>
      </c>
      <c r="U7">
        <f>IF(ISBLANK(Calculations!U7),"",Calculations!U7)</f>
        <v>81859383090262.188</v>
      </c>
      <c r="V7">
        <f>IF(ISBLANK(Calculations!V7),"",Calculations!V7)</f>
        <v>81379489288124.312</v>
      </c>
      <c r="W7">
        <f>IF(ISBLANK(Calculations!W7),"",Calculations!W7)</f>
        <v>80603474334387.516</v>
      </c>
      <c r="X7">
        <f>IF(ISBLANK(Calculations!X7),"",Calculations!X7)</f>
        <v>79486849911590.969</v>
      </c>
      <c r="Y7">
        <f>IF(ISBLANK(Calculations!Y7),"",Calculations!Y7)</f>
        <v>77961895717524.719</v>
      </c>
      <c r="Z7">
        <f>IF(ISBLANK(Calculations!Z7),"",Calculations!Z7)</f>
        <v>76061023142180.812</v>
      </c>
      <c r="AA7">
        <f>IF(ISBLANK(Calculations!AA7),"",Calculations!AA7)</f>
        <v>73804654838268.906</v>
      </c>
      <c r="AB7">
        <f>IF(ISBLANK(Calculations!AB7),"",Calculations!AB7)</f>
        <v>71226116261486.484</v>
      </c>
      <c r="AC7">
        <f>IF(ISBLANK(Calculations!AC7),"",Calculations!AC7)</f>
        <v>68356192164784.312</v>
      </c>
      <c r="AD7">
        <f>IF(ISBLANK(Calculations!AD7),"",Calculations!AD7)</f>
        <v>65338347708550.836</v>
      </c>
      <c r="AE7">
        <f>IF(ISBLANK(Calculations!AE7),"",Calculations!AE7)</f>
        <v>62197244833336.828</v>
      </c>
      <c r="AF7">
        <f>IF(ISBLANK(Calculations!AF7),"",Calculations!AF7)</f>
        <v>59032362078955.281</v>
      </c>
      <c r="AG7">
        <f>IF(ISBLANK(Calculations!AG7),"",Calculations!AG7)</f>
        <v>55850922657794.82</v>
      </c>
      <c r="AH7">
        <f>IF(ISBLANK(Calculations!AH7),"",Calculations!AH7)</f>
        <v>52713054239128.797</v>
      </c>
      <c r="AI7">
        <f>IF(ISBLANK(Calculations!AI7),"",Calculations!AI7)</f>
        <v>49542836840633.5</v>
      </c>
      <c r="AJ7">
        <f>IF(ISBLANK(Calculations!AJ7),"",Calculations!AJ7)</f>
        <v>46369213884049.367</v>
      </c>
      <c r="AK7">
        <f>IF(ISBLANK(Calculations!AK7),"",Calculations!AK7)</f>
        <v>42667604196260.492</v>
      </c>
      <c r="AL7">
        <f>IF(ISBLANK(Calculations!AL7),"",Calculations!AL7)</f>
        <v>39023797329620.32</v>
      </c>
      <c r="AM7">
        <f>IF(ISBLANK(Calculations!AM7),"",Calculations!AM7)</f>
        <v>35433043830423.883</v>
      </c>
      <c r="AN7">
        <f>IF(ISBLANK(Calculations!AN7),"",Calculations!AN7)</f>
        <v>31904938068154.344</v>
      </c>
      <c r="AO7">
        <f>IF(ISBLANK(Calculations!AO7),"",Calculations!AO7)</f>
        <v>28472775517715.68</v>
      </c>
      <c r="AP7">
        <f>IF(ISBLANK(Calculations!AP7),"",Calculations!AP7)</f>
        <v>25163939747756.238</v>
      </c>
      <c r="AQ7">
        <f>IF(ISBLANK(Calculations!AQ7),"",Calculations!AQ7)</f>
        <v>22022037064636.441</v>
      </c>
      <c r="AR7">
        <f>IF(ISBLANK(Calculations!AR7),"",Calculations!AR7)</f>
        <v>19074742620936.27</v>
      </c>
      <c r="AS7">
        <f>IF(ISBLANK(Calculations!AS7),"",Calculations!AS7)</f>
        <v>16339424087161.781</v>
      </c>
      <c r="AT7">
        <f>IF(ISBLANK(Calculations!AT7),"",Calculations!AT7)</f>
        <v>13831018804683.621</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0.87445909903887631</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0.87445909903887631</v>
      </c>
      <c r="L9" t="str">
        <f>IF(ISBLANK(Calculations!L9),"",Calculations!L9)</f>
        <v>RESIDENTIAL</v>
      </c>
      <c r="M9" t="str">
        <f>IF(ISBLANK(Calculations!M9),"",Calculations!M9)</f>
        <v>heating</v>
      </c>
      <c r="N9" t="str">
        <f>IF(ISBLANK(Calculations!N9),"",Calculations!N9)</f>
        <v>biomass</v>
      </c>
      <c r="O9">
        <f>IF(ISBLANK(Calculations!O9),"",Calculations!O9)</f>
        <v>26163816243243.18</v>
      </c>
      <c r="P9">
        <f>IF(ISBLANK(Calculations!P9),"",Calculations!P9)</f>
        <v>26163816243243.18</v>
      </c>
      <c r="Q9">
        <f>IF(ISBLANK(Calculations!Q9),"",Calculations!Q9)</f>
        <v>26163816243243.18</v>
      </c>
      <c r="R9">
        <f>IF(ISBLANK(Calculations!R9),"",Calculations!R9)</f>
        <v>26188014331065.121</v>
      </c>
      <c r="S9">
        <f>IF(ISBLANK(Calculations!S9),"",Calculations!S9)</f>
        <v>26194323204084.91</v>
      </c>
      <c r="T9">
        <f>IF(ISBLANK(Calculations!T9),"",Calculations!T9)</f>
        <v>26187726478809.57</v>
      </c>
      <c r="U9">
        <f>IF(ISBLANK(Calculations!U9),"",Calculations!U9)</f>
        <v>26158440111513.504</v>
      </c>
      <c r="V9">
        <f>IF(ISBLANK(Calculations!V9),"",Calculations!V9)</f>
        <v>26137115466778.07</v>
      </c>
      <c r="W9">
        <f>IF(ISBLANK(Calculations!W9),"",Calculations!W9)</f>
        <v>26108420479862.629</v>
      </c>
      <c r="X9">
        <f>IF(ISBLANK(Calculations!X9),"",Calculations!X9)</f>
        <v>26079936367845.094</v>
      </c>
      <c r="Y9">
        <f>IF(ISBLANK(Calculations!Y9),"",Calculations!Y9)</f>
        <v>26042945926585.914</v>
      </c>
      <c r="Z9">
        <f>IF(ISBLANK(Calculations!Z9),"",Calculations!Z9)</f>
        <v>26016178036035.184</v>
      </c>
      <c r="AA9">
        <f>IF(ISBLANK(Calculations!AA9),"",Calculations!AA9)</f>
        <v>25993920578249.758</v>
      </c>
      <c r="AB9">
        <f>IF(ISBLANK(Calculations!AB9),"",Calculations!AB9)</f>
        <v>25987818203990.883</v>
      </c>
      <c r="AC9">
        <f>IF(ISBLANK(Calculations!AC9),"",Calculations!AC9)</f>
        <v>25978550475176.652</v>
      </c>
      <c r="AD9">
        <f>IF(ISBLANK(Calculations!AD9),"",Calculations!AD9)</f>
        <v>25998468521158.383</v>
      </c>
      <c r="AE9">
        <f>IF(ISBLANK(Calculations!AE9),"",Calculations!AE9)</f>
        <v>26035186172945.258</v>
      </c>
      <c r="AF9">
        <f>IF(ISBLANK(Calculations!AF9),"",Calculations!AF9)</f>
        <v>26105849465307.316</v>
      </c>
      <c r="AG9">
        <f>IF(ISBLANK(Calculations!AG9),"",Calculations!AG9)</f>
        <v>26195287752544.285</v>
      </c>
      <c r="AH9">
        <f>IF(ISBLANK(Calculations!AH9),"",Calculations!AH9)</f>
        <v>26315934777495.934</v>
      </c>
      <c r="AI9">
        <f>IF(ISBLANK(Calculations!AI9),"",Calculations!AI9)</f>
        <v>26449491480664.742</v>
      </c>
      <c r="AJ9">
        <f>IF(ISBLANK(Calculations!AJ9),"",Calculations!AJ9)</f>
        <v>26602485305364.098</v>
      </c>
      <c r="AK9">
        <f>IF(ISBLANK(Calculations!AK9),"",Calculations!AK9)</f>
        <v>26508056245284.586</v>
      </c>
      <c r="AL9">
        <f>IF(ISBLANK(Calculations!AL9),"",Calculations!AL9)</f>
        <v>26417638262650.27</v>
      </c>
      <c r="AM9">
        <f>IF(ISBLANK(Calculations!AM9),"",Calculations!AM9)</f>
        <v>26326605996488.996</v>
      </c>
      <c r="AN9">
        <f>IF(ISBLANK(Calculations!AN9),"",Calculations!AN9)</f>
        <v>26232616839226.094</v>
      </c>
      <c r="AO9">
        <f>IF(ISBLANK(Calculations!AO9),"",Calculations!AO9)</f>
        <v>26141403450676.219</v>
      </c>
      <c r="AP9">
        <f>IF(ISBLANK(Calculations!AP9),"",Calculations!AP9)</f>
        <v>26045925738253.793</v>
      </c>
      <c r="AQ9">
        <f>IF(ISBLANK(Calculations!AQ9),"",Calculations!AQ9)</f>
        <v>25953975059753.574</v>
      </c>
      <c r="AR9">
        <f>IF(ISBLANK(Calculations!AR9),"",Calculations!AR9)</f>
        <v>25866624372589.664</v>
      </c>
      <c r="AS9">
        <f>IF(ISBLANK(Calculations!AS9),"",Calculations!AS9)</f>
        <v>25783174075785.793</v>
      </c>
      <c r="AT9">
        <f>IF(ISBLANK(Calculations!AT9),"",Calculations!AT9)</f>
        <v>25702921552041.137</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0.87445909903887631</v>
      </c>
      <c r="L10" t="str">
        <f>IF(ISBLANK(Calculations!L10),"",Calculations!L10)</f>
        <v>RESIDENTIAL</v>
      </c>
      <c r="M10" t="str">
        <f>IF(ISBLANK(Calculations!M10),"",Calculations!M10)</f>
        <v>heating</v>
      </c>
      <c r="N10" t="str">
        <f>IF(ISBLANK(Calculations!N10),"",Calculations!N10)</f>
        <v>kerosene</v>
      </c>
      <c r="O10">
        <f>IF(ISBLANK(Calculations!O10),"",Calculations!O10)</f>
        <v>2181775452101.9963</v>
      </c>
      <c r="P10">
        <f>IF(ISBLANK(Calculations!P10),"",Calculations!P10)</f>
        <v>2181775452101.9963</v>
      </c>
      <c r="Q10">
        <f>IF(ISBLANK(Calculations!Q10),"",Calculations!Q10)</f>
        <v>2181775452101.9963</v>
      </c>
      <c r="R10">
        <f>IF(ISBLANK(Calculations!R10),"",Calculations!R10)</f>
        <v>2160482395478.9275</v>
      </c>
      <c r="S10">
        <f>IF(ISBLANK(Calculations!S10),"",Calculations!S10)</f>
        <v>2137593180985.9583</v>
      </c>
      <c r="T10">
        <f>IF(ISBLANK(Calculations!T10),"",Calculations!T10)</f>
        <v>2112996615294.9221</v>
      </c>
      <c r="U10">
        <f>IF(ISBLANK(Calculations!U10),"",Calculations!U10)</f>
        <v>2084030910166.1929</v>
      </c>
      <c r="V10">
        <f>IF(ISBLANK(Calculations!V10),"",Calculations!V10)</f>
        <v>2049417551099.5576</v>
      </c>
      <c r="W10">
        <f>IF(ISBLANK(Calculations!W10),"",Calculations!W10)</f>
        <v>2007764423628.3271</v>
      </c>
      <c r="X10">
        <f>IF(ISBLANK(Calculations!X10),"",Calculations!X10)</f>
        <v>1959899610800.4683</v>
      </c>
      <c r="Y10">
        <f>IF(ISBLANK(Calculations!Y10),"",Calculations!Y10)</f>
        <v>1903079950044.27</v>
      </c>
      <c r="Z10">
        <f>IF(ISBLANK(Calculations!Z10),"",Calculations!Z10)</f>
        <v>1839210111690.4158</v>
      </c>
      <c r="AA10">
        <f>IF(ISBLANK(Calculations!AA10),"",Calculations!AA10)</f>
        <v>1768621034844.7095</v>
      </c>
      <c r="AB10">
        <f>IF(ISBLANK(Calculations!AB10),"",Calculations!AB10)</f>
        <v>1692333557846.0261</v>
      </c>
      <c r="AC10">
        <f>IF(ISBLANK(Calculations!AC10),"",Calculations!AC10)</f>
        <v>1609717475885.3679</v>
      </c>
      <c r="AD10">
        <f>IF(ISBLANK(Calculations!AD10),"",Calculations!AD10)</f>
        <v>1521669113893.0691</v>
      </c>
      <c r="AE10">
        <f>IF(ISBLANK(Calculations!AE10),"",Calculations!AE10)</f>
        <v>1427751427720.0603</v>
      </c>
      <c r="AF10">
        <f>IF(ISBLANK(Calculations!AF10),"",Calculations!AF10)</f>
        <v>1329988326683.9392</v>
      </c>
      <c r="AG10">
        <f>IF(ISBLANK(Calculations!AG10),"",Calculations!AG10)</f>
        <v>1227743280665.7886</v>
      </c>
      <c r="AH10">
        <f>IF(ISBLANK(Calculations!AH10),"",Calculations!AH10)</f>
        <v>1123195924533.207</v>
      </c>
      <c r="AI10">
        <f>IF(ISBLANK(Calculations!AI10),"",Calculations!AI10)</f>
        <v>1017776369001.9535</v>
      </c>
      <c r="AJ10">
        <f>IF(ISBLANK(Calculations!AJ10),"",Calculations!AJ10)</f>
        <v>913712713487.77283</v>
      </c>
      <c r="AK10">
        <f>IF(ISBLANK(Calculations!AK10),"",Calculations!AK10)</f>
        <v>810036729376.60352</v>
      </c>
      <c r="AL10">
        <f>IF(ISBLANK(Calculations!AL10),"",Calculations!AL10)</f>
        <v>710981814399.28735</v>
      </c>
      <c r="AM10">
        <f>IF(ISBLANK(Calculations!AM10),"",Calculations!AM10)</f>
        <v>617955164641.85352</v>
      </c>
      <c r="AN10">
        <f>IF(ISBLANK(Calculations!AN10),"",Calculations!AN10)</f>
        <v>532229775438.16565</v>
      </c>
      <c r="AO10">
        <f>IF(ISBLANK(Calculations!AO10),"",Calculations!AO10)</f>
        <v>454990794178.09198</v>
      </c>
      <c r="AP10">
        <f>IF(ISBLANK(Calculations!AP10),"",Calculations!AP10)</f>
        <v>386676691714.68237</v>
      </c>
      <c r="AQ10">
        <f>IF(ISBLANK(Calculations!AQ10),"",Calculations!AQ10)</f>
        <v>327753684699.99463</v>
      </c>
      <c r="AR10">
        <f>IF(ISBLANK(Calculations!AR10),"",Calculations!AR10)</f>
        <v>278236951058.05524</v>
      </c>
      <c r="AS10">
        <f>IF(ISBLANK(Calculations!AS10),"",Calculations!AS10)</f>
        <v>237676163985.29868</v>
      </c>
      <c r="AT10">
        <f>IF(ISBLANK(Calculations!AT10),"",Calculations!AT10)</f>
        <v>205316021427.3446</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0.87445909903887631</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0.87445909903887631</v>
      </c>
      <c r="C12">
        <f>IF(ISBLANK(Calculations!C12),"",Calculations!C12)</f>
        <v>0.12554090096112375</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0.76567250499622719</v>
      </c>
      <c r="K12">
        <f>IF(ISBLANK(Calculations!K12),"",Calculations!K12)</f>
        <v>0.87445909903887631</v>
      </c>
      <c r="L12" t="str">
        <f>IF(ISBLANK(Calculations!L12),"",Calculations!L12)</f>
        <v>RESIDENTIAL</v>
      </c>
      <c r="M12" t="str">
        <f>IF(ISBLANK(Calculations!M12),"",Calculations!M12)</f>
        <v>heating</v>
      </c>
      <c r="N12" t="str">
        <f>IF(ISBLANK(Calculations!N12),"",Calculations!N12)</f>
        <v>LPG propane or butane</v>
      </c>
      <c r="O12">
        <f>IF(ISBLANK(Calculations!O12),"",Calculations!O12)</f>
        <v>17119036218028.621</v>
      </c>
      <c r="P12">
        <f>IF(ISBLANK(Calculations!P12),"",Calculations!P12)</f>
        <v>17119036218028.621</v>
      </c>
      <c r="Q12">
        <f>IF(ISBLANK(Calculations!Q12),"",Calculations!Q12)</f>
        <v>17119036218028.621</v>
      </c>
      <c r="R12">
        <f>IF(ISBLANK(Calculations!R12),"",Calculations!R12)</f>
        <v>17171449169801.549</v>
      </c>
      <c r="S12">
        <f>IF(ISBLANK(Calculations!S12),"",Calculations!S12)</f>
        <v>17220458994306.613</v>
      </c>
      <c r="T12">
        <f>IF(ISBLANK(Calculations!T12),"",Calculations!T12)</f>
        <v>17270138776772.957</v>
      </c>
      <c r="U12">
        <f>IF(ISBLANK(Calculations!U12),"",Calculations!U12)</f>
        <v>17313838026918.416</v>
      </c>
      <c r="V12">
        <f>IF(ISBLANK(Calculations!V12),"",Calculations!V12)</f>
        <v>17371356288025.959</v>
      </c>
      <c r="W12">
        <f>IF(ISBLANK(Calculations!W12),"",Calculations!W12)</f>
        <v>17433734628505.947</v>
      </c>
      <c r="X12">
        <f>IF(ISBLANK(Calculations!X12),"",Calculations!X12)</f>
        <v>17509333405722.295</v>
      </c>
      <c r="Y12">
        <f>IF(ISBLANK(Calculations!Y12),"",Calculations!Y12)</f>
        <v>17589922873007.438</v>
      </c>
      <c r="Z12">
        <f>IF(ISBLANK(Calculations!Z12),"",Calculations!Z12)</f>
        <v>17689214231975.199</v>
      </c>
      <c r="AA12">
        <f>IF(ISBLANK(Calculations!AA12),"",Calculations!AA12)</f>
        <v>17798965109875.918</v>
      </c>
      <c r="AB12">
        <f>IF(ISBLANK(Calculations!AB12),"",Calculations!AB12)</f>
        <v>17922323425836.844</v>
      </c>
      <c r="AC12">
        <f>IF(ISBLANK(Calculations!AC12),"",Calculations!AC12)</f>
        <v>18041173669887.809</v>
      </c>
      <c r="AD12">
        <f>IF(ISBLANK(Calculations!AD12),"",Calculations!AD12)</f>
        <v>18172110757762.211</v>
      </c>
      <c r="AE12">
        <f>IF(ISBLANK(Calculations!AE12),"",Calculations!AE12)</f>
        <v>18298838352940.938</v>
      </c>
      <c r="AF12">
        <f>IF(ISBLANK(Calculations!AF12),"",Calculations!AF12)</f>
        <v>18429204548664.707</v>
      </c>
      <c r="AG12">
        <f>IF(ISBLANK(Calculations!AG12),"",Calculations!AG12)</f>
        <v>18547350422839.734</v>
      </c>
      <c r="AH12">
        <f>IF(ISBLANK(Calculations!AH12),"",Calculations!AH12)</f>
        <v>18668523604891.043</v>
      </c>
      <c r="AI12">
        <f>IF(ISBLANK(Calculations!AI12),"",Calculations!AI12)</f>
        <v>18785739935555.152</v>
      </c>
      <c r="AJ12">
        <f>IF(ISBLANK(Calculations!AJ12),"",Calculations!AJ12)</f>
        <v>18912314096729.332</v>
      </c>
      <c r="AK12">
        <f>IF(ISBLANK(Calculations!AK12),"",Calculations!AK12)</f>
        <v>18867452316937.07</v>
      </c>
      <c r="AL12">
        <f>IF(ISBLANK(Calculations!AL12),"",Calculations!AL12)</f>
        <v>18827985663531.984</v>
      </c>
      <c r="AM12">
        <f>IF(ISBLANK(Calculations!AM12),"",Calculations!AM12)</f>
        <v>18794258418844.699</v>
      </c>
      <c r="AN12">
        <f>IF(ISBLANK(Calculations!AN12),"",Calculations!AN12)</f>
        <v>18766176295679.586</v>
      </c>
      <c r="AO12">
        <f>IF(ISBLANK(Calculations!AO12),"",Calculations!AO12)</f>
        <v>18746103547536.281</v>
      </c>
      <c r="AP12">
        <f>IF(ISBLANK(Calculations!AP12),"",Calculations!AP12)</f>
        <v>18724973422282.438</v>
      </c>
      <c r="AQ12">
        <f>IF(ISBLANK(Calculations!AQ12),"",Calculations!AQ12)</f>
        <v>18704247873303.523</v>
      </c>
      <c r="AR12">
        <f>IF(ISBLANK(Calculations!AR12),"",Calculations!AR12)</f>
        <v>18682103389119.781</v>
      </c>
      <c r="AS12">
        <f>IF(ISBLANK(Calculations!AS12),"",Calculations!AS12)</f>
        <v>18657004667817.418</v>
      </c>
      <c r="AT12">
        <f>IF(ISBLANK(Calculations!AT12),"",Calculations!AT12)</f>
        <v>18627714440534.27</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0.87445909903887631</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9.3486307502186172E-2</v>
      </c>
      <c r="K17">
        <f>IF(ISBLANK(Calculations!K17),"",Calculations!K17)</f>
        <v>0.87445909903887631</v>
      </c>
      <c r="L17" t="str">
        <f>IF(ISBLANK(Calculations!L17),"",Calculations!L17)</f>
        <v>RESIDENTIAL</v>
      </c>
      <c r="M17" t="str">
        <f>IF(ISBLANK(Calculations!M17),"",Calculations!M17)</f>
        <v>cooling</v>
      </c>
      <c r="N17" t="str">
        <f>IF(ISBLANK(Calculations!N17),"",Calculations!N17)</f>
        <v>electricity</v>
      </c>
      <c r="O17">
        <f>P17</f>
        <v>14548139749046.82</v>
      </c>
      <c r="P17">
        <f>IF(ISBLANK(Calculations!P17),"",Calculations!P17)</f>
        <v>14548139749046.82</v>
      </c>
      <c r="Q17">
        <f>IF(ISBLANK(Calculations!Q17),"",Calculations!Q17)</f>
        <v>14548139749046.82</v>
      </c>
      <c r="R17">
        <f>IF(ISBLANK(Calculations!R17),"",Calculations!R17)</f>
        <v>14339851877713.502</v>
      </c>
      <c r="S17" s="99">
        <f>IF(ISBLANK(Calculations!S17),"",Calculations!S17 + ('IRA Buildings Changes'!$C$38/($AB$16-$R$16)*(S16-$R$16)))</f>
        <v>15080228628590.061</v>
      </c>
      <c r="T17" s="99">
        <f>IF(ISBLANK(Calculations!T17),"",Calculations!T17 + ('IRA Buildings Changes'!$C$38/($AB$16-$R$16)*(T16-$R$16)))</f>
        <v>15823490091931.816</v>
      </c>
      <c r="U17" s="99">
        <f>IF(ISBLANK(Calculations!U17),"",Calculations!U17 + ('IRA Buildings Changes'!$C$38/($AB$16-$R$16)*(U16-$R$16)))</f>
        <v>16607583579993.027</v>
      </c>
      <c r="V17" s="99">
        <f>IF(ISBLANK(Calculations!V17),"",Calculations!V17 + ('IRA Buildings Changes'!$C$38/($AB$16-$R$16)*(V16-$R$16)))</f>
        <v>17401816818413.18</v>
      </c>
      <c r="W17" s="99">
        <f>IF(ISBLANK(Calculations!W17),"",Calculations!W17 + ('IRA Buildings Changes'!$C$38/($AB$16-$R$16)*(W16-$R$16)))</f>
        <v>18241269713616.297</v>
      </c>
      <c r="X17" s="99">
        <f>IF(ISBLANK(Calculations!X17),"",Calculations!X17 + ('IRA Buildings Changes'!$C$38/($AB$16-$R$16)*(X16-$R$16)))</f>
        <v>19093013630694.656</v>
      </c>
      <c r="Y17" s="99">
        <f>IF(ISBLANK(Calculations!Y17),"",Calculations!Y17 + ('IRA Buildings Changes'!$C$38/($AB$16-$R$16)*(Y16-$R$16)))</f>
        <v>19988719407232.945</v>
      </c>
      <c r="Z17" s="99">
        <f>IF(ISBLANK(Calculations!Z17),"",Calculations!Z17 + ('IRA Buildings Changes'!$C$38/($AB$16-$R$16)*(Z16-$R$16)))</f>
        <v>20893175947738.145</v>
      </c>
      <c r="AA17" s="99">
        <f>IF(ISBLANK(Calculations!AA17),"",Calculations!AA17 + ('IRA Buildings Changes'!$C$38/($AB$16-$R$16)*(AA16-$R$16)))</f>
        <v>21835395852674.977</v>
      </c>
      <c r="AB17" s="98">
        <f>IF(ISBLANK(Calculations!AB17),"",Calculations!AB17 + 'IRA Buildings Changes'!$C$38)</f>
        <v>22778642367038.32</v>
      </c>
      <c r="AC17" s="99">
        <f>IF(ISBLANK(Calculations!AC17),"",Calculations!AC17 + 'IRA Buildings Changes'!$C$38)</f>
        <v>22835728919090.172</v>
      </c>
      <c r="AD17" s="99">
        <f>IF(ISBLANK(Calculations!AD17),"",Calculations!AD17 + 'IRA Buildings Changes'!$C$38)</f>
        <v>22884680257647.328</v>
      </c>
      <c r="AE17" s="99">
        <f>IF(ISBLANK(Calculations!AE17),"",Calculations!AE17 + 'IRA Buildings Changes'!$C$38)</f>
        <v>22954307238188.93</v>
      </c>
      <c r="AF17" s="99">
        <f>IF(ISBLANK(Calculations!AF17),"",Calculations!AF17 + 'IRA Buildings Changes'!$C$38)</f>
        <v>23011912198781.984</v>
      </c>
      <c r="AG17" s="99">
        <f>IF(ISBLANK(Calculations!AG17),"",Calculations!AG17 + 'IRA Buildings Changes'!$C$38)</f>
        <v>23072491455906.977</v>
      </c>
      <c r="AH17" s="99">
        <f>IF(ISBLANK(Calculations!AH17),"",Calculations!AH17 + 'IRA Buildings Changes'!$C$38)</f>
        <v>23150935786710.445</v>
      </c>
      <c r="AI17" s="99">
        <f>IF(ISBLANK(Calculations!AI17),"",Calculations!AI17 + 'IRA Buildings Changes'!$C$38)</f>
        <v>23215670717648.508</v>
      </c>
      <c r="AJ17" s="99">
        <f>IF(ISBLANK(Calculations!AJ17),"",Calculations!AJ17 + 'IRA Buildings Changes'!$C$38)</f>
        <v>23297227767476.574</v>
      </c>
      <c r="AK17" s="99">
        <f>IF(ISBLANK(Calculations!AK17),"",Calculations!AK17 + 'IRA Buildings Changes'!$C$38)</f>
        <v>23365767844500.84</v>
      </c>
      <c r="AL17" s="99">
        <f>IF(ISBLANK(Calculations!AL17),"",Calculations!AL17 + 'IRA Buildings Changes'!$C$38)</f>
        <v>23450083220062.422</v>
      </c>
      <c r="AM17" s="99">
        <f>IF(ISBLANK(Calculations!AM17),"",Calculations!AM17 + 'IRA Buildings Changes'!$C$38)</f>
        <v>23519703031529.16</v>
      </c>
      <c r="AN17" s="99">
        <f>IF(ISBLANK(Calculations!AN17),"",Calculations!AN17 + 'IRA Buildings Changes'!$C$38)</f>
        <v>23589965159962.676</v>
      </c>
      <c r="AO17" s="99">
        <f>IF(ISBLANK(Calculations!AO17),"",Calculations!AO17 + 'IRA Buildings Changes'!$C$38)</f>
        <v>23676110037771.492</v>
      </c>
      <c r="AP17" s="99">
        <f>IF(ISBLANK(Calculations!AP17),"",Calculations!AP17 + 'IRA Buildings Changes'!$C$38)</f>
        <v>23747345131930.883</v>
      </c>
      <c r="AQ17" s="99">
        <f>IF(ISBLANK(Calculations!AQ17),"",Calculations!AQ17 + 'IRA Buildings Changes'!$C$38)</f>
        <v>23834188544563.188</v>
      </c>
      <c r="AR17" s="99">
        <f>IF(ISBLANK(Calculations!AR17),"",Calculations!AR17 + 'IRA Buildings Changes'!$C$38)</f>
        <v>23905942367368.016</v>
      </c>
      <c r="AS17" s="99">
        <f>IF(ISBLANK(Calculations!AS17),"",Calculations!AS17 + 'IRA Buildings Changes'!$C$38)</f>
        <v>23977814004700.719</v>
      </c>
      <c r="AT17" s="99">
        <f>IF(ISBLANK(Calculations!AT17),"",Calculations!AT17 + 'IRA Buildings Changes'!$C$38)</f>
        <v>24064994007486.945</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0.87445909903887631</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0.87445909903887631</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0.87445909903887631</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0.87445909903887631</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0.87445909903887631</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0.87445909903887631</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0.87445909903887631</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0.87445909903887631</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0.87445909903887631</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7.213110149802833E-2</v>
      </c>
      <c r="K30">
        <f>IF(ISBLANK(Calculations!K30),"",Calculations!K30)</f>
        <v>0.87445909903887631</v>
      </c>
      <c r="L30" t="str">
        <f>IF(ISBLANK(Calculations!L30),"",Calculations!L30)</f>
        <v>RESIDENTIAL</v>
      </c>
      <c r="M30" t="str">
        <f>IF(ISBLANK(Calculations!M30),"",Calculations!M30)</f>
        <v>lighting</v>
      </c>
      <c r="N30" t="str">
        <f>IF(ISBLANK(Calculations!N30),"",Calculations!N30)</f>
        <v>electricity</v>
      </c>
      <c r="O30">
        <f t="shared" si="0"/>
        <v>11224888145480.098</v>
      </c>
      <c r="P30">
        <f>IF(ISBLANK(Calculations!P30),"",Calculations!P30)</f>
        <v>11224888145480.098</v>
      </c>
      <c r="Q30">
        <f>IF(ISBLANK(Calculations!Q30),"",Calculations!Q30)</f>
        <v>11224888145480.098</v>
      </c>
      <c r="R30">
        <f>IF(ISBLANK(Calculations!R30),"",Calculations!R30)</f>
        <v>11086508725668.525</v>
      </c>
      <c r="S30">
        <f>IF(ISBLANK(Calculations!S30),"",Calculations!S30)</f>
        <v>10935813257359.875</v>
      </c>
      <c r="T30">
        <f>IF(ISBLANK(Calculations!T30),"",Calculations!T30)</f>
        <v>10784924475456.725</v>
      </c>
      <c r="U30">
        <f>IF(ISBLANK(Calculations!U30),"",Calculations!U30)</f>
        <v>10661171519338.697</v>
      </c>
      <c r="V30">
        <f>IF(ISBLANK(Calculations!V30),"",Calculations!V30)</f>
        <v>10560900282935.166</v>
      </c>
      <c r="W30">
        <f>IF(ISBLANK(Calculations!W30),"",Calculations!W30)</f>
        <v>10462837021299.9</v>
      </c>
      <c r="X30">
        <f>IF(ISBLANK(Calculations!X30),"",Calculations!X30)</f>
        <v>10355153599750.16</v>
      </c>
      <c r="Y30">
        <f>IF(ISBLANK(Calculations!Y30),"",Calculations!Y30)</f>
        <v>10237681817610.729</v>
      </c>
      <c r="Z30">
        <f>IF(ISBLANK(Calculations!Z30),"",Calculations!Z30)</f>
        <v>10116198322016.51</v>
      </c>
      <c r="AA30">
        <f>IF(ISBLANK(Calculations!AA30),"",Calculations!AA30)</f>
        <v>10001969634272.039</v>
      </c>
      <c r="AB30">
        <f>IF(ISBLANK(Calculations!AB30),"",Calculations!AB30)</f>
        <v>9896346430363.2422</v>
      </c>
      <c r="AC30">
        <f>IF(ISBLANK(Calculations!AC30),"",Calculations!AC30)</f>
        <v>9796609731210.2949</v>
      </c>
      <c r="AD30">
        <f>IF(ISBLANK(Calculations!AD30),"",Calculations!AD30)</f>
        <v>9697215102007.8613</v>
      </c>
      <c r="AE30">
        <f>IF(ISBLANK(Calculations!AE30),"",Calculations!AE30)</f>
        <v>9598076981622.2871</v>
      </c>
      <c r="AF30">
        <f>IF(ISBLANK(Calculations!AF30),"",Calculations!AF30)</f>
        <v>9485739038098.4395</v>
      </c>
      <c r="AG30">
        <f>IF(ISBLANK(Calculations!AG30),"",Calculations!AG30)</f>
        <v>9375683381585.1504</v>
      </c>
      <c r="AH30">
        <f>IF(ISBLANK(Calculations!AH30),"",Calculations!AH30)</f>
        <v>9272404358600.7949</v>
      </c>
      <c r="AI30">
        <f>IF(ISBLANK(Calculations!AI30),"",Calculations!AI30)</f>
        <v>9178209963245.8965</v>
      </c>
      <c r="AJ30">
        <f>IF(ISBLANK(Calculations!AJ30),"",Calculations!AJ30)</f>
        <v>9093710339464.0098</v>
      </c>
      <c r="AK30">
        <f>IF(ISBLANK(Calculations!AK30),"",Calculations!AK30)</f>
        <v>8960129283328.3086</v>
      </c>
      <c r="AL30">
        <f>IF(ISBLANK(Calculations!AL30),"",Calculations!AL30)</f>
        <v>8838313495315.8809</v>
      </c>
      <c r="AM30">
        <f>IF(ISBLANK(Calculations!AM30),"",Calculations!AM30)</f>
        <v>8727131161398.4512</v>
      </c>
      <c r="AN30">
        <f>IF(ISBLANK(Calculations!AN30),"",Calculations!AN30)</f>
        <v>8625104524973.5811</v>
      </c>
      <c r="AO30">
        <f>IF(ISBLANK(Calculations!AO30),"",Calculations!AO30)</f>
        <v>8530109160575.3467</v>
      </c>
      <c r="AP30">
        <f>IF(ISBLANK(Calculations!AP30),"",Calculations!AP30)</f>
        <v>8440062491425.8145</v>
      </c>
      <c r="AQ30">
        <f>IF(ISBLANK(Calculations!AQ30),"",Calculations!AQ30)</f>
        <v>8353112417545.6455</v>
      </c>
      <c r="AR30">
        <f>IF(ISBLANK(Calculations!AR30),"",Calculations!AR30)</f>
        <v>8267875772455.0029</v>
      </c>
      <c r="AS30">
        <f>IF(ISBLANK(Calculations!AS30),"",Calculations!AS30)</f>
        <v>8183626847994.2783</v>
      </c>
      <c r="AT30">
        <f>IF(ISBLANK(Calculations!AT30),"",Calculations!AT30)</f>
        <v>8100184927244.29</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0.87445909903887631</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0.87445909903887631</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0.87445909903887631</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0.87445909903887631</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0.87445909903887631</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0.87445909903887631</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0.87445909903887631</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0.87445909903887631</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0.87445909903887631</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0.30310623294382094</v>
      </c>
      <c r="K43">
        <f>IF(ISBLANK(Calculations!K43),"",Calculations!K43)</f>
        <v>0.87445909903887631</v>
      </c>
      <c r="L43" t="str">
        <f>IF(ISBLANK(Calculations!L43),"",Calculations!L43)</f>
        <v>RESIDENTIAL</v>
      </c>
      <c r="M43" t="str">
        <f>IF(ISBLANK(Calculations!M43),"",Calculations!M43)</f>
        <v>appl</v>
      </c>
      <c r="N43" t="str">
        <f>IF(ISBLANK(Calculations!N43),"",Calculations!N43)</f>
        <v>electricity</v>
      </c>
      <c r="O43">
        <f t="shared" si="0"/>
        <v>47168745386277.312</v>
      </c>
      <c r="P43">
        <f>IF(ISBLANK(Calculations!P43),"",Calculations!P43)</f>
        <v>47168745386277.312</v>
      </c>
      <c r="Q43">
        <f>IF(ISBLANK(Calculations!Q43),"",Calculations!Q43)</f>
        <v>47168745386277.312</v>
      </c>
      <c r="R43">
        <f>IF(ISBLANK(Calculations!R43),"",Calculations!R43)</f>
        <v>46888446094966.883</v>
      </c>
      <c r="S43">
        <f>IF(ISBLANK(Calculations!S43),"",Calculations!S43)</f>
        <v>46592790383127.031</v>
      </c>
      <c r="T43">
        <f>IF(ISBLANK(Calculations!T43),"",Calculations!T43)</f>
        <v>46295525644175.594</v>
      </c>
      <c r="U43">
        <f>IF(ISBLANK(Calculations!U43),"",Calculations!U43)</f>
        <v>46017149875471.047</v>
      </c>
      <c r="V43">
        <f>IF(ISBLANK(Calculations!V43),"",Calculations!V43)</f>
        <v>45778846249224.508</v>
      </c>
      <c r="W43">
        <f>IF(ISBLANK(Calculations!W43),"",Calculations!W43)</f>
        <v>45589208818901.883</v>
      </c>
      <c r="X43">
        <f>IF(ISBLANK(Calculations!X43),"",Calculations!X43)</f>
        <v>45448280995018.547</v>
      </c>
      <c r="Y43">
        <f>IF(ISBLANK(Calculations!Y43),"",Calculations!Y43)</f>
        <v>45354650932797.383</v>
      </c>
      <c r="Z43">
        <f>IF(ISBLANK(Calculations!Z43),"",Calculations!Z43)</f>
        <v>45320789665989.719</v>
      </c>
      <c r="AA43">
        <f>IF(ISBLANK(Calculations!AA43),"",Calculations!AA43)</f>
        <v>45353157424281.258</v>
      </c>
      <c r="AB43">
        <f>IF(ISBLANK(Calculations!AB43),"",Calculations!AB43)</f>
        <v>45438268979272.078</v>
      </c>
      <c r="AC43">
        <f>IF(ISBLANK(Calculations!AC43),"",Calculations!AC43)</f>
        <v>45565812973448.75</v>
      </c>
      <c r="AD43">
        <f>IF(ISBLANK(Calculations!AD43),"",Calculations!AD43)</f>
        <v>45736929551285.312</v>
      </c>
      <c r="AE43">
        <f>IF(ISBLANK(Calculations!AE43),"",Calculations!AE43)</f>
        <v>45943518714903.656</v>
      </c>
      <c r="AF43">
        <f>IF(ISBLANK(Calculations!AF43),"",Calculations!AF43)</f>
        <v>46174153142471.016</v>
      </c>
      <c r="AG43">
        <f>IF(ISBLANK(Calculations!AG43),"",Calculations!AG43)</f>
        <v>46418444283714.32</v>
      </c>
      <c r="AH43">
        <f>IF(ISBLANK(Calculations!AH43),"",Calculations!AH43)</f>
        <v>46672667749139.336</v>
      </c>
      <c r="AI43">
        <f>IF(ISBLANK(Calculations!AI43),"",Calculations!AI43)</f>
        <v>46932890012685.109</v>
      </c>
      <c r="AJ43">
        <f>IF(ISBLANK(Calculations!AJ43),"",Calculations!AJ43)</f>
        <v>47195853596590.32</v>
      </c>
      <c r="AK43">
        <f>IF(ISBLANK(Calculations!AK43),"",Calculations!AK43)</f>
        <v>47150702554644.672</v>
      </c>
      <c r="AL43">
        <f>IF(ISBLANK(Calculations!AL43),"",Calculations!AL43)</f>
        <v>47104858331750.953</v>
      </c>
      <c r="AM43">
        <f>IF(ISBLANK(Calculations!AM43),"",Calculations!AM43)</f>
        <v>47058360804821.539</v>
      </c>
      <c r="AN43">
        <f>IF(ISBLANK(Calculations!AN43),"",Calculations!AN43)</f>
        <v>47011479531204.789</v>
      </c>
      <c r="AO43">
        <f>IF(ISBLANK(Calculations!AO43),"",Calculations!AO43)</f>
        <v>46964595114408.859</v>
      </c>
      <c r="AP43">
        <f>IF(ISBLANK(Calculations!AP43),"",Calculations!AP43)</f>
        <v>46917944567018.25</v>
      </c>
      <c r="AQ43">
        <f>IF(ISBLANK(Calculations!AQ43),"",Calculations!AQ43)</f>
        <v>46871267278793.945</v>
      </c>
      <c r="AR43">
        <f>IF(ISBLANK(Calculations!AR43),"",Calculations!AR43)</f>
        <v>46824618715103.078</v>
      </c>
      <c r="AS43">
        <f>IF(ISBLANK(Calculations!AS43),"",Calculations!AS43)</f>
        <v>46777750489129.43</v>
      </c>
      <c r="AT43">
        <f>IF(ISBLANK(Calculations!AT43),"",Calculations!AT43)</f>
        <v>46730455910569.461</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0.87445909903887631</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0.26376226021932364</v>
      </c>
      <c r="K45">
        <f>IF(ISBLANK(Calculations!K45),"",Calculations!K45)</f>
        <v>0.87445909903887631</v>
      </c>
      <c r="L45" t="str">
        <f>IF(ISBLANK(Calculations!L45),"",Calculations!L45)</f>
        <v>RESIDENTIAL</v>
      </c>
      <c r="M45" t="str">
        <f>IF(ISBLANK(Calculations!M45),"",Calculations!M45)</f>
        <v>appl</v>
      </c>
      <c r="N45" t="str">
        <f>IF(ISBLANK(Calculations!N45),"",Calculations!N45)</f>
        <v>natural gas</v>
      </c>
      <c r="O45">
        <f t="shared" si="0"/>
        <v>106064776430310.33</v>
      </c>
      <c r="P45">
        <f>IF(ISBLANK(Calculations!P45),"",Calculations!P45)</f>
        <v>106064776430310.33</v>
      </c>
      <c r="Q45">
        <f>IF(ISBLANK(Calculations!Q45),"",Calculations!Q45)</f>
        <v>106064776430310.33</v>
      </c>
      <c r="R45">
        <f>IF(ISBLANK(Calculations!R45),"",Calculations!R45)</f>
        <v>106279912810834.58</v>
      </c>
      <c r="S45">
        <f>IF(ISBLANK(Calculations!S45),"",Calculations!S45)</f>
        <v>106499145108332.17</v>
      </c>
      <c r="T45">
        <f>IF(ISBLANK(Calculations!T45),"",Calculations!T45)</f>
        <v>106743007755540.05</v>
      </c>
      <c r="U45">
        <f>IF(ISBLANK(Calculations!U45),"",Calculations!U45)</f>
        <v>107046357196463.11</v>
      </c>
      <c r="V45">
        <f>IF(ISBLANK(Calculations!V45),"",Calculations!V45)</f>
        <v>107433513826378.8</v>
      </c>
      <c r="W45">
        <f>IF(ISBLANK(Calculations!W45),"",Calculations!W45)</f>
        <v>107897087962762.59</v>
      </c>
      <c r="X45">
        <f>IF(ISBLANK(Calculations!X45),"",Calculations!X45)</f>
        <v>108408696561809.25</v>
      </c>
      <c r="Y45">
        <f>IF(ISBLANK(Calculations!Y45),"",Calculations!Y45)</f>
        <v>108946981592252.53</v>
      </c>
      <c r="Z45">
        <f>IF(ISBLANK(Calculations!Z45),"",Calculations!Z45)</f>
        <v>109529032759807.14</v>
      </c>
      <c r="AA45">
        <f>IF(ISBLANK(Calculations!AA45),"",Calculations!AA45)</f>
        <v>110149002845941.38</v>
      </c>
      <c r="AB45">
        <f>IF(ISBLANK(Calculations!AB45),"",Calculations!AB45)</f>
        <v>110775856456033.58</v>
      </c>
      <c r="AC45">
        <f>IF(ISBLANK(Calculations!AC45),"",Calculations!AC45)</f>
        <v>111398871821506.64</v>
      </c>
      <c r="AD45">
        <f>IF(ISBLANK(Calculations!AD45),"",Calculations!AD45)</f>
        <v>112037592568555.02</v>
      </c>
      <c r="AE45">
        <f>IF(ISBLANK(Calculations!AE45),"",Calculations!AE45)</f>
        <v>112691501595529.73</v>
      </c>
      <c r="AF45">
        <f>IF(ISBLANK(Calculations!AF45),"",Calculations!AF45)</f>
        <v>113349818093188.3</v>
      </c>
      <c r="AG45">
        <f>IF(ISBLANK(Calculations!AG45),"",Calculations!AG45)</f>
        <v>114005401598923</v>
      </c>
      <c r="AH45">
        <f>IF(ISBLANK(Calculations!AH45),"",Calculations!AH45)</f>
        <v>114662133198960.58</v>
      </c>
      <c r="AI45">
        <f>IF(ISBLANK(Calculations!AI45),"",Calculations!AI45)</f>
        <v>115317240620543.81</v>
      </c>
      <c r="AJ45">
        <f>IF(ISBLANK(Calculations!AJ45),"",Calculations!AJ45)</f>
        <v>115968097107374.16</v>
      </c>
      <c r="AK45">
        <f>IF(ISBLANK(Calculations!AK45),"",Calculations!AK45)</f>
        <v>115813245365963.91</v>
      </c>
      <c r="AL45">
        <f>IF(ISBLANK(Calculations!AL45),"",Calculations!AL45)</f>
        <v>115654050097290.42</v>
      </c>
      <c r="AM45">
        <f>IF(ISBLANK(Calculations!AM45),"",Calculations!AM45)</f>
        <v>115493116549344.39</v>
      </c>
      <c r="AN45">
        <f>IF(ISBLANK(Calculations!AN45),"",Calculations!AN45)</f>
        <v>115332722031429.84</v>
      </c>
      <c r="AO45">
        <f>IF(ISBLANK(Calculations!AO45),"",Calculations!AO45)</f>
        <v>115174352206730.83</v>
      </c>
      <c r="AP45">
        <f>IF(ISBLANK(Calculations!AP45),"",Calculations!AP45)</f>
        <v>115018373598505.41</v>
      </c>
      <c r="AQ45">
        <f>IF(ISBLANK(Calculations!AQ45),"",Calculations!AQ45)</f>
        <v>114866173052182.28</v>
      </c>
      <c r="AR45">
        <f>IF(ISBLANK(Calculations!AR45),"",Calculations!AR45)</f>
        <v>114717740453551.45</v>
      </c>
      <c r="AS45">
        <f>IF(ISBLANK(Calculations!AS45),"",Calculations!AS45)</f>
        <v>114573473973476.44</v>
      </c>
      <c r="AT45">
        <f>IF(ISBLANK(Calculations!AT45),"",Calculations!AT45)</f>
        <v>114433317203083.3</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8.2109276803885439E-2</v>
      </c>
      <c r="K46">
        <f>IF(ISBLANK(Calculations!K46),"",Calculations!K46)</f>
        <v>0.87445909903887631</v>
      </c>
      <c r="L46" t="str">
        <f>IF(ISBLANK(Calculations!L46),"",Calculations!L46)</f>
        <v>RESIDENTIAL</v>
      </c>
      <c r="M46" t="str">
        <f>IF(ISBLANK(Calculations!M46),"",Calculations!M46)</f>
        <v>appl</v>
      </c>
      <c r="N46" t="str">
        <f>IF(ISBLANK(Calculations!N46),"",Calculations!N46)</f>
        <v>petroleum diesel</v>
      </c>
      <c r="O46">
        <f t="shared" si="0"/>
        <v>7341601329949.2041</v>
      </c>
      <c r="P46">
        <f>IF(ISBLANK(Calculations!P46),"",Calculations!P46)</f>
        <v>7341601329949.2041</v>
      </c>
      <c r="Q46">
        <f>IF(ISBLANK(Calculations!Q46),"",Calculations!Q46)</f>
        <v>7341601329949.2041</v>
      </c>
      <c r="R46">
        <f>IF(ISBLANK(Calculations!R46),"",Calculations!R46)</f>
        <v>7052277928450.9834</v>
      </c>
      <c r="S46">
        <f>IF(ISBLANK(Calculations!S46),"",Calculations!S46)</f>
        <v>6824814983520.167</v>
      </c>
      <c r="T46">
        <f>IF(ISBLANK(Calculations!T46),"",Calculations!T46)</f>
        <v>6652429025172.0605</v>
      </c>
      <c r="U46">
        <f>IF(ISBLANK(Calculations!U46),"",Calculations!U46)</f>
        <v>6528756143629.6367</v>
      </c>
      <c r="V46">
        <f>IF(ISBLANK(Calculations!V46),"",Calculations!V46)</f>
        <v>6446741663667.4932</v>
      </c>
      <c r="W46">
        <f>IF(ISBLANK(Calculations!W46),"",Calculations!W46)</f>
        <v>6398243651203.333</v>
      </c>
      <c r="X46">
        <f>IF(ISBLANK(Calculations!X46),"",Calculations!X46)</f>
        <v>6374802930822.8701</v>
      </c>
      <c r="Y46">
        <f>IF(ISBLANK(Calculations!Y46),"",Calculations!Y46)</f>
        <v>6369422634199.7822</v>
      </c>
      <c r="Z46">
        <f>IF(ISBLANK(Calculations!Z46),"",Calculations!Z46)</f>
        <v>6378309487310.665</v>
      </c>
      <c r="AA46">
        <f>IF(ISBLANK(Calculations!AA46),"",Calculations!AA46)</f>
        <v>6397463806125.4111</v>
      </c>
      <c r="AB46">
        <f>IF(ISBLANK(Calculations!AB46),"",Calculations!AB46)</f>
        <v>6422466267565.9619</v>
      </c>
      <c r="AC46">
        <f>IF(ISBLANK(Calculations!AC46),"",Calculations!AC46)</f>
        <v>6450921701881.2402</v>
      </c>
      <c r="AD46">
        <f>IF(ISBLANK(Calculations!AD46),"",Calculations!AD46)</f>
        <v>6482679884239.876</v>
      </c>
      <c r="AE46">
        <f>IF(ISBLANK(Calculations!AE46),"",Calculations!AE46)</f>
        <v>6516780729168.1279</v>
      </c>
      <c r="AF46">
        <f>IF(ISBLANK(Calculations!AF46),"",Calculations!AF46)</f>
        <v>6551941193914.1582</v>
      </c>
      <c r="AG46">
        <f>IF(ISBLANK(Calculations!AG46),"",Calculations!AG46)</f>
        <v>6587384657348.6436</v>
      </c>
      <c r="AH46">
        <f>IF(ISBLANK(Calculations!AH46),"",Calculations!AH46)</f>
        <v>6623111001464.959</v>
      </c>
      <c r="AI46">
        <f>IF(ISBLANK(Calculations!AI46),"",Calculations!AI46)</f>
        <v>6658861087424.3965</v>
      </c>
      <c r="AJ46">
        <f>IF(ISBLANK(Calculations!AJ46),"",Calculations!AJ46)</f>
        <v>6694465718663.5713</v>
      </c>
      <c r="AK46">
        <f>IF(ISBLANK(Calculations!AK46),"",Calculations!AK46)</f>
        <v>6683413917274.127</v>
      </c>
      <c r="AL46">
        <f>IF(ISBLANK(Calculations!AL46),"",Calculations!AL46)</f>
        <v>6672277347024.043</v>
      </c>
      <c r="AM46">
        <f>IF(ISBLANK(Calculations!AM46),"",Calculations!AM46)</f>
        <v>6661224851524.1855</v>
      </c>
      <c r="AN46">
        <f>IF(ISBLANK(Calculations!AN46),"",Calculations!AN46)</f>
        <v>6650400328172.0273</v>
      </c>
      <c r="AO46">
        <f>IF(ISBLANK(Calculations!AO46),"",Calculations!AO46)</f>
        <v>6639891830194.4209</v>
      </c>
      <c r="AP46">
        <f>IF(ISBLANK(Calculations!AP46),"",Calculations!AP46)</f>
        <v>6629704142557.252</v>
      </c>
      <c r="AQ46">
        <f>IF(ISBLANK(Calculations!AQ46),"",Calculations!AQ46)</f>
        <v>6619927758987.2891</v>
      </c>
      <c r="AR46">
        <f>IF(ISBLANK(Calculations!AR46),"",Calculations!AR46)</f>
        <v>6610543778650.6016</v>
      </c>
      <c r="AS46">
        <f>IF(ISBLANK(Calculations!AS46),"",Calculations!AS46)</f>
        <v>6601560874633.3594</v>
      </c>
      <c r="AT46">
        <f>IF(ISBLANK(Calculations!AT46),"",Calculations!AT46)</f>
        <v>6592956276436.2324</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0.87445909903887631</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0.87445909903887631</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0.87445909903887631</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0.87445909903887631</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0.23432749500377284</v>
      </c>
      <c r="K51">
        <f>IF(ISBLANK(Calculations!K51),"",Calculations!K51)</f>
        <v>0.87445909903887631</v>
      </c>
      <c r="L51" t="str">
        <f>IF(ISBLANK(Calculations!L51),"",Calculations!L51)</f>
        <v>RESIDENTIAL</v>
      </c>
      <c r="M51" t="str">
        <f>IF(ISBLANK(Calculations!M51),"",Calculations!M51)</f>
        <v>appl</v>
      </c>
      <c r="N51" t="str">
        <f>IF(ISBLANK(Calculations!N51),"",Calculations!N51)</f>
        <v>LPG propane or butane</v>
      </c>
      <c r="O51">
        <f t="shared" si="0"/>
        <v>5239134026197.3682</v>
      </c>
      <c r="P51">
        <f>IF(ISBLANK(Calculations!P51),"",Calculations!P51)</f>
        <v>5239134026197.3682</v>
      </c>
      <c r="Q51">
        <f>IF(ISBLANK(Calculations!Q51),"",Calculations!Q51)</f>
        <v>5239134026197.3682</v>
      </c>
      <c r="R51">
        <f>IF(ISBLANK(Calculations!R51),"",Calculations!R51)</f>
        <v>5173503869479.1738</v>
      </c>
      <c r="S51">
        <f>IF(ISBLANK(Calculations!S51),"",Calculations!S51)</f>
        <v>5124300772286.5488</v>
      </c>
      <c r="T51">
        <f>IF(ISBLANK(Calculations!T51),"",Calculations!T51)</f>
        <v>5089910645148.4014</v>
      </c>
      <c r="U51">
        <f>IF(ISBLANK(Calculations!U51),"",Calculations!U51)</f>
        <v>5068619194459.9141</v>
      </c>
      <c r="V51">
        <f>IF(ISBLANK(Calculations!V51),"",Calculations!V51)</f>
        <v>5059289872929.3779</v>
      </c>
      <c r="W51">
        <f>IF(ISBLANK(Calculations!W51),"",Calculations!W51)</f>
        <v>5059559165390.4561</v>
      </c>
      <c r="X51">
        <f>IF(ISBLANK(Calculations!X51),"",Calculations!X51)</f>
        <v>5066846522462.8936</v>
      </c>
      <c r="Y51">
        <f>IF(ISBLANK(Calculations!Y51),"",Calculations!Y51)</f>
        <v>5078869114896.4131</v>
      </c>
      <c r="Z51">
        <f>IF(ISBLANK(Calculations!Z51),"",Calculations!Z51)</f>
        <v>5095858118130.6846</v>
      </c>
      <c r="AA51">
        <f>IF(ISBLANK(Calculations!AA51),"",Calculations!AA51)</f>
        <v>5116855179704.2607</v>
      </c>
      <c r="AB51">
        <f>IF(ISBLANK(Calculations!AB51),"",Calculations!AB51)</f>
        <v>5139645901231.2607</v>
      </c>
      <c r="AC51">
        <f>IF(ISBLANK(Calculations!AC51),"",Calculations!AC51)</f>
        <v>5162957600153.4121</v>
      </c>
      <c r="AD51">
        <f>IF(ISBLANK(Calculations!AD51),"",Calculations!AD51)</f>
        <v>5187421487259.6172</v>
      </c>
      <c r="AE51">
        <f>IF(ISBLANK(Calculations!AE51),"",Calculations!AE51)</f>
        <v>5212831740947.1992</v>
      </c>
      <c r="AF51">
        <f>IF(ISBLANK(Calculations!AF51),"",Calculations!AF51)</f>
        <v>5238721626485.0566</v>
      </c>
      <c r="AG51">
        <f>IF(ISBLANK(Calculations!AG51),"",Calculations!AG51)</f>
        <v>5264509868970.9863</v>
      </c>
      <c r="AH51">
        <f>IF(ISBLANK(Calculations!AH51),"",Calculations!AH51)</f>
        <v>5290466807592.8691</v>
      </c>
      <c r="AI51">
        <f>IF(ISBLANK(Calculations!AI51),"",Calculations!AI51)</f>
        <v>5316505215081.4824</v>
      </c>
      <c r="AJ51">
        <f>IF(ISBLANK(Calculations!AJ51),"",Calculations!AJ51)</f>
        <v>5342509379155.6924</v>
      </c>
      <c r="AK51">
        <f>IF(ISBLANK(Calculations!AK51),"",Calculations!AK51)</f>
        <v>5337595735155.0732</v>
      </c>
      <c r="AL51">
        <f>IF(ISBLANK(Calculations!AL51),"",Calculations!AL51)</f>
        <v>5332258016850.1143</v>
      </c>
      <c r="AM51">
        <f>IF(ISBLANK(Calculations!AM51),"",Calculations!AM51)</f>
        <v>5326598579563.6045</v>
      </c>
      <c r="AN51">
        <f>IF(ISBLANK(Calculations!AN51),"",Calculations!AN51)</f>
        <v>5320718338533.7637</v>
      </c>
      <c r="AO51">
        <f>IF(ISBLANK(Calculations!AO51),"",Calculations!AO51)</f>
        <v>5314689744870.7441</v>
      </c>
      <c r="AP51">
        <f>IF(ISBLANK(Calculations!AP51),"",Calculations!AP51)</f>
        <v>5308572011189.2773</v>
      </c>
      <c r="AQ51">
        <f>IF(ISBLANK(Calculations!AQ51),"",Calculations!AQ51)</f>
        <v>5302436820598.0508</v>
      </c>
      <c r="AR51">
        <f>IF(ISBLANK(Calculations!AR51),"",Calculations!AR51)</f>
        <v>5296309333989.5771</v>
      </c>
      <c r="AS51">
        <f>IF(ISBLANK(Calculations!AS51),"",Calculations!AS51)</f>
        <v>5290236448852.7266</v>
      </c>
      <c r="AT51">
        <f>IF(ISBLANK(Calculations!AT51),"",Calculations!AT51)</f>
        <v>5284239389124.0596</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0.87445909903887631</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0.37362419360170224</v>
      </c>
      <c r="K56">
        <f>IF(ISBLANK(Calculations!K56),"",Calculations!K56)</f>
        <v>0.87445909903887631</v>
      </c>
      <c r="L56" t="str">
        <f>IF(ISBLANK(Calculations!L56),"",Calculations!L56)</f>
        <v>RESIDENTIAL</v>
      </c>
      <c r="M56" t="str">
        <f>IF(ISBLANK(Calculations!M56),"",Calculations!M56)</f>
        <v>other</v>
      </c>
      <c r="N56" t="str">
        <f>IF(ISBLANK(Calculations!N56),"",Calculations!N56)</f>
        <v>electricity</v>
      </c>
      <c r="O56">
        <f t="shared" si="0"/>
        <v>58142599995356.32</v>
      </c>
      <c r="P56">
        <f>IF(ISBLANK(Calculations!P56),"",Calculations!P56)</f>
        <v>58142599995356.32</v>
      </c>
      <c r="Q56">
        <f>IF(ISBLANK(Calculations!Q56),"",Calculations!Q56)</f>
        <v>58142599995356.32</v>
      </c>
      <c r="R56">
        <f>IF(ISBLANK(Calculations!R56),"",Calculations!R56)</f>
        <v>57752990775055.641</v>
      </c>
      <c r="S56">
        <f>IF(ISBLANK(Calculations!S56),"",Calculations!S56)</f>
        <v>57460124012749.656</v>
      </c>
      <c r="T56">
        <f>IF(ISBLANK(Calculations!T56),"",Calculations!T56)</f>
        <v>57228784454935.281</v>
      </c>
      <c r="U56">
        <f>IF(ISBLANK(Calculations!U56),"",Calculations!U56)</f>
        <v>57026342005097.453</v>
      </c>
      <c r="V56">
        <f>IF(ISBLANK(Calculations!V56),"",Calculations!V56)</f>
        <v>56837772242704.734</v>
      </c>
      <c r="W56">
        <f>IF(ISBLANK(Calculations!W56),"",Calculations!W56)</f>
        <v>56770496516773.703</v>
      </c>
      <c r="X56">
        <f>IF(ISBLANK(Calculations!X56),"",Calculations!X56)</f>
        <v>56776239966217.68</v>
      </c>
      <c r="Y56">
        <f>IF(ISBLANK(Calculations!Y56),"",Calculations!Y56)</f>
        <v>56739082528669.328</v>
      </c>
      <c r="Z56">
        <f>IF(ISBLANK(Calculations!Z56),"",Calculations!Z56)</f>
        <v>56677251004459.875</v>
      </c>
      <c r="AA56">
        <f>IF(ISBLANK(Calculations!AA56),"",Calculations!AA56)</f>
        <v>56756049913552.93</v>
      </c>
      <c r="AB56">
        <f>IF(ISBLANK(Calculations!AB56),"",Calculations!AB56)</f>
        <v>56881272795602.625</v>
      </c>
      <c r="AC56">
        <f>IF(ISBLANK(Calculations!AC56),"",Calculations!AC56)</f>
        <v>56967689451478.852</v>
      </c>
      <c r="AD56">
        <f>IF(ISBLANK(Calculations!AD56),"",Calculations!AD56)</f>
        <v>57072162020460.148</v>
      </c>
      <c r="AE56">
        <f>IF(ISBLANK(Calculations!AE56),"",Calculations!AE56)</f>
        <v>57184708425647.836</v>
      </c>
      <c r="AF56">
        <f>IF(ISBLANK(Calculations!AF56),"",Calculations!AF56)</f>
        <v>57280673697901.57</v>
      </c>
      <c r="AG56">
        <f>IF(ISBLANK(Calculations!AG56),"",Calculations!AG56)</f>
        <v>57352284419197.891</v>
      </c>
      <c r="AH56">
        <f>IF(ISBLANK(Calculations!AH56),"",Calculations!AH56)</f>
        <v>57431237438917.273</v>
      </c>
      <c r="AI56">
        <f>IF(ISBLANK(Calculations!AI56),"",Calculations!AI56)</f>
        <v>57452789127242.719</v>
      </c>
      <c r="AJ56">
        <f>IF(ISBLANK(Calculations!AJ56),"",Calculations!AJ56)</f>
        <v>57445390256564.375</v>
      </c>
      <c r="AK56">
        <f>IF(ISBLANK(Calculations!AK56),"",Calculations!AK56)</f>
        <v>57207418479668.516</v>
      </c>
      <c r="AL56">
        <f>IF(ISBLANK(Calculations!AL56),"",Calculations!AL56)</f>
        <v>56921980239705.711</v>
      </c>
      <c r="AM56">
        <f>IF(ISBLANK(Calculations!AM56),"",Calculations!AM56)</f>
        <v>56569344304508.766</v>
      </c>
      <c r="AN56">
        <f>IF(ISBLANK(Calculations!AN56),"",Calculations!AN56)</f>
        <v>56167749179013.492</v>
      </c>
      <c r="AO56">
        <f>IF(ISBLANK(Calculations!AO56),"",Calculations!AO56)</f>
        <v>55781696597876.711</v>
      </c>
      <c r="AP56">
        <f>IF(ISBLANK(Calculations!AP56),"",Calculations!AP56)</f>
        <v>55334876050928.883</v>
      </c>
      <c r="AQ56">
        <f>IF(ISBLANK(Calculations!AQ56),"",Calculations!AQ56)</f>
        <v>54876101201218.797</v>
      </c>
      <c r="AR56">
        <f>IF(ISBLANK(Calculations!AR56),"",Calculations!AR56)</f>
        <v>54375352859348.68</v>
      </c>
      <c r="AS56">
        <f>IF(ISBLANK(Calculations!AS56),"",Calculations!AS56)</f>
        <v>53887832281214.078</v>
      </c>
      <c r="AT56">
        <f>IF(ISBLANK(Calculations!AT56),"",Calculations!AT56)</f>
        <v>53404260836648.648</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0.87445909903887631</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0.87445909903887631</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0.87445909903887631</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0.87445909903887631</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0.87445909903887631</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0.87445909903887631</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0.87445909903887631</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0.87445909903887631</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0.87445909903887631</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0.15765216445426239</v>
      </c>
      <c r="K69">
        <f>IF(ISBLANK(Calculations!K69),"",Calculations!K69)</f>
        <v>0.12554090096112375</v>
      </c>
      <c r="L69" t="str">
        <f>IF(ISBLANK(Calculations!L69),"",Calculations!L69)</f>
        <v>RESIDENTIAL</v>
      </c>
      <c r="M69" t="str">
        <f>IF(ISBLANK(Calculations!M69),"",Calculations!M69)</f>
        <v>heating</v>
      </c>
      <c r="N69" t="str">
        <f>IF(ISBLANK(Calculations!N69),"",Calculations!N69)</f>
        <v>electricity</v>
      </c>
      <c r="O69">
        <f t="shared" si="0"/>
        <v>3514230520580.7266</v>
      </c>
      <c r="P69">
        <f>IF(ISBLANK(Calculations!P69),"",Calculations!P69)-(SUMIFS(BDEQ!B:B,BDEQ!$AG:$AG,About!$B$2,BDEQ!$AH:$AH,$I69)*BDEQ!$C$2*$J69*$K69)</f>
        <v>3514230520580.7266</v>
      </c>
      <c r="Q69">
        <f>IF(ISBLANK(Calculations!Q69),"",Calculations!Q69)-(SUMIFS(BDEQ!C:C,BDEQ!$AG:$AG,About!$B$2,BDEQ!$AH:$AH,$I69)*BDEQ!$C$2*$J69*$K69)</f>
        <v>3514230520580.7266</v>
      </c>
      <c r="R69">
        <f>IF(ISBLANK(Calculations!R69),"",Calculations!R69)-(SUMIFS(BDEQ!D:D,BDEQ!$AG:$AG,About!$B$2,BDEQ!$AH:$AH,$I69)*BDEQ!$C$2*$J69*$K69)</f>
        <v>3556820893008.6016</v>
      </c>
      <c r="S69" s="99">
        <f>IF(ISBLANK(Calculations!S69),"",Calculations!S69+('IRA Buildings Changes'!$G$39/($AB$68-$R$68)*(S68-$R$68)))-(SUMIFS(BDEQ!E:E,BDEQ!$AG:$AG,About!$B$2,BDEQ!$AH:$AH,$I69)*BDEQ!$C$2*$J69*$K69)</f>
        <v>3601196028760.71</v>
      </c>
      <c r="T69" s="99">
        <f>IF(ISBLANK(Calculations!T69),"",Calculations!T69+('IRA Buildings Changes'!$G$39/($AB$68-$R$68)*(T68-$R$68)))-(SUMIFS(BDEQ!F:F,BDEQ!$AG:$AG,About!$B$2,BDEQ!$AH:$AH,$I69)*BDEQ!$C$2*$J69*$K69)</f>
        <v>3643140691413.1787</v>
      </c>
      <c r="U69" s="99">
        <f>IF(ISBLANK(Calculations!U69),"",Calculations!U69+('IRA Buildings Changes'!$G$39/($AB$68-$R$68)*(U68-$R$68)))-(SUMIFS(BDEQ!G:G,BDEQ!$AG:$AG,About!$B$2,BDEQ!$AH:$AH,$I69)*BDEQ!$C$2*$J69*$K69)</f>
        <v>3683377633120.3003</v>
      </c>
      <c r="V69" s="99">
        <f>IF(ISBLANK(Calculations!V69),"",Calculations!V69+('IRA Buildings Changes'!$G$39/($AB$68-$R$68)*(V68-$R$68)))-(SUMIFS(BDEQ!H:H,BDEQ!$AG:$AG,About!$B$2,BDEQ!$AH:$AH,$I69)*BDEQ!$C$2*$J69*$K69)</f>
        <v>3722533744944.8013</v>
      </c>
      <c r="W69" s="99">
        <f>IF(ISBLANK(Calculations!W69),"",Calculations!W69+('IRA Buildings Changes'!$G$39/($AB$68-$R$68)*(W68-$R$68)))-(SUMIFS(BDEQ!I:I,BDEQ!$AG:$AG,About!$B$2,BDEQ!$AH:$AH,$I69)*BDEQ!$C$2*$J69*$K69)</f>
        <v>3760437030238.9536</v>
      </c>
      <c r="X69" s="99">
        <f>IF(ISBLANK(Calculations!X69),"",Calculations!X69+('IRA Buildings Changes'!$G$39/($AB$68-$R$68)*(X68-$R$68)))-(SUMIFS(BDEQ!J:J,BDEQ!$AG:$AG,About!$B$2,BDEQ!$AH:$AH,$I69)*BDEQ!$C$2*$J69*$K69)</f>
        <v>3798084078760.377</v>
      </c>
      <c r="Y69" s="99">
        <f>IF(ISBLANK(Calculations!Y69),"",Calculations!Y69+('IRA Buildings Changes'!$G$39/($AB$68-$R$68)*(Y68-$R$68)))-(SUMIFS(BDEQ!K:K,BDEQ!$AG:$AG,About!$B$2,BDEQ!$AH:$AH,$I69)*BDEQ!$C$2*$J69*$K69)</f>
        <v>3835134723305.6011</v>
      </c>
      <c r="Z69" s="99">
        <f>IF(ISBLANK(Calculations!Z69),"",Calculations!Z69+('IRA Buildings Changes'!$G$39/($AB$68-$R$68)*(Z68-$R$68)))-(SUMIFS(BDEQ!L:L,BDEQ!$AG:$AG,About!$B$2,BDEQ!$AH:$AH,$I69)*BDEQ!$C$2*$J69*$K69)</f>
        <v>3874184404634.4458</v>
      </c>
      <c r="AA69" s="99">
        <f>IF(ISBLANK(Calculations!AA69),"",Calculations!AA69+('IRA Buildings Changes'!$G$39/($AB$68-$R$68)*(AA68-$R$68)))-(SUMIFS(BDEQ!M:M,BDEQ!$AG:$AG,About!$B$2,BDEQ!$AH:$AH,$I69)*BDEQ!$C$2*$J69*$K69)</f>
        <v>3914840655419.8745</v>
      </c>
      <c r="AB69" s="98">
        <f>IF(ISBLANK(Calculations!AB69),"",Calculations!AB69 + 'IRA Buildings Changes'!$G$39)-(SUMIFS(BDEQ!N:N,BDEQ!$AG:$AG,About!$B$2,BDEQ!$AH:$AH,$I69)*BDEQ!$C$2*$J69*$K69)</f>
        <v>3956390670210.5522</v>
      </c>
      <c r="AC69" s="99">
        <f>IF(ISBLANK(Calculations!AC69),"",Calculations!AC69 + 'IRA Buildings Changes'!$G$39)-(SUMIFS(BDEQ!O:O,BDEQ!$AG:$AG,About!$B$2,BDEQ!$AH:$AH,$I69)*BDEQ!$C$2*$J69*$K69)</f>
        <v>3992542366841.4751</v>
      </c>
      <c r="AD69" s="99">
        <f>IF(ISBLANK(Calculations!AD69),"",Calculations!AD69 + 'IRA Buildings Changes'!$G$39)-(SUMIFS(BDEQ!P:P,BDEQ!$AG:$AG,About!$B$2,BDEQ!$AH:$AH,$I69)*BDEQ!$C$2*$J69*$K69)</f>
        <v>4030860182006.4219</v>
      </c>
      <c r="AE69" s="99">
        <f>IF(ISBLANK(Calculations!AE69),"",Calculations!AE69 + 'IRA Buildings Changes'!$G$39)-(SUMIFS(BDEQ!Q:Q,BDEQ!$AG:$AG,About!$B$2,BDEQ!$AH:$AH,$I69)*BDEQ!$C$2*$J69*$K69)</f>
        <v>4070299924994.3662</v>
      </c>
      <c r="AF69" s="99">
        <f>IF(ISBLANK(Calculations!AF69),"",Calculations!AF69 + 'IRA Buildings Changes'!$G$39)-(SUMIFS(BDEQ!R:R,BDEQ!$AG:$AG,About!$B$2,BDEQ!$AH:$AH,$I69)*BDEQ!$C$2*$J69*$K69)</f>
        <v>4111526003155.397</v>
      </c>
      <c r="AG69" s="99">
        <f>IF(ISBLANK(Calculations!AG69),"",Calculations!AG69 + 'IRA Buildings Changes'!$G$39)-(SUMIFS(BDEQ!S:S,BDEQ!$AG:$AG,About!$B$2,BDEQ!$AH:$AH,$I69)*BDEQ!$C$2*$J69*$K69)</f>
        <v>4153478115215.8291</v>
      </c>
      <c r="AH69" s="99">
        <f>IF(ISBLANK(Calculations!AH69),"",Calculations!AH69 + 'IRA Buildings Changes'!$G$39)-(SUMIFS(BDEQ!T:T,BDEQ!$AG:$AG,About!$B$2,BDEQ!$AH:$AH,$I69)*BDEQ!$C$2*$J69*$K69)</f>
        <v>4198272398332.8989</v>
      </c>
      <c r="AI69" s="99">
        <f>IF(ISBLANK(Calculations!AI69),"",Calculations!AI69 + 'IRA Buildings Changes'!$G$39)-(SUMIFS(BDEQ!U:U,BDEQ!$AG:$AG,About!$B$2,BDEQ!$AH:$AH,$I69)*BDEQ!$C$2*$J69*$K69)</f>
        <v>4242157293797.0171</v>
      </c>
      <c r="AJ69" s="99">
        <f>IF(ISBLANK(Calculations!AJ69),"",Calculations!AJ69 + 'IRA Buildings Changes'!$G$39)-(SUMIFS(BDEQ!V:V,BDEQ!$AG:$AG,About!$B$2,BDEQ!$AH:$AH,$I69)*BDEQ!$C$2*$J69*$K69)</f>
        <v>4287475780871.2891</v>
      </c>
      <c r="AK69" s="99">
        <f>IF(ISBLANK(Calculations!AK69),"",Calculations!AK69 + 'IRA Buildings Changes'!$G$39)-(SUMIFS(BDEQ!W:W,BDEQ!$AG:$AG,About!$B$2,BDEQ!$AH:$AH,$I69)*BDEQ!$C$2*$J69*$K69)</f>
        <v>4298128327222.3828</v>
      </c>
      <c r="AL69" s="99">
        <f>IF(ISBLANK(Calculations!AL69),"",Calculations!AL69 + 'IRA Buildings Changes'!$G$39)-(SUMIFS(BDEQ!X:X,BDEQ!$AG:$AG,About!$B$2,BDEQ!$AH:$AH,$I69)*BDEQ!$C$2*$J69*$K69)</f>
        <v>4310093022895.7695</v>
      </c>
      <c r="AM69" s="99">
        <f>IF(ISBLANK(Calculations!AM69),"",Calculations!AM69 + 'IRA Buildings Changes'!$G$39)-(SUMIFS(BDEQ!Y:Y,BDEQ!$AG:$AG,About!$B$2,BDEQ!$AH:$AH,$I69)*BDEQ!$C$2*$J69*$K69)</f>
        <v>4323335601715.189</v>
      </c>
      <c r="AN69" s="99">
        <f>IF(ISBLANK(Calculations!AN69),"",Calculations!AN69 + 'IRA Buildings Changes'!$G$39)-(SUMIFS(BDEQ!Z:Z,BDEQ!$AG:$AG,About!$B$2,BDEQ!$AH:$AH,$I69)*BDEQ!$C$2*$J69*$K69)</f>
        <v>4338293565274.0713</v>
      </c>
      <c r="AO69" s="99">
        <f>IF(ISBLANK(Calculations!AO69),"",Calculations!AO69 + 'IRA Buildings Changes'!$G$39)-(SUMIFS(BDEQ!AA:AA,BDEQ!$AG:$AG,About!$B$2,BDEQ!$AH:$AH,$I69)*BDEQ!$C$2*$J69*$K69)</f>
        <v>4354567254566.249</v>
      </c>
      <c r="AP69" s="99">
        <f>IF(ISBLANK(Calculations!AP69),"",Calculations!AP69 + 'IRA Buildings Changes'!$G$39)-(SUMIFS(BDEQ!AB:AB,BDEQ!$AG:$AG,About!$B$2,BDEQ!$AH:$AH,$I69)*BDEQ!$C$2*$J69*$K69)</f>
        <v>4370923615353.9087</v>
      </c>
      <c r="AQ69" s="99">
        <f>IF(ISBLANK(Calculations!AQ69),"",Calculations!AQ69 + 'IRA Buildings Changes'!$G$39)-(SUMIFS(BDEQ!AC:AC,BDEQ!$AG:$AG,About!$B$2,BDEQ!$AH:$AH,$I69)*BDEQ!$C$2*$J69*$K69)</f>
        <v>4388333243657.5742</v>
      </c>
      <c r="AR69" s="99">
        <f>IF(ISBLANK(Calculations!AR69),"",Calculations!AR69 + 'IRA Buildings Changes'!$G$39)-(SUMIFS(BDEQ!AD:AD,BDEQ!$AG:$AG,About!$B$2,BDEQ!$AH:$AH,$I69)*BDEQ!$C$2*$J69*$K69)</f>
        <v>4405523009184.1582</v>
      </c>
      <c r="AS69" s="99">
        <f>IF(ISBLANK(Calculations!AS69),"",Calculations!AS69 + 'IRA Buildings Changes'!$G$39)-(SUMIFS(BDEQ!AE:AE,BDEQ!$AG:$AG,About!$B$2,BDEQ!$AH:$AH,$I69)*BDEQ!$C$2*$J69*$K69)</f>
        <v>4422645526032.8096</v>
      </c>
      <c r="AT69" s="99">
        <f>IF(ISBLANK(Calculations!AT69),"",Calculations!AT69 + 'IRA Buildings Changes'!$G$39)-(SUMIFS(BDEQ!AF:AF,BDEQ!$AG:$AG,About!$B$2,BDEQ!$AH:$AH,$I69)*BDEQ!$C$2*$J69*$K69)</f>
        <v>4440032522198.7744</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0.12554090096112375</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0.73609225524396515</v>
      </c>
      <c r="K71">
        <f>IF(ISBLANK(Calculations!K71),"",Calculations!K71)</f>
        <v>0.12554090096112375</v>
      </c>
      <c r="L71" t="str">
        <f>IF(ISBLANK(Calculations!L71),"",Calculations!L71)</f>
        <v>RESIDENTIAL</v>
      </c>
      <c r="M71" t="str">
        <f>IF(ISBLANK(Calculations!M71),"",Calculations!M71)</f>
        <v>heating</v>
      </c>
      <c r="N71" t="str">
        <f>IF(ISBLANK(Calculations!N71),"",Calculations!N71)</f>
        <v>natural gas</v>
      </c>
      <c r="O71">
        <f t="shared" si="0"/>
        <v>42494870836680.781</v>
      </c>
      <c r="P71">
        <f>IF(ISBLANK(Calculations!P71),"",Calculations!P71)</f>
        <v>42494870836680.781</v>
      </c>
      <c r="Q71">
        <f>IF(ISBLANK(Calculations!Q71),"",Calculations!Q71)</f>
        <v>42494870836680.781</v>
      </c>
      <c r="R71">
        <f>IF(ISBLANK(Calculations!R71),"",Calculations!R71)</f>
        <v>42559645198247.164</v>
      </c>
      <c r="S71" s="99">
        <f>IF(ISBLANK(Calculations!S71),"",Calculations!S71 + ('IRA Buildings Changes'!$D$39/($AB$68-$R$68)*(S68-$R$68)))</f>
        <v>41435919808264.156</v>
      </c>
      <c r="T71" s="99">
        <f>IF(ISBLANK(Calculations!T71),"",Calculations!T71 + ('IRA Buildings Changes'!$D$39/($AB$68-$R$68)*(T68-$R$68)))</f>
        <v>40296019800088.086</v>
      </c>
      <c r="U71" s="99">
        <f>IF(ISBLANK(Calculations!U71),"",Calculations!U71 + ('IRA Buildings Changes'!$D$39/($AB$68-$R$68)*(U68-$R$68)))</f>
        <v>39143135656322.047</v>
      </c>
      <c r="V71" s="99">
        <f>IF(ISBLANK(Calculations!V71),"",Calculations!V71 + ('IRA Buildings Changes'!$D$39/($AB$68-$R$68)*(V68-$R$68)))</f>
        <v>38013930190303.852</v>
      </c>
      <c r="W71" s="99">
        <f>IF(ISBLANK(Calculations!W71),"",Calculations!W71 + ('IRA Buildings Changes'!$D$39/($AB$68-$R$68)*(W68-$R$68)))</f>
        <v>36900480402296.008</v>
      </c>
      <c r="X71" s="99">
        <f>IF(ISBLANK(Calculations!X71),"",Calculations!X71 + ('IRA Buildings Changes'!$D$39/($AB$68-$R$68)*(X68-$R$68)))</f>
        <v>35824115315068.398</v>
      </c>
      <c r="Y71" s="99">
        <f>IF(ISBLANK(Calculations!Y71),"",Calculations!Y71 + ('IRA Buildings Changes'!$D$39/($AB$68-$R$68)*(Y68-$R$68)))</f>
        <v>34778993542513.094</v>
      </c>
      <c r="Z71" s="99">
        <f>IF(ISBLANK(Calculations!Z71),"",Calculations!Z71 + ('IRA Buildings Changes'!$D$39/($AB$68-$R$68)*(Z68-$R$68)))</f>
        <v>33798949020658.742</v>
      </c>
      <c r="AA71" s="99">
        <f>IF(ISBLANK(Calculations!AA71),"",Calculations!AA71 + ('IRA Buildings Changes'!$D$39/($AB$68-$R$68)*(AA68-$R$68)))</f>
        <v>32882618319558.539</v>
      </c>
      <c r="AB71" s="98">
        <f>IF(ISBLANK(Calculations!AB71),"",Calculations!AB71 + 'IRA Buildings Changes'!D39)</f>
        <v>32023918608567.227</v>
      </c>
      <c r="AC71" s="99">
        <f>IF(ISBLANK(Calculations!AC71),"",Calculations!AC71 + 'IRA Buildings Changes'!$D$39)</f>
        <v>32363215798526.82</v>
      </c>
      <c r="AD71" s="99">
        <f>IF(ISBLANK(Calculations!AD71),"",Calculations!AD71 + 'IRA Buildings Changes'!$D$39)</f>
        <v>32785926443251.711</v>
      </c>
      <c r="AE71" s="99">
        <f>IF(ISBLANK(Calculations!AE71),"",Calculations!AE71 + 'IRA Buildings Changes'!$D$39)</f>
        <v>33252805420649.133</v>
      </c>
      <c r="AF71" s="99">
        <f>IF(ISBLANK(Calculations!AF71),"",Calculations!AF71 + 'IRA Buildings Changes'!$D$39)</f>
        <v>33779258136086.266</v>
      </c>
      <c r="AG71" s="99">
        <f>IF(ISBLANK(Calculations!AG71),"",Calculations!AG71 + 'IRA Buildings Changes'!$D$39)</f>
        <v>34330826629672.469</v>
      </c>
      <c r="AH71" s="99">
        <f>IF(ISBLANK(Calculations!AH71),"",Calculations!AH71 + 'IRA Buildings Changes'!$D$39)</f>
        <v>34944174171298.062</v>
      </c>
      <c r="AI71" s="99">
        <f>IF(ISBLANK(Calculations!AI71),"",Calculations!AI71 + 'IRA Buildings Changes'!$D$39)</f>
        <v>35561693076521.344</v>
      </c>
      <c r="AJ71" s="99">
        <f>IF(ISBLANK(Calculations!AJ71),"",Calculations!AJ71 + 'IRA Buildings Changes'!$D$39)</f>
        <v>36219292491013.977</v>
      </c>
      <c r="AK71" s="99">
        <f>IF(ISBLANK(Calculations!AK71),"",Calculations!AK71 + 'IRA Buildings Changes'!$D$39)</f>
        <v>36349045407165.672</v>
      </c>
      <c r="AL71" s="99">
        <f>IF(ISBLANK(Calculations!AL71),"",Calculations!AL71 + 'IRA Buildings Changes'!$D$39)</f>
        <v>36487913084487.141</v>
      </c>
      <c r="AM71" s="99">
        <f>IF(ISBLANK(Calculations!AM71),"",Calculations!AM71 + 'IRA Buildings Changes'!$D$39)</f>
        <v>36633564816963.641</v>
      </c>
      <c r="AN71" s="99">
        <f>IF(ISBLANK(Calculations!AN71),"",Calculations!AN71 + 'IRA Buildings Changes'!$D$39)</f>
        <v>36782025671942.742</v>
      </c>
      <c r="AO71" s="99">
        <f>IF(ISBLANK(Calculations!AO71),"",Calculations!AO71 + 'IRA Buildings Changes'!$D$39)</f>
        <v>36936329725742.922</v>
      </c>
      <c r="AP71" s="99">
        <f>IF(ISBLANK(Calculations!AP71),"",Calculations!AP71 + 'IRA Buildings Changes'!$D$39)</f>
        <v>37069939952323.492</v>
      </c>
      <c r="AQ71" s="99">
        <f>IF(ISBLANK(Calculations!AQ71),"",Calculations!AQ71 + 'IRA Buildings Changes'!$D$39)</f>
        <v>37184298843188.297</v>
      </c>
      <c r="AR71" s="99">
        <f>IF(ISBLANK(Calculations!AR71),"",Calculations!AR71 + 'IRA Buildings Changes'!$D$39)</f>
        <v>37273395519822.719</v>
      </c>
      <c r="AS71" s="99">
        <f>IF(ISBLANK(Calculations!AS71),"",Calculations!AS71 + 'IRA Buildings Changes'!$D$39)</f>
        <v>37333257498326.047</v>
      </c>
      <c r="AT71" s="99">
        <f>IF(ISBLANK(Calculations!AT71),"",Calculations!AT71 + 'IRA Buildings Changes'!$D$39)</f>
        <v>37360857444189.906</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0.91789072319611453</v>
      </c>
      <c r="K72">
        <f>IF(ISBLANK(Calculations!K72),"",Calculations!K72)</f>
        <v>0.12554090096112375</v>
      </c>
      <c r="L72" t="str">
        <f>IF(ISBLANK(Calculations!L72),"",Calculations!L72)</f>
        <v>RESIDENTIAL</v>
      </c>
      <c r="M72" t="str">
        <f>IF(ISBLANK(Calculations!M72),"",Calculations!M72)</f>
        <v>heating</v>
      </c>
      <c r="N72" t="str">
        <f>IF(ISBLANK(Calculations!N72),"",Calculations!N72)</f>
        <v>petroleum diesel</v>
      </c>
      <c r="O72">
        <f t="shared" si="0"/>
        <v>11782441468402.662</v>
      </c>
      <c r="P72">
        <f>IF(ISBLANK(Calculations!P72),"",Calculations!P72)</f>
        <v>11782441468402.662</v>
      </c>
      <c r="Q72">
        <f>IF(ISBLANK(Calculations!Q72),"",Calculations!Q72)</f>
        <v>11782441468402.662</v>
      </c>
      <c r="R72">
        <f>IF(ISBLANK(Calculations!R72),"",Calculations!R72)</f>
        <v>11802131805334.184</v>
      </c>
      <c r="S72">
        <f>IF(ISBLANK(Calculations!S72),"",Calculations!S72)</f>
        <v>11806479871446.797</v>
      </c>
      <c r="T72">
        <f>IF(ISBLANK(Calculations!T72),"",Calculations!T72)</f>
        <v>11791930217614.537</v>
      </c>
      <c r="U72">
        <f>IF(ISBLANK(Calculations!U72),"",Calculations!U72)</f>
        <v>11752065610122.281</v>
      </c>
      <c r="V72">
        <f>IF(ISBLANK(Calculations!V72),"",Calculations!V72)</f>
        <v>11683170106201.898</v>
      </c>
      <c r="W72">
        <f>IF(ISBLANK(Calculations!W72),"",Calculations!W72)</f>
        <v>11571762246693.662</v>
      </c>
      <c r="X72">
        <f>IF(ISBLANK(Calculations!X72),"",Calculations!X72)</f>
        <v>11411455107998.27</v>
      </c>
      <c r="Y72">
        <f>IF(ISBLANK(Calculations!Y72),"",Calculations!Y72)</f>
        <v>11192526488400.236</v>
      </c>
      <c r="Z72">
        <f>IF(ISBLANK(Calculations!Z72),"",Calculations!Z72)</f>
        <v>10919629498725.988</v>
      </c>
      <c r="AA72">
        <f>IF(ISBLANK(Calculations!AA72),"",Calculations!AA72)</f>
        <v>10595696097970.523</v>
      </c>
      <c r="AB72">
        <f>IF(ISBLANK(Calculations!AB72),"",Calculations!AB72)</f>
        <v>10225510623946.555</v>
      </c>
      <c r="AC72">
        <f>IF(ISBLANK(Calculations!AC72),"",Calculations!AC72)</f>
        <v>9813492660858.252</v>
      </c>
      <c r="AD72">
        <f>IF(ISBLANK(Calculations!AD72),"",Calculations!AD72)</f>
        <v>9380238649993.1426</v>
      </c>
      <c r="AE72">
        <f>IF(ISBLANK(Calculations!AE72),"",Calculations!AE72)</f>
        <v>8929289159731.8359</v>
      </c>
      <c r="AF72">
        <f>IF(ISBLANK(Calculations!AF72),"",Calculations!AF72)</f>
        <v>8474925733405.6855</v>
      </c>
      <c r="AG72">
        <f>IF(ISBLANK(Calculations!AG72),"",Calculations!AG72)</f>
        <v>8018185364731.2627</v>
      </c>
      <c r="AH72">
        <f>IF(ISBLANK(Calculations!AH72),"",Calculations!AH72)</f>
        <v>7567700226192.752</v>
      </c>
      <c r="AI72">
        <f>IF(ISBLANK(Calculations!AI72),"",Calculations!AI72)</f>
        <v>7112570936684.3408</v>
      </c>
      <c r="AJ72">
        <f>IF(ISBLANK(Calculations!AJ72),"",Calculations!AJ72)</f>
        <v>6656952731420.7861</v>
      </c>
      <c r="AK72">
        <f>IF(ISBLANK(Calculations!AK72),"",Calculations!AK72)</f>
        <v>6125534605950.7695</v>
      </c>
      <c r="AL72">
        <f>IF(ISBLANK(Calculations!AL72),"",Calculations!AL72)</f>
        <v>5602414888322.9023</v>
      </c>
      <c r="AM72">
        <f>IF(ISBLANK(Calculations!AM72),"",Calculations!AM72)</f>
        <v>5086911727667.4854</v>
      </c>
      <c r="AN72">
        <f>IF(ISBLANK(Calculations!AN72),"",Calculations!AN72)</f>
        <v>4580402530646.9863</v>
      </c>
      <c r="AO72">
        <f>IF(ISBLANK(Calculations!AO72),"",Calculations!AO72)</f>
        <v>4087667330909.5967</v>
      </c>
      <c r="AP72">
        <f>IF(ISBLANK(Calculations!AP72),"",Calculations!AP72)</f>
        <v>3612637424822.8916</v>
      </c>
      <c r="AQ72">
        <f>IF(ISBLANK(Calculations!AQ72),"",Calculations!AQ72)</f>
        <v>3161573110889.2153</v>
      </c>
      <c r="AR72">
        <f>IF(ISBLANK(Calculations!AR72),"",Calculations!AR72)</f>
        <v>2738447546449.9985</v>
      </c>
      <c r="AS72">
        <f>IF(ISBLANK(Calculations!AS72),"",Calculations!AS72)</f>
        <v>2345754104843.4829</v>
      </c>
      <c r="AT72">
        <f>IF(ISBLANK(Calculations!AT72),"",Calculations!AT72)</f>
        <v>1985637251483.426</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0.12554090096112375</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0.12554090096112375</v>
      </c>
      <c r="L74" t="str">
        <f>IF(ISBLANK(Calculations!L74),"",Calculations!L74)</f>
        <v>RESIDENTIAL</v>
      </c>
      <c r="M74" t="str">
        <f>IF(ISBLANK(Calculations!M74),"",Calculations!M74)</f>
        <v>heating</v>
      </c>
      <c r="N74" t="str">
        <f>IF(ISBLANK(Calculations!N74),"",Calculations!N74)</f>
        <v>biomass</v>
      </c>
      <c r="O74">
        <f t="shared" si="0"/>
        <v>3756183756756.8223</v>
      </c>
      <c r="P74">
        <f>IF(ISBLANK(Calculations!P74),"",Calculations!P74)</f>
        <v>3756183756756.8223</v>
      </c>
      <c r="Q74">
        <f>IF(ISBLANK(Calculations!Q74),"",Calculations!Q74)</f>
        <v>3756183756756.8223</v>
      </c>
      <c r="R74">
        <f>IF(ISBLANK(Calculations!R74),"",Calculations!R74)</f>
        <v>3759657732555.1665</v>
      </c>
      <c r="S74">
        <f>IF(ISBLANK(Calculations!S74),"",Calculations!S74)</f>
        <v>3760563459997.2212</v>
      </c>
      <c r="T74">
        <f>IF(ISBLANK(Calculations!T74),"",Calculations!T74)</f>
        <v>3759616407315.8901</v>
      </c>
      <c r="U74">
        <f>IF(ISBLANK(Calculations!U74),"",Calculations!U74)</f>
        <v>3755411937443.8657</v>
      </c>
      <c r="V74">
        <f>IF(ISBLANK(Calculations!V74),"",Calculations!V74)</f>
        <v>3752350484809.083</v>
      </c>
      <c r="W74">
        <f>IF(ISBLANK(Calculations!W74),"",Calculations!W74)</f>
        <v>3748230915907.1279</v>
      </c>
      <c r="X74">
        <f>IF(ISBLANK(Calculations!X74),"",Calculations!X74)</f>
        <v>3744141621062.2466</v>
      </c>
      <c r="Y74">
        <f>IF(ISBLANK(Calculations!Y74),"",Calculations!Y74)</f>
        <v>3738831123032.4004</v>
      </c>
      <c r="Z74">
        <f>IF(ISBLANK(Calculations!Z74),"",Calculations!Z74)</f>
        <v>3734988215913.8613</v>
      </c>
      <c r="AA74">
        <f>IF(ISBLANK(Calculations!AA74),"",Calculations!AA74)</f>
        <v>3731792844847.8418</v>
      </c>
      <c r="AB74">
        <f>IF(ISBLANK(Calculations!AB74),"",Calculations!AB74)</f>
        <v>3730916763206.8555</v>
      </c>
      <c r="AC74">
        <f>IF(ISBLANK(Calculations!AC74),"",Calculations!AC74)</f>
        <v>3729586250405.8784</v>
      </c>
      <c r="AD74">
        <f>IF(ISBLANK(Calculations!AD74),"",Calculations!AD74)</f>
        <v>3732445766008.9292</v>
      </c>
      <c r="AE74">
        <f>IF(ISBLANK(Calculations!AE74),"",Calculations!AE74)</f>
        <v>3737717101273.8579</v>
      </c>
      <c r="AF74">
        <f>IF(ISBLANK(Calculations!AF74),"",Calculations!AF74)</f>
        <v>3747861810612.1934</v>
      </c>
      <c r="AG74">
        <f>IF(ISBLANK(Calculations!AG74),"",Calculations!AG74)</f>
        <v>3760701934492.7612</v>
      </c>
      <c r="AH74">
        <f>IF(ISBLANK(Calculations!AH74),"",Calculations!AH74)</f>
        <v>3778022511552.7476</v>
      </c>
      <c r="AI74">
        <f>IF(ISBLANK(Calculations!AI74),"",Calculations!AI74)</f>
        <v>3797196454466.3018</v>
      </c>
      <c r="AJ74">
        <f>IF(ISBLANK(Calculations!AJ74),"",Calculations!AJ74)</f>
        <v>3819160869514.8223</v>
      </c>
      <c r="AK74">
        <f>IF(ISBLANK(Calculations!AK74),"",Calculations!AK74)</f>
        <v>3805604250008.7485</v>
      </c>
      <c r="AL74">
        <f>IF(ISBLANK(Calculations!AL74),"",Calculations!AL74)</f>
        <v>3792623477076.6865</v>
      </c>
      <c r="AM74">
        <f>IF(ISBLANK(Calculations!AM74),"",Calculations!AM74)</f>
        <v>3779554515105.8184</v>
      </c>
      <c r="AN74">
        <f>IF(ISBLANK(Calculations!AN74),"",Calculations!AN74)</f>
        <v>3766061049835.3096</v>
      </c>
      <c r="AO74">
        <f>IF(ISBLANK(Calculations!AO74),"",Calculations!AO74)</f>
        <v>3752966085198.4795</v>
      </c>
      <c r="AP74">
        <f>IF(ISBLANK(Calculations!AP74),"",Calculations!AP74)</f>
        <v>3739258916901.6514</v>
      </c>
      <c r="AQ74">
        <f>IF(ISBLANK(Calculations!AQ74),"",Calculations!AQ74)</f>
        <v>3726058103924.1299</v>
      </c>
      <c r="AR74">
        <f>IF(ISBLANK(Calculations!AR74),"",Calculations!AR74)</f>
        <v>3713517684391.4341</v>
      </c>
      <c r="AS74">
        <f>IF(ISBLANK(Calculations!AS74),"",Calculations!AS74)</f>
        <v>3701537220745.1113</v>
      </c>
      <c r="AT74">
        <f>IF(ISBLANK(Calculations!AT74),"",Calculations!AT74)</f>
        <v>3690015842390.9014</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0.12554090096112375</v>
      </c>
      <c r="L75" t="str">
        <f>IF(ISBLANK(Calculations!L75),"",Calculations!L75)</f>
        <v>RESIDENTIAL</v>
      </c>
      <c r="M75" t="str">
        <f>IF(ISBLANK(Calculations!M75),"",Calculations!M75)</f>
        <v>heating</v>
      </c>
      <c r="N75" t="str">
        <f>IF(ISBLANK(Calculations!N75),"",Calculations!N75)</f>
        <v>kerosene</v>
      </c>
      <c r="O75">
        <f t="shared" si="0"/>
        <v>313224547898.00372</v>
      </c>
      <c r="P75">
        <f>IF(ISBLANK(Calculations!P75),"",Calculations!P75)</f>
        <v>313224547898.00372</v>
      </c>
      <c r="Q75">
        <f>IF(ISBLANK(Calculations!Q75),"",Calculations!Q75)</f>
        <v>313224547898.00372</v>
      </c>
      <c r="R75">
        <f>IF(ISBLANK(Calculations!R75),"",Calculations!R75)</f>
        <v>310167630180.96655</v>
      </c>
      <c r="S75">
        <f>IF(ISBLANK(Calculations!S75),"",Calculations!S75)</f>
        <v>306881561555.34631</v>
      </c>
      <c r="T75">
        <f>IF(ISBLANK(Calculations!T75),"",Calculations!T75)</f>
        <v>303350378655.20148</v>
      </c>
      <c r="U75">
        <f>IF(ISBLANK(Calculations!U75),"",Calculations!U75)</f>
        <v>299191944346.68817</v>
      </c>
      <c r="V75">
        <f>IF(ISBLANK(Calculations!V75),"",Calculations!V75)</f>
        <v>294222709893.87921</v>
      </c>
      <c r="W75">
        <f>IF(ISBLANK(Calculations!W75),"",Calculations!W75)</f>
        <v>288242817688.13257</v>
      </c>
      <c r="X75">
        <f>IF(ISBLANK(Calculations!X75),"",Calculations!X75)</f>
        <v>281371150696.10345</v>
      </c>
      <c r="Y75">
        <f>IF(ISBLANK(Calculations!Y75),"",Calculations!Y75)</f>
        <v>273213889354.2309</v>
      </c>
      <c r="Z75">
        <f>IF(ISBLANK(Calculations!Z75),"",Calculations!Z75)</f>
        <v>264044475873.37497</v>
      </c>
      <c r="AA75">
        <f>IF(ISBLANK(Calculations!AA75),"",Calculations!AA75)</f>
        <v>253910421216.08563</v>
      </c>
      <c r="AB75">
        <f>IF(ISBLANK(Calculations!AB75),"",Calculations!AB75)</f>
        <v>242958281081.69617</v>
      </c>
      <c r="AC75">
        <f>IF(ISBLANK(Calculations!AC75),"",Calculations!AC75)</f>
        <v>231097580707.46634</v>
      </c>
      <c r="AD75">
        <f>IF(ISBLANK(Calculations!AD75),"",Calculations!AD75)</f>
        <v>218457000141.93332</v>
      </c>
      <c r="AE75">
        <f>IF(ISBLANK(Calculations!AE75),"",Calculations!AE75)</f>
        <v>204973795551.45834</v>
      </c>
      <c r="AF75">
        <f>IF(ISBLANK(Calculations!AF75),"",Calculations!AF75)</f>
        <v>190938527580.30035</v>
      </c>
      <c r="AG75">
        <f>IF(ISBLANK(Calculations!AG75),"",Calculations!AG75)</f>
        <v>176259813378.52893</v>
      </c>
      <c r="AH75">
        <f>IF(ISBLANK(Calculations!AH75),"",Calculations!AH75)</f>
        <v>161250570183.03415</v>
      </c>
      <c r="AI75">
        <f>IF(ISBLANK(Calculations!AI75),"",Calculations!AI75)</f>
        <v>146116110498.34351</v>
      </c>
      <c r="AJ75">
        <f>IF(ISBLANK(Calculations!AJ75),"",Calculations!AJ75)</f>
        <v>131176309328.77794</v>
      </c>
      <c r="AK75">
        <f>IF(ISBLANK(Calculations!AK75),"",Calculations!AK75)</f>
        <v>116292163840.8382</v>
      </c>
      <c r="AL75">
        <f>IF(ISBLANK(Calculations!AL75),"",Calculations!AL75)</f>
        <v>102071437811.97343</v>
      </c>
      <c r="AM75">
        <f>IF(ISBLANK(Calculations!AM75),"",Calculations!AM75)</f>
        <v>88716154029.37088</v>
      </c>
      <c r="AN75">
        <f>IF(ISBLANK(Calculations!AN75),"",Calculations!AN75)</f>
        <v>76409068875.013641</v>
      </c>
      <c r="AO75">
        <f>IF(ISBLANK(Calculations!AO75),"",Calculations!AO75)</f>
        <v>65320326923.141167</v>
      </c>
      <c r="AP75">
        <f>IF(ISBLANK(Calculations!AP75),"",Calculations!AP75)</f>
        <v>55512876830.811935</v>
      </c>
      <c r="AQ75">
        <f>IF(ISBLANK(Calculations!AQ75),"",Calculations!AQ75)</f>
        <v>47053650554.714088</v>
      </c>
      <c r="AR75">
        <f>IF(ISBLANK(Calculations!AR75),"",Calculations!AR75)</f>
        <v>39944827099.284882</v>
      </c>
      <c r="AS75">
        <f>IF(ISBLANK(Calculations!AS75),"",Calculations!AS75)</f>
        <v>34121755719.04211</v>
      </c>
      <c r="AT75">
        <f>IF(ISBLANK(Calculations!AT75),"",Calculations!AT75)</f>
        <v>29476002182.46035</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0.12554090096112375</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0.76567250499622719</v>
      </c>
      <c r="K77">
        <f>IF(ISBLANK(Calculations!K77),"",Calculations!K77)</f>
        <v>0.12554090096112375</v>
      </c>
      <c r="L77" t="str">
        <f>IF(ISBLANK(Calculations!L77),"",Calculations!L77)</f>
        <v>RESIDENTIAL</v>
      </c>
      <c r="M77" t="str">
        <f>IF(ISBLANK(Calculations!M77),"",Calculations!M77)</f>
        <v>heating</v>
      </c>
      <c r="N77" t="str">
        <f>IF(ISBLANK(Calculations!N77),"",Calculations!N77)</f>
        <v>LPG propane or butane</v>
      </c>
      <c r="O77">
        <f t="shared" si="0"/>
        <v>2457678389714.9155</v>
      </c>
      <c r="P77">
        <f>IF(ISBLANK(Calculations!P77),"",Calculations!P77)</f>
        <v>2457678389714.9155</v>
      </c>
      <c r="Q77">
        <f>IF(ISBLANK(Calculations!Q77),"",Calculations!Q77)</f>
        <v>2457678389714.9155</v>
      </c>
      <c r="R77">
        <f>IF(ISBLANK(Calculations!R77),"",Calculations!R77)</f>
        <v>2465203006011.8213</v>
      </c>
      <c r="S77">
        <f>IF(ISBLANK(Calculations!S77),"",Calculations!S77)</f>
        <v>2472239055532.1191</v>
      </c>
      <c r="T77">
        <f>IF(ISBLANK(Calculations!T77),"",Calculations!T77)</f>
        <v>2479371286939.2056</v>
      </c>
      <c r="U77">
        <f>IF(ISBLANK(Calculations!U77),"",Calculations!U77)</f>
        <v>2485644928828.936</v>
      </c>
      <c r="V77">
        <f>IF(ISBLANK(Calculations!V77),"",Calculations!V77)</f>
        <v>2493902484075.4814</v>
      </c>
      <c r="W77">
        <f>IF(ISBLANK(Calculations!W77),"",Calculations!W77)</f>
        <v>2502857772061.9917</v>
      </c>
      <c r="X77">
        <f>IF(ISBLANK(Calculations!X77),"",Calculations!X77)</f>
        <v>2513711039657.6187</v>
      </c>
      <c r="Y77">
        <f>IF(ISBLANK(Calculations!Y77),"",Calculations!Y77)</f>
        <v>2525280790995.4155</v>
      </c>
      <c r="Z77">
        <f>IF(ISBLANK(Calculations!Z77),"",Calculations!Z77)</f>
        <v>2539535461884.1597</v>
      </c>
      <c r="AA77">
        <f>IF(ISBLANK(Calculations!AA77),"",Calculations!AA77)</f>
        <v>2555291743805.2632</v>
      </c>
      <c r="AB77">
        <f>IF(ISBLANK(Calculations!AB77),"",Calculations!AB77)</f>
        <v>2573001564817.8218</v>
      </c>
      <c r="AC77">
        <f>IF(ISBLANK(Calculations!AC77),"",Calculations!AC77)</f>
        <v>2590064188711.8462</v>
      </c>
      <c r="AD77">
        <f>IF(ISBLANK(Calculations!AD77),"",Calculations!AD77)</f>
        <v>2608862049010.9106</v>
      </c>
      <c r="AE77">
        <f>IF(ISBLANK(Calculations!AE77),"",Calculations!AE77)</f>
        <v>2627055577436.4941</v>
      </c>
      <c r="AF77">
        <f>IF(ISBLANK(Calculations!AF77),"",Calculations!AF77)</f>
        <v>2645771478139.0254</v>
      </c>
      <c r="AG77">
        <f>IF(ISBLANK(Calculations!AG77),"",Calculations!AG77)</f>
        <v>2662732979831.9858</v>
      </c>
      <c r="AH77">
        <f>IF(ISBLANK(Calculations!AH77),"",Calculations!AH77)</f>
        <v>2680129094142.8408</v>
      </c>
      <c r="AI77">
        <f>IF(ISBLANK(Calculations!AI77),"",Calculations!AI77)</f>
        <v>2696957146792.8765</v>
      </c>
      <c r="AJ77">
        <f>IF(ISBLANK(Calculations!AJ77),"",Calculations!AJ77)</f>
        <v>2715128647609.4043</v>
      </c>
      <c r="AK77">
        <f>IF(ISBLANK(Calculations!AK77),"",Calculations!AK77)</f>
        <v>2708688108240.519</v>
      </c>
      <c r="AL77">
        <f>IF(ISBLANK(Calculations!AL77),"",Calculations!AL77)</f>
        <v>2703022115134.7915</v>
      </c>
      <c r="AM77">
        <f>IF(ISBLANK(Calculations!AM77),"",Calculations!AM77)</f>
        <v>2698180094862.3379</v>
      </c>
      <c r="AN77">
        <f>IF(ISBLANK(Calculations!AN77),"",Calculations!AN77)</f>
        <v>2694148511170.2881</v>
      </c>
      <c r="AO77">
        <f>IF(ISBLANK(Calculations!AO77),"",Calculations!AO77)</f>
        <v>2691266785896.4062</v>
      </c>
      <c r="AP77">
        <f>IF(ISBLANK(Calculations!AP77),"",Calculations!AP77)</f>
        <v>2688233259268.6831</v>
      </c>
      <c r="AQ77">
        <f>IF(ISBLANK(Calculations!AQ77),"",Calculations!AQ77)</f>
        <v>2685257815254.6792</v>
      </c>
      <c r="AR77">
        <f>IF(ISBLANK(Calculations!AR77),"",Calculations!AR77)</f>
        <v>2682078663137.8999</v>
      </c>
      <c r="AS77">
        <f>IF(ISBLANK(Calculations!AS77),"",Calculations!AS77)</f>
        <v>2678475388738.0635</v>
      </c>
      <c r="AT77">
        <f>IF(ISBLANK(Calculations!AT77),"",Calculations!AT77)</f>
        <v>2674270364710.6118</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0.12554090096112375</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9.3486307502186172E-2</v>
      </c>
      <c r="K82">
        <f>IF(ISBLANK(Calculations!K82),"",Calculations!K82)</f>
        <v>0.12554090096112375</v>
      </c>
      <c r="L82" t="str">
        <f>IF(ISBLANK(Calculations!L82),"",Calculations!L82)</f>
        <v>RESIDENTIAL</v>
      </c>
      <c r="M82" t="str">
        <f>IF(ISBLANK(Calculations!M82),"",Calculations!M82)</f>
        <v>cooling</v>
      </c>
      <c r="N82" t="str">
        <f>IF(ISBLANK(Calculations!N82),"",Calculations!N82)</f>
        <v>electricity</v>
      </c>
      <c r="O82">
        <f t="shared" ref="O82:O145" si="1">P82</f>
        <v>2083906911255.1924</v>
      </c>
      <c r="P82">
        <f>IF(ISBLANK(Calculations!P82),"",Calculations!P82)-(SUMIFS(BDEQ!B:B,BDEQ!$AG:$AG,About!$B$2,BDEQ!$AH:$AH,$I82)*BDEQ!$C$2*$J82*$K82)</f>
        <v>2083906911255.1924</v>
      </c>
      <c r="Q82">
        <f>IF(ISBLANK(Calculations!Q82),"",Calculations!Q82)-(SUMIFS(BDEQ!C:C,BDEQ!$AG:$AG,About!$B$2,BDEQ!$AH:$AH,$I82)*BDEQ!$C$2*$J82*$K82)</f>
        <v>2083906911255.1924</v>
      </c>
      <c r="R82">
        <f>IF(ISBLANK(Calculations!R82),"",Calculations!R82)-(SUMIFS(BDEQ!D:D,BDEQ!$AG:$AG,About!$B$2,BDEQ!$AH:$AH,$I82)*BDEQ!$C$2*$J82*$K82)</f>
        <v>2053349709521.4375</v>
      </c>
      <c r="S82" s="99">
        <f>IF(ISBLANK(Calculations!S82),"",Calculations!S82 + ('IRA Buildings Changes'!$C$39/($AB$81-$R$81)*(S81-$R$81)))-(SUMIFS(BDEQ!E:E,BDEQ!$AG:$AG,About!$B$2,BDEQ!$AH:$AH,$I82)*BDEQ!$C$2*$J82*$K82)</f>
        <v>2158973340075.2461</v>
      </c>
      <c r="T82" s="99">
        <f>IF(ISBLANK(Calculations!T82),"",Calculations!T82 + ('IRA Buildings Changes'!$C$39/($AB$81-$R$81)*(T81-$R$81)))-(SUMIFS(BDEQ!F:F,BDEQ!$AG:$AG,About!$B$2,BDEQ!$AH:$AH,$I82)*BDEQ!$C$2*$J82*$K82)</f>
        <v>2265022661929.7085</v>
      </c>
      <c r="U82" s="99">
        <f>IF(ISBLANK(Calculations!U82),"",Calculations!U82 + ('IRA Buildings Changes'!$C$39/($AB$81-$R$81)*(U81-$R$81)))-(SUMIFS(BDEQ!G:G,BDEQ!$AG:$AG,About!$B$2,BDEQ!$AH:$AH,$I82)*BDEQ!$C$2*$J82*$K82)</f>
        <v>2377136059248.1279</v>
      </c>
      <c r="V82" s="99">
        <f>IF(ISBLANK(Calculations!V82),"",Calculations!V82 + ('IRA Buildings Changes'!$C$39/($AB$81-$R$81)*(V81-$R$81)))-(SUMIFS(BDEQ!H:H,BDEQ!$AG:$AG,About!$B$2,BDEQ!$AH:$AH,$I82)*BDEQ!$C$2*$J82*$K82)</f>
        <v>2490647675802.8525</v>
      </c>
      <c r="W82" s="99">
        <f>IF(ISBLANK(Calculations!W82),"",Calculations!W82 + ('IRA Buildings Changes'!$C$39/($AB$81-$R$81)*(W81-$R$81)))-(SUMIFS(BDEQ!I:I,BDEQ!$AG:$AG,About!$B$2,BDEQ!$AH:$AH,$I82)*BDEQ!$C$2*$J82*$K82)</f>
        <v>2610729311483.8184</v>
      </c>
      <c r="X82" s="99">
        <f>IF(ISBLANK(Calculations!X82),"",Calculations!X82 + ('IRA Buildings Changes'!$C$39/($AB$81-$R$81)*(X81-$R$81)))-(SUMIFS(BDEQ!J:J,BDEQ!$AG:$AG,About!$B$2,BDEQ!$AH:$AH,$I82)*BDEQ!$C$2*$J82*$K82)</f>
        <v>2732690297415.0552</v>
      </c>
      <c r="Y82" s="99">
        <f>IF(ISBLANK(Calculations!Y82),"",Calculations!Y82 + ('IRA Buildings Changes'!$C$39/($AB$81-$R$81)*(Y81-$R$81)))-(SUMIFS(BDEQ!K:K,BDEQ!$AG:$AG,About!$B$2,BDEQ!$AH:$AH,$I82)*BDEQ!$C$2*$J82*$K82)</f>
        <v>2860866093877.3247</v>
      </c>
      <c r="Z82" s="99">
        <f>IF(ISBLANK(Calculations!Z82),"",Calculations!Z82 + ('IRA Buildings Changes'!$C$39/($AB$81-$R$81)*(Z81-$R$81)))-(SUMIFS(BDEQ!L:L,BDEQ!$AG:$AG,About!$B$2,BDEQ!$AH:$AH,$I82)*BDEQ!$C$2*$J82*$K82)</f>
        <v>2990464614921.9854</v>
      </c>
      <c r="AA82" s="99">
        <f>IF(ISBLANK(Calculations!AA82),"",Calculations!AA82 + ('IRA Buildings Changes'!$C$39/($AB$81-$R$81)*(AA81-$R$81)))-(SUMIFS(BDEQ!M:M,BDEQ!$AG:$AG,About!$B$2,BDEQ!$AH:$AH,$I82)*BDEQ!$C$2*$J82*$K82)</f>
        <v>3125342191534.4604</v>
      </c>
      <c r="AB82" s="98">
        <f>IF(ISBLANK(Calculations!AB82),"",Calculations!AB82 + 'IRA Buildings Changes'!C39)-(SUMIFS(BDEQ!N:N,BDEQ!$AG:$AG,About!$B$2,BDEQ!$AH:$AH,$I82)*BDEQ!$C$2*$J82*$K82)</f>
        <v>3260495147144.8076</v>
      </c>
      <c r="AC82" s="99">
        <f>IF(ISBLANK(Calculations!AC82),"",Calculations!AC82  + 'IRA Buildings Changes'!$C$39)-(SUMIFS(BDEQ!O:O,BDEQ!$AG:$AG,About!$B$2,BDEQ!$AH:$AH,$I82)*BDEQ!$C$2*$J82*$K82)</f>
        <v>3268293652906.9814</v>
      </c>
      <c r="AD82" s="99">
        <f>IF(ISBLANK(Calculations!AD82),"",Calculations!AD82  + 'IRA Buildings Changes'!$C$39)-(SUMIFS(BDEQ!P:P,BDEQ!$AG:$AG,About!$B$2,BDEQ!$AH:$AH,$I82)*BDEQ!$C$2*$J82*$K82)</f>
        <v>3274973429408.7412</v>
      </c>
      <c r="AE82" s="99">
        <f>IF(ISBLANK(Calculations!AE82),"",Calculations!AE82  + 'IRA Buildings Changes'!$C$39)-(SUMIFS(BDEQ!Q:Q,BDEQ!$AG:$AG,About!$B$2,BDEQ!$AH:$AH,$I82)*BDEQ!$C$2*$J82*$K82)</f>
        <v>3284827873858.6436</v>
      </c>
      <c r="AF82" s="99">
        <f>IF(ISBLANK(Calculations!AF82),"",Calculations!AF82  + 'IRA Buildings Changes'!$C$39)-(SUMIFS(BDEQ!R:R,BDEQ!$AG:$AG,About!$B$2,BDEQ!$AH:$AH,$I82)*BDEQ!$C$2*$J82*$K82)</f>
        <v>3292708799810.9678</v>
      </c>
      <c r="AG82" s="99">
        <f>IF(ISBLANK(Calculations!AG82),"",Calculations!AG82  + 'IRA Buildings Changes'!$C$39)-(SUMIFS(BDEQ!S:S,BDEQ!$AG:$AG,About!$B$2,BDEQ!$AH:$AH,$I82)*BDEQ!$C$2*$J82*$K82)</f>
        <v>3301018460059.7437</v>
      </c>
      <c r="AH82" s="99">
        <f>IF(ISBLANK(Calculations!AH82),"",Calculations!AH82  + 'IRA Buildings Changes'!$C$39)-(SUMIFS(BDEQ!T:T,BDEQ!$AG:$AG,About!$B$2,BDEQ!$AH:$AH,$I82)*BDEQ!$C$2*$J82*$K82)</f>
        <v>3311931918849.7417</v>
      </c>
      <c r="AI82" s="99">
        <f>IF(ISBLANK(Calculations!AI82),"",Calculations!AI82  + 'IRA Buildings Changes'!$C$39)-(SUMIFS(BDEQ!U:U,BDEQ!$AG:$AG,About!$B$2,BDEQ!$AH:$AH,$I82)*BDEQ!$C$2*$J82*$K82)</f>
        <v>3320679952577.4482</v>
      </c>
      <c r="AJ82" s="99">
        <f>IF(ISBLANK(Calculations!AJ82),"",Calculations!AJ82  + 'IRA Buildings Changes'!$C$39)-(SUMIFS(BDEQ!V:V,BDEQ!$AG:$AG,About!$B$2,BDEQ!$AH:$AH,$I82)*BDEQ!$C$2*$J82*$K82)</f>
        <v>3331889302224.2603</v>
      </c>
      <c r="AK82" s="99">
        <f>IF(ISBLANK(Calculations!AK82),"",Calculations!AK82  + 'IRA Buildings Changes'!$C$39)-(SUMIFS(BDEQ!W:W,BDEQ!$AG:$AG,About!$B$2,BDEQ!$AH:$AH,$I82)*BDEQ!$C$2*$J82*$K82)</f>
        <v>3341324562333.3247</v>
      </c>
      <c r="AL82" s="99">
        <f>IF(ISBLANK(Calculations!AL82),"",Calculations!AL82  + 'IRA Buildings Changes'!$C$39)-(SUMIFS(BDEQ!X:X,BDEQ!$AG:$AG,About!$B$2,BDEQ!$AH:$AH,$I82)*BDEQ!$C$2*$J82*$K82)</f>
        <v>3352940642542.2969</v>
      </c>
      <c r="AM82" s="99">
        <f>IF(ISBLANK(Calculations!AM82),"",Calculations!AM82  + 'IRA Buildings Changes'!$C$39)-(SUMIFS(BDEQ!Y:Y,BDEQ!$AG:$AG,About!$B$2,BDEQ!$AH:$AH,$I82)*BDEQ!$C$2*$J82*$K82)</f>
        <v>3362392154269.458</v>
      </c>
      <c r="AN82" s="99">
        <f>IF(ISBLANK(Calculations!AN82),"",Calculations!AN82  + 'IRA Buildings Changes'!$C$39)-(SUMIFS(BDEQ!Z:Z,BDEQ!$AG:$AG,About!$B$2,BDEQ!$AH:$AH,$I82)*BDEQ!$C$2*$J82*$K82)</f>
        <v>3372155980793.9399</v>
      </c>
      <c r="AO82" s="99">
        <f>IF(ISBLANK(Calculations!AO82),"",Calculations!AO82  + 'IRA Buildings Changes'!$C$39)-(SUMIFS(BDEQ!AA:AA,BDEQ!$AG:$AG,About!$B$2,BDEQ!$AH:$AH,$I82)*BDEQ!$C$2*$J82*$K82)</f>
        <v>3383960330464.626</v>
      </c>
      <c r="AP82" s="99">
        <f>IF(ISBLANK(Calculations!AP82),"",Calculations!AP82  + 'IRA Buildings Changes'!$C$39)-(SUMIFS(BDEQ!AB:AB,BDEQ!$AG:$AG,About!$B$2,BDEQ!$AH:$AH,$I82)*BDEQ!$C$2*$J82*$K82)</f>
        <v>3393460838742.1382</v>
      </c>
      <c r="AQ82" s="99">
        <f>IF(ISBLANK(Calculations!AQ82),"",Calculations!AQ82  + 'IRA Buildings Changes'!$C$39)-(SUMIFS(BDEQ!AC:AC,BDEQ!$AG:$AG,About!$B$2,BDEQ!$AH:$AH,$I82)*BDEQ!$C$2*$J82*$K82)</f>
        <v>3405519911557.0991</v>
      </c>
      <c r="AR82" s="99">
        <f>IF(ISBLANK(Calculations!AR82),"",Calculations!AR82  + 'IRA Buildings Changes'!$C$39)-(SUMIFS(BDEQ!AD:AD,BDEQ!$AG:$AG,About!$B$2,BDEQ!$AH:$AH,$I82)*BDEQ!$C$2*$J82*$K82)</f>
        <v>3415196463118.8228</v>
      </c>
      <c r="AS82" s="99">
        <f>IF(ISBLANK(Calculations!AS82),"",Calculations!AS82  + 'IRA Buildings Changes'!$C$39)-(SUMIFS(BDEQ!AE:AE,BDEQ!$AG:$AG,About!$B$2,BDEQ!$AH:$AH,$I82)*BDEQ!$C$2*$J82*$K82)</f>
        <v>3425003553241.5518</v>
      </c>
      <c r="AT82" s="99">
        <f>IF(ISBLANK(Calculations!AT82),"",Calculations!AT82  + 'IRA Buildings Changes'!$C$39)-(SUMIFS(BDEQ!AF:AF,BDEQ!$AG:$AG,About!$B$2,BDEQ!$AH:$AH,$I82)*BDEQ!$C$2*$J82*$K82)</f>
        <v>3437519468631.54</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0.12554090096112375</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0.12554090096112375</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0.12554090096112375</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0.12554090096112375</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0.12554090096112375</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0.12554090096112375</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0.12554090096112375</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0.12554090096112375</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0.12554090096112375</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7.213110149802833E-2</v>
      </c>
      <c r="K95">
        <f>IF(ISBLANK(Calculations!K95),"",Calculations!K95)</f>
        <v>0.12554090096112375</v>
      </c>
      <c r="L95" t="str">
        <f>IF(ISBLANK(Calculations!L95),"",Calculations!L95)</f>
        <v>RESIDENTIAL</v>
      </c>
      <c r="M95" t="str">
        <f>IF(ISBLANK(Calculations!M95),"",Calculations!M95)</f>
        <v>lighting</v>
      </c>
      <c r="N95" t="str">
        <f>IF(ISBLANK(Calculations!N95),"",Calculations!N95)</f>
        <v>electricity</v>
      </c>
      <c r="O95">
        <f t="shared" si="1"/>
        <v>1607877184845.2341</v>
      </c>
      <c r="P95">
        <f>IF(ISBLANK(Calculations!P95),"",Calculations!P95)-(SUMIFS(BDEQ!B:B,BDEQ!$AG:$AG,About!$B$2,BDEQ!$AH:$AH,$I95)*BDEQ!$C$2*$J95*$K95)</f>
        <v>1607877184845.2341</v>
      </c>
      <c r="Q95">
        <f>IF(ISBLANK(Calculations!Q95),"",Calculations!Q95)-(SUMIFS(BDEQ!C:C,BDEQ!$AG:$AG,About!$B$2,BDEQ!$AH:$AH,$I95)*BDEQ!$C$2*$J95*$K95)</f>
        <v>1607877184845.2341</v>
      </c>
      <c r="R95">
        <f>IF(ISBLANK(Calculations!R95),"",Calculations!R95)-(SUMIFS(BDEQ!D:D,BDEQ!$AG:$AG,About!$B$2,BDEQ!$AH:$AH,$I95)*BDEQ!$C$2*$J95*$K95)</f>
        <v>1587505843894.3906</v>
      </c>
      <c r="S95">
        <f>IF(ISBLANK(Calculations!S95),"",Calculations!S95)-(SUMIFS(BDEQ!E:E,BDEQ!$AG:$AG,About!$B$2,BDEQ!$AH:$AH,$I95)*BDEQ!$C$2*$J95*$K95)</f>
        <v>1565356087503.3984</v>
      </c>
      <c r="T95">
        <f>IF(ISBLANK(Calculations!T95),"",Calculations!T95)-(SUMIFS(BDEQ!F:F,BDEQ!$AG:$AG,About!$B$2,BDEQ!$AH:$AH,$I95)*BDEQ!$C$2*$J95*$K95)</f>
        <v>1543187490045.0557</v>
      </c>
      <c r="U95">
        <f>IF(ISBLANK(Calculations!U95),"",Calculations!U95)-(SUMIFS(BDEQ!G:G,BDEQ!$AG:$AG,About!$B$2,BDEQ!$AH:$AH,$I95)*BDEQ!$C$2*$J95*$K95)</f>
        <v>1525070528305.6125</v>
      </c>
      <c r="V95">
        <f>IF(ISBLANK(Calculations!V95),"",Calculations!V95)-(SUMIFS(BDEQ!H:H,BDEQ!$AG:$AG,About!$B$2,BDEQ!$AH:$AH,$I95)*BDEQ!$C$2*$J95*$K95)</f>
        <v>1510280344396.3486</v>
      </c>
      <c r="W95">
        <f>IF(ISBLANK(Calculations!W95),"",Calculations!W95)-(SUMIFS(BDEQ!I:I,BDEQ!$AG:$AG,About!$B$2,BDEQ!$AH:$AH,$I95)*BDEQ!$C$2*$J95*$K95)</f>
        <v>1495867406968.5991</v>
      </c>
      <c r="X95">
        <f>IF(ISBLANK(Calculations!X95),"",Calculations!X95)-(SUMIFS(BDEQ!J:J,BDEQ!$AG:$AG,About!$B$2,BDEQ!$AH:$AH,$I95)*BDEQ!$C$2*$J95*$K95)</f>
        <v>1480161937314.2839</v>
      </c>
      <c r="Y95">
        <f>IF(ISBLANK(Calculations!Y95),"",Calculations!Y95)-(SUMIFS(BDEQ!K:K,BDEQ!$AG:$AG,About!$B$2,BDEQ!$AH:$AH,$I95)*BDEQ!$C$2*$J95*$K95)</f>
        <v>1462976729306.4045</v>
      </c>
      <c r="Z95">
        <f>IF(ISBLANK(Calculations!Z95),"",Calculations!Z95)-(SUMIFS(BDEQ!L:L,BDEQ!$AG:$AG,About!$B$2,BDEQ!$AH:$AH,$I95)*BDEQ!$C$2*$J95*$K95)</f>
        <v>1445343995084.7144</v>
      </c>
      <c r="AA95">
        <f>IF(ISBLANK(Calculations!AA95),"",Calculations!AA95)-(SUMIFS(BDEQ!M:M,BDEQ!$AG:$AG,About!$B$2,BDEQ!$AH:$AH,$I95)*BDEQ!$C$2*$J95*$K95)</f>
        <v>1428642914201.6975</v>
      </c>
      <c r="AB95">
        <f>IF(ISBLANK(Calculations!AB95),"",Calculations!AB95)-(SUMIFS(BDEQ!N:N,BDEQ!$AG:$AG,About!$B$2,BDEQ!$AH:$AH,$I95)*BDEQ!$C$2*$J95*$K95)</f>
        <v>1413276028294.3557</v>
      </c>
      <c r="AC95">
        <f>IF(ISBLANK(Calculations!AC95),"",Calculations!AC95)-(SUMIFS(BDEQ!O:O,BDEQ!$AG:$AG,About!$B$2,BDEQ!$AH:$AH,$I95)*BDEQ!$C$2*$J95*$K95)</f>
        <v>1398651054588.5496</v>
      </c>
      <c r="AD95">
        <f>IF(ISBLANK(Calculations!AD95),"",Calculations!AD95)-(SUMIFS(BDEQ!P:P,BDEQ!$AG:$AG,About!$B$2,BDEQ!$AH:$AH,$I95)*BDEQ!$C$2*$J95*$K95)</f>
        <v>1384113147183.9585</v>
      </c>
      <c r="AE95">
        <f>IF(ISBLANK(Calculations!AE95),"",Calculations!AE95)-(SUMIFS(BDEQ!Q:Q,BDEQ!$AG:$AG,About!$B$2,BDEQ!$AH:$AH,$I95)*BDEQ!$C$2*$J95*$K95)</f>
        <v>1369771308337.7957</v>
      </c>
      <c r="AF95">
        <f>IF(ISBLANK(Calculations!AF95),"",Calculations!AF95)-(SUMIFS(BDEQ!R:R,BDEQ!$AG:$AG,About!$B$2,BDEQ!$AH:$AH,$I95)*BDEQ!$C$2*$J95*$K95)</f>
        <v>1353343417758.6074</v>
      </c>
      <c r="AG95">
        <f>IF(ISBLANK(Calculations!AG95),"",Calculations!AG95)-(SUMIFS(BDEQ!S:S,BDEQ!$AG:$AG,About!$B$2,BDEQ!$AH:$AH,$I95)*BDEQ!$C$2*$J95*$K95)</f>
        <v>1337244518088.1157</v>
      </c>
      <c r="AH95">
        <f>IF(ISBLANK(Calculations!AH95),"",Calculations!AH95)-(SUMIFS(BDEQ!T:T,BDEQ!$AG:$AG,About!$B$2,BDEQ!$AH:$AH,$I95)*BDEQ!$C$2*$J95*$K95)</f>
        <v>1322148602966.8079</v>
      </c>
      <c r="AI95">
        <f>IF(ISBLANK(Calculations!AI95),"",Calculations!AI95)-(SUMIFS(BDEQ!U:U,BDEQ!$AG:$AG,About!$B$2,BDEQ!$AH:$AH,$I95)*BDEQ!$C$2*$J95*$K95)</f>
        <v>1308204723590.7063</v>
      </c>
      <c r="AJ95">
        <f>IF(ISBLANK(Calculations!AJ95),"",Calculations!AJ95)-(SUMIFS(BDEQ!V:V,BDEQ!$AG:$AG,About!$B$2,BDEQ!$AH:$AH,$I95)*BDEQ!$C$2*$J95*$K95)</f>
        <v>1295688361004.2622</v>
      </c>
      <c r="AK95">
        <f>IF(ISBLANK(Calculations!AK95),"",Calculations!AK95)-(SUMIFS(BDEQ!W:W,BDEQ!$AG:$AG,About!$B$2,BDEQ!$AH:$AH,$I95)*BDEQ!$C$2*$J95*$K95)</f>
        <v>1276198720672.1384</v>
      </c>
      <c r="AL95">
        <f>IF(ISBLANK(Calculations!AL95),"",Calculations!AL95)-(SUMIFS(BDEQ!X:X,BDEQ!$AG:$AG,About!$B$2,BDEQ!$AH:$AH,$I95)*BDEQ!$C$2*$J95*$K95)</f>
        <v>1258333380047.9067</v>
      </c>
      <c r="AM95">
        <f>IF(ISBLANK(Calculations!AM95),"",Calculations!AM95)-(SUMIFS(BDEQ!Y:Y,BDEQ!$AG:$AG,About!$B$2,BDEQ!$AH:$AH,$I95)*BDEQ!$C$2*$J95*$K95)</f>
        <v>1241952328843.7573</v>
      </c>
      <c r="AN95">
        <f>IF(ISBLANK(Calculations!AN95),"",Calculations!AN95)-(SUMIFS(BDEQ!Z:Z,BDEQ!$AG:$AG,About!$B$2,BDEQ!$AH:$AH,$I95)*BDEQ!$C$2*$J95*$K95)</f>
        <v>1227055529920.8</v>
      </c>
      <c r="AO95">
        <f>IF(ISBLANK(Calculations!AO95),"",Calculations!AO95)-(SUMIFS(BDEQ!AA:AA,BDEQ!$AG:$AG,About!$B$2,BDEQ!$AH:$AH,$I95)*BDEQ!$C$2*$J95*$K95)</f>
        <v>1212983247987.3801</v>
      </c>
      <c r="AP95">
        <f>IF(ISBLANK(Calculations!AP95),"",Calculations!AP95)-(SUMIFS(BDEQ!AB:AB,BDEQ!$AG:$AG,About!$B$2,BDEQ!$AH:$AH,$I95)*BDEQ!$C$2*$J95*$K95)</f>
        <v>1199495398788.5327</v>
      </c>
      <c r="AQ95">
        <f>IF(ISBLANK(Calculations!AQ95),"",Calculations!AQ95)-(SUMIFS(BDEQ!AC:AC,BDEQ!$AG:$AG,About!$B$2,BDEQ!$AH:$AH,$I95)*BDEQ!$C$2*$J95*$K95)</f>
        <v>1186697291461.9951</v>
      </c>
      <c r="AR95">
        <f>IF(ISBLANK(Calculations!AR95),"",Calculations!AR95)-(SUMIFS(BDEQ!AD:AD,BDEQ!$AG:$AG,About!$B$2,BDEQ!$AH:$AH,$I95)*BDEQ!$C$2*$J95*$K95)</f>
        <v>1173978359006.9849</v>
      </c>
      <c r="AS95">
        <f>IF(ISBLANK(Calculations!AS95),"",Calculations!AS95)-(SUMIFS(BDEQ!AE:AE,BDEQ!$AG:$AG,About!$B$2,BDEQ!$AH:$AH,$I95)*BDEQ!$C$2*$J95*$K95)</f>
        <v>1161488896936.73</v>
      </c>
      <c r="AT95">
        <f>IF(ISBLANK(Calculations!AT95),"",Calculations!AT95)-(SUMIFS(BDEQ!AF:AF,BDEQ!$AG:$AG,About!$B$2,BDEQ!$AH:$AH,$I95)*BDEQ!$C$2*$J95*$K95)</f>
        <v>1149509635790.7327</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0.12554090096112375</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0.12554090096112375</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0.12554090096112375</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0.12554090096112375</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0.12554090096112375</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0.12554090096112375</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0.12554090096112375</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0.12554090096112375</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0.12554090096112375</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0.30310623294382094</v>
      </c>
      <c r="K108">
        <f>IF(ISBLANK(Calculations!K108),"",Calculations!K108)</f>
        <v>0.12554090096112375</v>
      </c>
      <c r="L108" t="str">
        <f>IF(ISBLANK(Calculations!L108),"",Calculations!L108)</f>
        <v>RESIDENTIAL</v>
      </c>
      <c r="M108" t="str">
        <f>IF(ISBLANK(Calculations!M108),"",Calculations!M108)</f>
        <v>appl</v>
      </c>
      <c r="N108" t="str">
        <f>IF(ISBLANK(Calculations!N108),"",Calculations!N108)</f>
        <v>electricity</v>
      </c>
      <c r="O108">
        <f t="shared" si="1"/>
        <v>6756552810275.2773</v>
      </c>
      <c r="P108">
        <f>IF(ISBLANK(Calculations!P108),"",Calculations!P108)-(SUMIFS(BDEQ!B:B,BDEQ!$AG:$AG,About!$B$2,BDEQ!$AH:$AH,$I108)*BDEQ!$C$2*$J108*$K108)</f>
        <v>6756552810275.2773</v>
      </c>
      <c r="Q108">
        <f>IF(ISBLANK(Calculations!Q108),"",Calculations!Q108)-(SUMIFS(BDEQ!C:C,BDEQ!$AG:$AG,About!$B$2,BDEQ!$AH:$AH,$I108)*BDEQ!$C$2*$J108*$K108)</f>
        <v>6756552810275.2773</v>
      </c>
      <c r="R108">
        <f>IF(ISBLANK(Calculations!R108),"",Calculations!R108)-(SUMIFS(BDEQ!D:D,BDEQ!$AG:$AG,About!$B$2,BDEQ!$AH:$AH,$I108)*BDEQ!$C$2*$J108*$K108)</f>
        <v>6714189692924.542</v>
      </c>
      <c r="S108">
        <f>IF(ISBLANK(Calculations!S108),"",Calculations!S108)-(SUMIFS(BDEQ!E:E,BDEQ!$AG:$AG,About!$B$2,BDEQ!$AH:$AH,$I108)*BDEQ!$C$2*$J108*$K108)</f>
        <v>6669578774670.6387</v>
      </c>
      <c r="T108">
        <f>IF(ISBLANK(Calculations!T108),"",Calculations!T108)-(SUMIFS(BDEQ!F:F,BDEQ!$AG:$AG,About!$B$2,BDEQ!$AH:$AH,$I108)*BDEQ!$C$2*$J108*$K108)</f>
        <v>6624774306806.9473</v>
      </c>
      <c r="U108">
        <f>IF(ISBLANK(Calculations!U108),"",Calculations!U108)-(SUMIFS(BDEQ!G:G,BDEQ!$AG:$AG,About!$B$2,BDEQ!$AH:$AH,$I108)*BDEQ!$C$2*$J108*$K108)</f>
        <v>6583336759143.6172</v>
      </c>
      <c r="V108">
        <f>IF(ISBLANK(Calculations!V108),"",Calculations!V108)-(SUMIFS(BDEQ!H:H,BDEQ!$AG:$AG,About!$B$2,BDEQ!$AH:$AH,$I108)*BDEQ!$C$2*$J108*$K108)</f>
        <v>6547465751712.8105</v>
      </c>
      <c r="W108">
        <f>IF(ISBLANK(Calculations!W108),"",Calculations!W108)-(SUMIFS(BDEQ!I:I,BDEQ!$AG:$AG,About!$B$2,BDEQ!$AH:$AH,$I108)*BDEQ!$C$2*$J108*$K108)</f>
        <v>6518834685829.998</v>
      </c>
      <c r="X108">
        <f>IF(ISBLANK(Calculations!X108),"",Calculations!X108)-(SUMIFS(BDEQ!J:J,BDEQ!$AG:$AG,About!$B$2,BDEQ!$AH:$AH,$I108)*BDEQ!$C$2*$J108*$K108)</f>
        <v>6497568783490.2656</v>
      </c>
      <c r="Y108">
        <f>IF(ISBLANK(Calculations!Y108),"",Calculations!Y108)-(SUMIFS(BDEQ!K:K,BDEQ!$AG:$AG,About!$B$2,BDEQ!$AH:$AH,$I108)*BDEQ!$C$2*$J108*$K108)</f>
        <v>6482780156829.4619</v>
      </c>
      <c r="Z108">
        <f>IF(ISBLANK(Calculations!Z108),"",Calculations!Z108)-(SUMIFS(BDEQ!L:L,BDEQ!$AG:$AG,About!$B$2,BDEQ!$AH:$AH,$I108)*BDEQ!$C$2*$J108*$K108)</f>
        <v>6477111787289.7969</v>
      </c>
      <c r="AA108">
        <f>IF(ISBLANK(Calculations!AA108),"",Calculations!AA108)-(SUMIFS(BDEQ!M:M,BDEQ!$AG:$AG,About!$B$2,BDEQ!$AH:$AH,$I108)*BDEQ!$C$2*$J108*$K108)</f>
        <v>6480489807958.5957</v>
      </c>
      <c r="AB108">
        <f>IF(ISBLANK(Calculations!AB108),"",Calculations!AB108)-(SUMIFS(BDEQ!N:N,BDEQ!$AG:$AG,About!$B$2,BDEQ!$AH:$AH,$I108)*BDEQ!$C$2*$J108*$K108)</f>
        <v>6491854933779.8594</v>
      </c>
      <c r="AC108">
        <f>IF(ISBLANK(Calculations!AC108),"",Calculations!AC108)-(SUMIFS(BDEQ!O:O,BDEQ!$AG:$AG,About!$B$2,BDEQ!$AH:$AH,$I108)*BDEQ!$C$2*$J108*$K108)</f>
        <v>6508878261365.0674</v>
      </c>
      <c r="AD108">
        <f>IF(ISBLANK(Calculations!AD108),"",Calculations!AD108)-(SUMIFS(BDEQ!P:P,BDEQ!$AG:$AG,About!$B$2,BDEQ!$AH:$AH,$I108)*BDEQ!$C$2*$J108*$K108)</f>
        <v>6532316548836.5625</v>
      </c>
      <c r="AE108">
        <f>IF(ISBLANK(Calculations!AE108),"",Calculations!AE108)-(SUMIFS(BDEQ!Q:Q,BDEQ!$AG:$AG,About!$B$2,BDEQ!$AH:$AH,$I108)*BDEQ!$C$2*$J108*$K108)</f>
        <v>6561516589434.4717</v>
      </c>
      <c r="AF108">
        <f>IF(ISBLANK(Calculations!AF108),"",Calculations!AF108)-(SUMIFS(BDEQ!R:R,BDEQ!$AG:$AG,About!$B$2,BDEQ!$AH:$AH,$I108)*BDEQ!$C$2*$J108*$K108)</f>
        <v>6593365921424.7422</v>
      </c>
      <c r="AG108">
        <f>IF(ISBLANK(Calculations!AG108),"",Calculations!AG108)-(SUMIFS(BDEQ!S:S,BDEQ!$AG:$AG,About!$B$2,BDEQ!$AH:$AH,$I108)*BDEQ!$C$2*$J108*$K108)</f>
        <v>6627181482952.3613</v>
      </c>
      <c r="AH108">
        <f>IF(ISBLANK(Calculations!AH108),"",Calculations!AH108)-(SUMIFS(BDEQ!T:T,BDEQ!$AG:$AG,About!$B$2,BDEQ!$AH:$AH,$I108)*BDEQ!$C$2*$J108*$K108)</f>
        <v>6662549468967.3438</v>
      </c>
      <c r="AI108">
        <f>IF(ISBLANK(Calculations!AI108),"",Calculations!AI108)-(SUMIFS(BDEQ!U:U,BDEQ!$AG:$AG,About!$B$2,BDEQ!$AH:$AH,$I108)*BDEQ!$C$2*$J108*$K108)</f>
        <v>6698139139211.3916</v>
      </c>
      <c r="AJ108">
        <f>IF(ISBLANK(Calculations!AJ108),"",Calculations!AJ108)-(SUMIFS(BDEQ!V:V,BDEQ!$AG:$AG,About!$B$2,BDEQ!$AH:$AH,$I108)*BDEQ!$C$2*$J108*$K108)</f>
        <v>6734272364729.7285</v>
      </c>
      <c r="AK108">
        <f>IF(ISBLANK(Calculations!AK108),"",Calculations!AK108)-(SUMIFS(BDEQ!W:W,BDEQ!$AG:$AG,About!$B$2,BDEQ!$AH:$AH,$I108)*BDEQ!$C$2*$J108*$K108)</f>
        <v>6726478379134.5635</v>
      </c>
      <c r="AL108">
        <f>IF(ISBLANK(Calculations!AL108),"",Calculations!AL108)-(SUMIFS(BDEQ!X:X,BDEQ!$AG:$AG,About!$B$2,BDEQ!$AH:$AH,$I108)*BDEQ!$C$2*$J108*$K108)</f>
        <v>6718312704010.3428</v>
      </c>
      <c r="AM108">
        <f>IF(ISBLANK(Calculations!AM108),"",Calculations!AM108)-(SUMIFS(BDEQ!Y:Y,BDEQ!$AG:$AG,About!$B$2,BDEQ!$AH:$AH,$I108)*BDEQ!$C$2*$J108*$K108)</f>
        <v>6709875518374.7568</v>
      </c>
      <c r="AN108">
        <f>IF(ISBLANK(Calculations!AN108),"",Calculations!AN108)-(SUMIFS(BDEQ!Z:Z,BDEQ!$AG:$AG,About!$B$2,BDEQ!$AH:$AH,$I108)*BDEQ!$C$2*$J108*$K108)</f>
        <v>6702096864099.001</v>
      </c>
      <c r="AO108">
        <f>IF(ISBLANK(Calculations!AO108),"",Calculations!AO108)-(SUMIFS(BDEQ!AA:AA,BDEQ!$AG:$AG,About!$B$2,BDEQ!$AH:$AH,$I108)*BDEQ!$C$2*$J108*$K108)</f>
        <v>6693540691496.9482</v>
      </c>
      <c r="AP108">
        <f>IF(ISBLANK(Calculations!AP108),"",Calculations!AP108)-(SUMIFS(BDEQ!AB:AB,BDEQ!$AG:$AG,About!$B$2,BDEQ!$AH:$AH,$I108)*BDEQ!$C$2*$J108*$K108)</f>
        <v>6684488529618.0127</v>
      </c>
      <c r="AQ108">
        <f>IF(ISBLANK(Calculations!AQ108),"",Calculations!AQ108)-(SUMIFS(BDEQ!AC:AC,BDEQ!$AG:$AG,About!$B$2,BDEQ!$AH:$AH,$I108)*BDEQ!$C$2*$J108*$K108)</f>
        <v>6676462822355.6377</v>
      </c>
      <c r="AR108">
        <f>IF(ISBLANK(Calculations!AR108),"",Calculations!AR108)-(SUMIFS(BDEQ!AD:AD,BDEQ!$AG:$AG,About!$B$2,BDEQ!$AH:$AH,$I108)*BDEQ!$C$2*$J108*$K108)</f>
        <v>6667740268952.4961</v>
      </c>
      <c r="AS108">
        <f>IF(ISBLANK(Calculations!AS108),"",Calculations!AS108)-(SUMIFS(BDEQ!AE:AE,BDEQ!$AG:$AG,About!$B$2,BDEQ!$AH:$AH,$I108)*BDEQ!$C$2*$J108*$K108)</f>
        <v>6659354579698.9414</v>
      </c>
      <c r="AT108">
        <f>IF(ISBLANK(Calculations!AT108),"",Calculations!AT108)-(SUMIFS(BDEQ!AF:AF,BDEQ!$AG:$AG,About!$B$2,BDEQ!$AH:$AH,$I108)*BDEQ!$C$2*$J108*$K108)</f>
        <v>6652564777855.126</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0.12554090096112375</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0.26376226021932364</v>
      </c>
      <c r="K110">
        <f>IF(ISBLANK(Calculations!K110),"",Calculations!K110)</f>
        <v>0.12554090096112375</v>
      </c>
      <c r="L110" t="str">
        <f>IF(ISBLANK(Calculations!L110),"",Calculations!L110)</f>
        <v>RESIDENTIAL</v>
      </c>
      <c r="M110" t="str">
        <f>IF(ISBLANK(Calculations!M110),"",Calculations!M110)</f>
        <v>appl</v>
      </c>
      <c r="N110" t="str">
        <f>IF(ISBLANK(Calculations!N110),"",Calculations!N110)</f>
        <v>natural gas</v>
      </c>
      <c r="O110">
        <f t="shared" si="1"/>
        <v>15227090218326.32</v>
      </c>
      <c r="P110">
        <f>IF(ISBLANK(Calculations!P110),"",Calculations!P110)</f>
        <v>15227090218326.32</v>
      </c>
      <c r="Q110">
        <f>IF(ISBLANK(Calculations!Q110),"",Calculations!Q110)</f>
        <v>15227090218326.32</v>
      </c>
      <c r="R110">
        <f>IF(ISBLANK(Calculations!R110),"",Calculations!R110)</f>
        <v>15257976071158.332</v>
      </c>
      <c r="S110">
        <f>IF(ISBLANK(Calculations!S110),"",Calculations!S110)</f>
        <v>15289449950471.699</v>
      </c>
      <c r="T110">
        <f>IF(ISBLANK(Calculations!T110),"",Calculations!T110)</f>
        <v>15324459862856.268</v>
      </c>
      <c r="U110">
        <f>IF(ISBLANK(Calculations!U110),"",Calculations!U110)</f>
        <v>15368009941026.182</v>
      </c>
      <c r="V110">
        <f>IF(ISBLANK(Calculations!V110),"",Calculations!V110)</f>
        <v>15423591719734.996</v>
      </c>
      <c r="W110">
        <f>IF(ISBLANK(Calculations!W110),"",Calculations!W110)</f>
        <v>15490144306137.107</v>
      </c>
      <c r="X110">
        <f>IF(ISBLANK(Calculations!X110),"",Calculations!X110)</f>
        <v>15563592915150.805</v>
      </c>
      <c r="Y110">
        <f>IF(ISBLANK(Calculations!Y110),"",Calculations!Y110)</f>
        <v>15640871301035.303</v>
      </c>
      <c r="Z110">
        <f>IF(ISBLANK(Calculations!Z110),"",Calculations!Z110)</f>
        <v>15724432931374.096</v>
      </c>
      <c r="AA110">
        <f>IF(ISBLANK(Calculations!AA110),"",Calculations!AA110)</f>
        <v>15813438355719.021</v>
      </c>
      <c r="AB110">
        <f>IF(ISBLANK(Calculations!AB110),"",Calculations!AB110)</f>
        <v>15903432006729.346</v>
      </c>
      <c r="AC110">
        <f>IF(ISBLANK(Calculations!AC110),"",Calculations!AC110)</f>
        <v>15992874623748.342</v>
      </c>
      <c r="AD110">
        <f>IF(ISBLANK(Calculations!AD110),"",Calculations!AD110)</f>
        <v>16084571969153.23</v>
      </c>
      <c r="AE110">
        <f>IF(ISBLANK(Calculations!AE110),"",Calculations!AE110)</f>
        <v>16178449805730.432</v>
      </c>
      <c r="AF110">
        <f>IF(ISBLANK(Calculations!AF110),"",Calculations!AF110)</f>
        <v>16272960396705.428</v>
      </c>
      <c r="AG110">
        <f>IF(ISBLANK(Calculations!AG110),"",Calculations!AG110)</f>
        <v>16367078628256.391</v>
      </c>
      <c r="AH110">
        <f>IF(ISBLANK(Calculations!AH110),"",Calculations!AH110)</f>
        <v>16461361684889.885</v>
      </c>
      <c r="AI110">
        <f>IF(ISBLANK(Calculations!AI110),"",Calculations!AI110)</f>
        <v>16555411567865.854</v>
      </c>
      <c r="AJ110">
        <f>IF(ISBLANK(Calculations!AJ110),"",Calculations!AJ110)</f>
        <v>16648851169378.24</v>
      </c>
      <c r="AK110">
        <f>IF(ISBLANK(Calculations!AK110),"",Calculations!AK110)</f>
        <v>16626620024258.465</v>
      </c>
      <c r="AL110">
        <f>IF(ISBLANK(Calculations!AL110),"",Calculations!AL110)</f>
        <v>16603765304718.143</v>
      </c>
      <c r="AM110">
        <f>IF(ISBLANK(Calculations!AM110),"",Calculations!AM110)</f>
        <v>16580661030743.27</v>
      </c>
      <c r="AN110">
        <f>IF(ISBLANK(Calculations!AN110),"",Calculations!AN110)</f>
        <v>16557634142109.656</v>
      </c>
      <c r="AO110">
        <f>IF(ISBLANK(Calculations!AO110),"",Calculations!AO110)</f>
        <v>16534897926659.875</v>
      </c>
      <c r="AP110">
        <f>IF(ISBLANK(Calculations!AP110),"",Calculations!AP110)</f>
        <v>16512505003961.943</v>
      </c>
      <c r="AQ110">
        <f>IF(ISBLANK(Calculations!AQ110),"",Calculations!AQ110)</f>
        <v>16490654475180</v>
      </c>
      <c r="AR110">
        <f>IF(ISBLANK(Calculations!AR110),"",Calculations!AR110)</f>
        <v>16469344888276.971</v>
      </c>
      <c r="AS110">
        <f>IF(ISBLANK(Calculations!AS110),"",Calculations!AS110)</f>
        <v>16448633406279.686</v>
      </c>
      <c r="AT110">
        <f>IF(ISBLANK(Calculations!AT110),"",Calculations!AT110)</f>
        <v>16428511930901.025</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8.2109276803885439E-2</v>
      </c>
      <c r="K111">
        <f>IF(ISBLANK(Calculations!K111),"",Calculations!K111)</f>
        <v>0.12554090096112375</v>
      </c>
      <c r="L111" t="str">
        <f>IF(ISBLANK(Calculations!L111),"",Calculations!L111)</f>
        <v>RESIDENTIAL</v>
      </c>
      <c r="M111" t="str">
        <f>IF(ISBLANK(Calculations!M111),"",Calculations!M111)</f>
        <v>appl</v>
      </c>
      <c r="N111" t="str">
        <f>IF(ISBLANK(Calculations!N111),"",Calculations!N111)</f>
        <v>petroleum diesel</v>
      </c>
      <c r="O111">
        <f t="shared" si="1"/>
        <v>1053990113971.2792</v>
      </c>
      <c r="P111">
        <f>IF(ISBLANK(Calculations!P111),"",Calculations!P111)</f>
        <v>1053990113971.2792</v>
      </c>
      <c r="Q111">
        <f>IF(ISBLANK(Calculations!Q111),"",Calculations!Q111)</f>
        <v>1053990113971.2792</v>
      </c>
      <c r="R111">
        <f>IF(ISBLANK(Calculations!R111),"",Calculations!R111)</f>
        <v>1012453671005.3987</v>
      </c>
      <c r="S111">
        <f>IF(ISBLANK(Calculations!S111),"",Calculations!S111)</f>
        <v>979798166507.50842</v>
      </c>
      <c r="T111">
        <f>IF(ISBLANK(Calculations!T111),"",Calculations!T111)</f>
        <v>955049737967.10632</v>
      </c>
      <c r="U111">
        <f>IF(ISBLANK(Calculations!U111),"",Calculations!U111)</f>
        <v>937294756641.6687</v>
      </c>
      <c r="V111">
        <f>IF(ISBLANK(Calculations!V111),"",Calculations!V111)</f>
        <v>925520424694.50024</v>
      </c>
      <c r="W111">
        <f>IF(ISBLANK(Calculations!W111),"",Calculations!W111)</f>
        <v>918557852990.15601</v>
      </c>
      <c r="X111">
        <f>IF(ISBLANK(Calculations!X111),"",Calculations!X111)</f>
        <v>915192607938.7002</v>
      </c>
      <c r="Y111">
        <f>IF(ISBLANK(Calculations!Y111),"",Calculations!Y111)</f>
        <v>914420190696.72412</v>
      </c>
      <c r="Z111">
        <f>IF(ISBLANK(Calculations!Z111),"",Calculations!Z111)</f>
        <v>915696023434.328</v>
      </c>
      <c r="AA111">
        <f>IF(ISBLANK(Calculations!AA111),"",Calculations!AA111)</f>
        <v>918445895262.45898</v>
      </c>
      <c r="AB111">
        <f>IF(ISBLANK(Calculations!AB111),"",Calculations!AB111)</f>
        <v>922035350205.45447</v>
      </c>
      <c r="AC111">
        <f>IF(ISBLANK(Calculations!AC111),"",Calculations!AC111)</f>
        <v>926120527962.88928</v>
      </c>
      <c r="AD111">
        <f>IF(ISBLANK(Calculations!AD111),"",Calculations!AD111)</f>
        <v>930679861647.64697</v>
      </c>
      <c r="AE111">
        <f>IF(ISBLANK(Calculations!AE111),"",Calculations!AE111)</f>
        <v>935575517488.53601</v>
      </c>
      <c r="AF111">
        <f>IF(ISBLANK(Calculations!AF111),"",Calculations!AF111)</f>
        <v>940623296655.42908</v>
      </c>
      <c r="AG111">
        <f>IF(ISBLANK(Calculations!AG111),"",Calculations!AG111)</f>
        <v>945711704263.78772</v>
      </c>
      <c r="AH111">
        <f>IF(ISBLANK(Calculations!AH111),"",Calculations!AH111)</f>
        <v>950840723372.10168</v>
      </c>
      <c r="AI111">
        <f>IF(ISBLANK(Calculations!AI111),"",Calculations!AI111)</f>
        <v>955973150955.87122</v>
      </c>
      <c r="AJ111">
        <f>IF(ISBLANK(Calculations!AJ111),"",Calculations!AJ111)</f>
        <v>961084696469.05457</v>
      </c>
      <c r="AK111">
        <f>IF(ISBLANK(Calculations!AK111),"",Calculations!AK111)</f>
        <v>959498054960.95056</v>
      </c>
      <c r="AL111">
        <f>IF(ISBLANK(Calculations!AL111),"",Calculations!AL111)</f>
        <v>957899243690.81897</v>
      </c>
      <c r="AM111">
        <f>IF(ISBLANK(Calculations!AM111),"",Calculations!AM111)</f>
        <v>956312502533.40405</v>
      </c>
      <c r="AN111">
        <f>IF(ISBLANK(Calculations!AN111),"",Calculations!AN111)</f>
        <v>954758489983.70532</v>
      </c>
      <c r="AO111">
        <f>IF(ISBLANK(Calculations!AO111),"",Calculations!AO111)</f>
        <v>953249847320.70728</v>
      </c>
      <c r="AP111">
        <f>IF(ISBLANK(Calculations!AP111),"",Calculations!AP111)</f>
        <v>951787261493.55261</v>
      </c>
      <c r="AQ111">
        <f>IF(ISBLANK(Calculations!AQ111),"",Calculations!AQ111)</f>
        <v>950383724149.30896</v>
      </c>
      <c r="AR111">
        <f>IF(ISBLANK(Calculations!AR111),"",Calculations!AR111)</f>
        <v>949036521807.46802</v>
      </c>
      <c r="AS111">
        <f>IF(ISBLANK(Calculations!AS111),"",Calculations!AS111)</f>
        <v>947746899611.51697</v>
      </c>
      <c r="AT111">
        <f>IF(ISBLANK(Calculations!AT111),"",Calculations!AT111)</f>
        <v>946511588536.06128</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0.12554090096112375</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0.12554090096112375</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0.12554090096112375</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0.12554090096112375</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0.23432749500377284</v>
      </c>
      <c r="K116">
        <f>IF(ISBLANK(Calculations!K116),"",Calculations!K116)</f>
        <v>0.12554090096112375</v>
      </c>
      <c r="L116" t="str">
        <f>IF(ISBLANK(Calculations!L116),"",Calculations!L116)</f>
        <v>RESIDENTIAL</v>
      </c>
      <c r="M116" t="str">
        <f>IF(ISBLANK(Calculations!M116),"",Calculations!M116)</f>
        <v>appl</v>
      </c>
      <c r="N116" t="str">
        <f>IF(ISBLANK(Calculations!N116),"",Calculations!N116)</f>
        <v>LPG propane or butane</v>
      </c>
      <c r="O116">
        <f t="shared" si="1"/>
        <v>752151366059.09619</v>
      </c>
      <c r="P116">
        <f>IF(ISBLANK(Calculations!P116),"",Calculations!P116)</f>
        <v>752151366059.09619</v>
      </c>
      <c r="Q116">
        <f>IF(ISBLANK(Calculations!Q116),"",Calculations!Q116)</f>
        <v>752151366059.09619</v>
      </c>
      <c r="R116">
        <f>IF(ISBLANK(Calculations!R116),"",Calculations!R116)</f>
        <v>742729234122.13342</v>
      </c>
      <c r="S116">
        <f>IF(ISBLANK(Calculations!S116),"",Calculations!S116)</f>
        <v>735665437589.59216</v>
      </c>
      <c r="T116">
        <f>IF(ISBLANK(Calculations!T116),"",Calculations!T116)</f>
        <v>730728251219.37097</v>
      </c>
      <c r="U116">
        <f>IF(ISBLANK(Calculations!U116),"",Calculations!U116)</f>
        <v>727671564056.8269</v>
      </c>
      <c r="V116">
        <f>IF(ISBLANK(Calculations!V116),"",Calculations!V116)</f>
        <v>726332208755.26184</v>
      </c>
      <c r="W116">
        <f>IF(ISBLANK(Calculations!W116),"",Calculations!W116)</f>
        <v>726370869475.04041</v>
      </c>
      <c r="X116">
        <f>IF(ISBLANK(Calculations!X116),"",Calculations!X116)</f>
        <v>727417072063.02271</v>
      </c>
      <c r="Y116">
        <f>IF(ISBLANK(Calculations!Y116),"",Calculations!Y116)</f>
        <v>729143084277.48926</v>
      </c>
      <c r="Z116">
        <f>IF(ISBLANK(Calculations!Z116),"",Calculations!Z116)</f>
        <v>731582094603.76526</v>
      </c>
      <c r="AA116">
        <f>IF(ISBLANK(Calculations!AA116),"",Calculations!AA116)</f>
        <v>734596518068.94531</v>
      </c>
      <c r="AB116">
        <f>IF(ISBLANK(Calculations!AB116),"",Calculations!AB116)</f>
        <v>737868446644.21936</v>
      </c>
      <c r="AC116">
        <f>IF(ISBLANK(Calculations!AC116),"",Calculations!AC116)</f>
        <v>741215168850.93896</v>
      </c>
      <c r="AD116">
        <f>IF(ISBLANK(Calculations!AD116),"",Calculations!AD116)</f>
        <v>744727303874.40637</v>
      </c>
      <c r="AE116">
        <f>IF(ISBLANK(Calculations!AE116),"",Calculations!AE116)</f>
        <v>748375303129.14099</v>
      </c>
      <c r="AF116">
        <f>IF(ISBLANK(Calculations!AF116),"",Calculations!AF116)</f>
        <v>752092160280.92236</v>
      </c>
      <c r="AG116">
        <f>IF(ISBLANK(Calculations!AG116),"",Calculations!AG116)</f>
        <v>755794425143.21936</v>
      </c>
      <c r="AH116">
        <f>IF(ISBLANK(Calculations!AH116),"",Calculations!AH116)</f>
        <v>759520908708.16284</v>
      </c>
      <c r="AI116">
        <f>IF(ISBLANK(Calculations!AI116),"",Calculations!AI116)</f>
        <v>763259088274.60144</v>
      </c>
      <c r="AJ116">
        <f>IF(ISBLANK(Calculations!AJ116),"",Calculations!AJ116)</f>
        <v>766992351717.34607</v>
      </c>
      <c r="AK116">
        <f>IF(ISBLANK(Calculations!AK116),"",Calculations!AK116)</f>
        <v>766286929021.74158</v>
      </c>
      <c r="AL116">
        <f>IF(ISBLANK(Calculations!AL116),"",Calculations!AL116)</f>
        <v>765520624496.10083</v>
      </c>
      <c r="AM116">
        <f>IF(ISBLANK(Calculations!AM116),"",Calculations!AM116)</f>
        <v>764708132686.40686</v>
      </c>
      <c r="AN116">
        <f>IF(ISBLANK(Calculations!AN116),"",Calculations!AN116)</f>
        <v>763863941394.25134</v>
      </c>
      <c r="AO116">
        <f>IF(ISBLANK(Calculations!AO116),"",Calculations!AO116)</f>
        <v>762998451995.35803</v>
      </c>
      <c r="AP116">
        <f>IF(ISBLANK(Calculations!AP116),"",Calculations!AP116)</f>
        <v>762120165293.26331</v>
      </c>
      <c r="AQ116">
        <f>IF(ISBLANK(Calculations!AQ116),"",Calculations!AQ116)</f>
        <v>761239372406.28052</v>
      </c>
      <c r="AR116">
        <f>IF(ISBLANK(Calculations!AR116),"",Calculations!AR116)</f>
        <v>760359685534.36096</v>
      </c>
      <c r="AS116">
        <f>IF(ISBLANK(Calculations!AS116),"",Calculations!AS116)</f>
        <v>759487837471.53943</v>
      </c>
      <c r="AT116">
        <f>IF(ISBLANK(Calculations!AT116),"",Calculations!AT116)</f>
        <v>758626875212.3761</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0.12554090096112375</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0.37362419360170224</v>
      </c>
      <c r="K121">
        <f>IF(ISBLANK(Calculations!K121),"",Calculations!K121)</f>
        <v>0.12554090096112375</v>
      </c>
      <c r="L121" t="str">
        <f>IF(ISBLANK(Calculations!L121),"",Calculations!L121)</f>
        <v>RESIDENTIAL</v>
      </c>
      <c r="M121" t="str">
        <f>IF(ISBLANK(Calculations!M121),"",Calculations!M121)</f>
        <v>other</v>
      </c>
      <c r="N121" t="str">
        <f>IF(ISBLANK(Calculations!N121),"",Calculations!N121)</f>
        <v>electricity</v>
      </c>
      <c r="O121">
        <f t="shared" si="1"/>
        <v>8328471410003.3086</v>
      </c>
      <c r="P121">
        <f>IF(ISBLANK(Calculations!P121),"",Calculations!P121)-(SUMIFS(BDEQ!B:B,BDEQ!$AG:$AG,About!$B$2,BDEQ!$AH:$AH,$I121)*BDEQ!$C$2*$J121*$K121)</f>
        <v>8328471410003.3086</v>
      </c>
      <c r="Q121">
        <f>IF(ISBLANK(Calculations!Q121),"",Calculations!Q121)-(SUMIFS(BDEQ!C:C,BDEQ!$AG:$AG,About!$B$2,BDEQ!$AH:$AH,$I121)*BDEQ!$C$2*$J121*$K121)</f>
        <v>8328471410003.3086</v>
      </c>
      <c r="R121">
        <f>IF(ISBLANK(Calculations!R121),"",Calculations!R121)-(SUMIFS(BDEQ!D:D,BDEQ!$AG:$AG,About!$B$2,BDEQ!$AH:$AH,$I121)*BDEQ!$C$2*$J121*$K121)</f>
        <v>8269921580386.1133</v>
      </c>
      <c r="S121">
        <f>IF(ISBLANK(Calculations!S121),"",Calculations!S121)-(SUMIFS(BDEQ!E:E,BDEQ!$AG:$AG,About!$B$2,BDEQ!$AH:$AH,$I121)*BDEQ!$C$2*$J121*$K121)</f>
        <v>8225207276570.9648</v>
      </c>
      <c r="T121">
        <f>IF(ISBLANK(Calculations!T121),"",Calculations!T121)-(SUMIFS(BDEQ!F:F,BDEQ!$AG:$AG,About!$B$2,BDEQ!$AH:$AH,$I121)*BDEQ!$C$2*$J121*$K121)</f>
        <v>8189372229574.9648</v>
      </c>
      <c r="U121">
        <f>IF(ISBLANK(Calculations!U121),"",Calculations!U121)-(SUMIFS(BDEQ!G:G,BDEQ!$AG:$AG,About!$B$2,BDEQ!$AH:$AH,$I121)*BDEQ!$C$2*$J121*$K121)</f>
        <v>8158493331324.6475</v>
      </c>
      <c r="V121">
        <f>IF(ISBLANK(Calculations!V121),"",Calculations!V121)-(SUMIFS(BDEQ!H:H,BDEQ!$AG:$AG,About!$B$2,BDEQ!$AH:$AH,$I121)*BDEQ!$C$2*$J121*$K121)</f>
        <v>8129376311767.9717</v>
      </c>
      <c r="W121">
        <f>IF(ISBLANK(Calculations!W121),"",Calculations!W121)-(SUMIFS(BDEQ!I:I,BDEQ!$AG:$AG,About!$B$2,BDEQ!$AH:$AH,$I121)*BDEQ!$C$2*$J121*$K121)</f>
        <v>8117984894598.543</v>
      </c>
      <c r="X121">
        <f>IF(ISBLANK(Calculations!X121),"",Calculations!X121)-(SUMIFS(BDEQ!J:J,BDEQ!$AG:$AG,About!$B$2,BDEQ!$AH:$AH,$I121)*BDEQ!$C$2*$J121*$K121)</f>
        <v>8117535217529.6982</v>
      </c>
      <c r="Y121">
        <f>IF(ISBLANK(Calculations!Y121),"",Calculations!Y121)-(SUMIFS(BDEQ!K:K,BDEQ!$AG:$AG,About!$B$2,BDEQ!$AH:$AH,$I121)*BDEQ!$C$2*$J121*$K121)</f>
        <v>8110540715851.3213</v>
      </c>
      <c r="Z121">
        <f>IF(ISBLANK(Calculations!Z121),"",Calculations!Z121)-(SUMIFS(BDEQ!L:L,BDEQ!$AG:$AG,About!$B$2,BDEQ!$AH:$AH,$I121)*BDEQ!$C$2*$J121*$K121)</f>
        <v>8100669047941.8691</v>
      </c>
      <c r="AA121">
        <f>IF(ISBLANK(Calculations!AA121),"",Calculations!AA121)-(SUMIFS(BDEQ!M:M,BDEQ!$AG:$AG,About!$B$2,BDEQ!$AH:$AH,$I121)*BDEQ!$C$2*$J121*$K121)</f>
        <v>8110417719601.7861</v>
      </c>
      <c r="AB121">
        <f>IF(ISBLANK(Calculations!AB121),"",Calculations!AB121)-(SUMIFS(BDEQ!N:N,BDEQ!$AG:$AG,About!$B$2,BDEQ!$AH:$AH,$I121)*BDEQ!$C$2*$J121*$K121)</f>
        <v>8127342744998.9346</v>
      </c>
      <c r="AC121">
        <f>IF(ISBLANK(Calculations!AC121),"",Calculations!AC121)-(SUMIFS(BDEQ!O:O,BDEQ!$AG:$AG,About!$B$2,BDEQ!$AH:$AH,$I121)*BDEQ!$C$2*$J121*$K121)</f>
        <v>8138162148454.1885</v>
      </c>
      <c r="AD121">
        <f>IF(ISBLANK(Calculations!AD121),"",Calculations!AD121)-(SUMIFS(BDEQ!P:P,BDEQ!$AG:$AG,About!$B$2,BDEQ!$AH:$AH,$I121)*BDEQ!$C$2*$J121*$K121)</f>
        <v>8151770343373.9414</v>
      </c>
      <c r="AE121">
        <f>IF(ISBLANK(Calculations!AE121),"",Calculations!AE121)-(SUMIFS(BDEQ!Q:Q,BDEQ!$AG:$AG,About!$B$2,BDEQ!$AH:$AH,$I121)*BDEQ!$C$2*$J121*$K121)</f>
        <v>8167362497412.6387</v>
      </c>
      <c r="AF121">
        <f>IF(ISBLANK(Calculations!AF121),"",Calculations!AF121)-(SUMIFS(BDEQ!R:R,BDEQ!$AG:$AG,About!$B$2,BDEQ!$AH:$AH,$I121)*BDEQ!$C$2*$J121*$K121)</f>
        <v>8179584692987.4648</v>
      </c>
      <c r="AG121">
        <f>IF(ISBLANK(Calculations!AG121),"",Calculations!AG121)-(SUMIFS(BDEQ!S:S,BDEQ!$AG:$AG,About!$B$2,BDEQ!$AH:$AH,$I121)*BDEQ!$C$2*$J121*$K121)</f>
        <v>8188317373142.1738</v>
      </c>
      <c r="AH121">
        <f>IF(ISBLANK(Calculations!AH121),"",Calculations!AH121)-(SUMIFS(BDEQ!T:T,BDEQ!$AG:$AG,About!$B$2,BDEQ!$AH:$AH,$I121)*BDEQ!$C$2*$J121*$K121)</f>
        <v>8198260073436.543</v>
      </c>
      <c r="AI121">
        <f>IF(ISBLANK(Calculations!AI121),"",Calculations!AI121)-(SUMIFS(BDEQ!U:U,BDEQ!$AG:$AG,About!$B$2,BDEQ!$AH:$AH,$I121)*BDEQ!$C$2*$J121*$K121)</f>
        <v>8199173691068.4551</v>
      </c>
      <c r="AJ121">
        <f>IF(ISBLANK(Calculations!AJ121),"",Calculations!AJ121)-(SUMIFS(BDEQ!V:V,BDEQ!$AG:$AG,About!$B$2,BDEQ!$AH:$AH,$I121)*BDEQ!$C$2*$J121*$K121)</f>
        <v>8196115946706.8799</v>
      </c>
      <c r="AK121">
        <f>IF(ISBLANK(Calculations!AK121),"",Calculations!AK121)-(SUMIFS(BDEQ!W:W,BDEQ!$AG:$AG,About!$B$2,BDEQ!$AH:$AH,$I121)*BDEQ!$C$2*$J121*$K121)</f>
        <v>8160334613885.001</v>
      </c>
      <c r="AL121">
        <f>IF(ISBLANK(Calculations!AL121),"",Calculations!AL121)-(SUMIFS(BDEQ!X:X,BDEQ!$AG:$AG,About!$B$2,BDEQ!$AH:$AH,$I121)*BDEQ!$C$2*$J121*$K121)</f>
        <v>8117403307658.7725</v>
      </c>
      <c r="AM121">
        <f>IF(ISBLANK(Calculations!AM121),"",Calculations!AM121)-(SUMIFS(BDEQ!Y:Y,BDEQ!$AG:$AG,About!$B$2,BDEQ!$AH:$AH,$I121)*BDEQ!$C$2*$J121*$K121)</f>
        <v>8064605761146.0254</v>
      </c>
      <c r="AN121">
        <f>IF(ISBLANK(Calculations!AN121),"",Calculations!AN121)-(SUMIFS(BDEQ!Z:Z,BDEQ!$AG:$AG,About!$B$2,BDEQ!$AH:$AH,$I121)*BDEQ!$C$2*$J121*$K121)</f>
        <v>8005659083183.5977</v>
      </c>
      <c r="AO121">
        <f>IF(ISBLANK(Calculations!AO121),"",Calculations!AO121)-(SUMIFS(BDEQ!AA:AA,BDEQ!$AG:$AG,About!$B$2,BDEQ!$AH:$AH,$I121)*BDEQ!$C$2*$J121*$K121)</f>
        <v>7947985903542.3291</v>
      </c>
      <c r="AP121">
        <f>IF(ISBLANK(Calculations!AP121),"",Calculations!AP121)-(SUMIFS(BDEQ!AB:AB,BDEQ!$AG:$AG,About!$B$2,BDEQ!$AH:$AH,$I121)*BDEQ!$C$2*$J121*$K121)</f>
        <v>7880935859624.001</v>
      </c>
      <c r="AQ121">
        <f>IF(ISBLANK(Calculations!AQ121),"",Calculations!AQ121)-(SUMIFS(BDEQ!AC:AC,BDEQ!$AG:$AG,About!$B$2,BDEQ!$AH:$AH,$I121)*BDEQ!$C$2*$J121*$K121)</f>
        <v>7813439599892.9785</v>
      </c>
      <c r="AR121">
        <f>IF(ISBLANK(Calculations!AR121),"",Calculations!AR121)-(SUMIFS(BDEQ!AD:AD,BDEQ!$AG:$AG,About!$B$2,BDEQ!$AH:$AH,$I121)*BDEQ!$C$2*$J121*$K121)</f>
        <v>7739053403805.6973</v>
      </c>
      <c r="AS121">
        <f>IF(ISBLANK(Calculations!AS121),"",Calculations!AS121)-(SUMIFS(BDEQ!AE:AE,BDEQ!$AG:$AG,About!$B$2,BDEQ!$AH:$AH,$I121)*BDEQ!$C$2*$J121*$K121)</f>
        <v>7667020347543.875</v>
      </c>
      <c r="AT121">
        <f>IF(ISBLANK(Calculations!AT121),"",Calculations!AT121)-(SUMIFS(BDEQ!AF:AF,BDEQ!$AG:$AG,About!$B$2,BDEQ!$AH:$AH,$I121)*BDEQ!$C$2*$J121*$K121)</f>
        <v>7597596866335.2734</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0.12554090096112375</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0.12554090096112375</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0.12554090096112375</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0.12554090096112375</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0.12554090096112375</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0.12554090096112375</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0.12554090096112375</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0.12554090096112375</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0.12554090096112375</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2.7120888469142925E-2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6470203241194.959</v>
      </c>
      <c r="P134">
        <f>IF(ISBLANK(Calculations!P134),"",Calculations!P134)</f>
        <v>6470203241194.959</v>
      </c>
      <c r="Q134">
        <f>IF(ISBLANK(Calculations!Q134),"",Calculations!Q134)</f>
        <v>6470203241194.959</v>
      </c>
      <c r="R134">
        <f>IF(ISBLANK(Calculations!R134),"",Calculations!R134)</f>
        <v>6513935402661.4902</v>
      </c>
      <c r="S134">
        <f>IF(ISBLANK(Calculations!S134),"",Calculations!S134)</f>
        <v>6554808654659.0176</v>
      </c>
      <c r="T134">
        <f>IF(ISBLANK(Calculations!T134),"",Calculations!T134)</f>
        <v>6592938301637.1953</v>
      </c>
      <c r="U134">
        <f>IF(ISBLANK(Calculations!U134),"",Calculations!U134)</f>
        <v>6629187841694.3047</v>
      </c>
      <c r="V134">
        <f>IF(ISBLANK(Calculations!V134),"",Calculations!V134)</f>
        <v>6663125389905.2803</v>
      </c>
      <c r="W134">
        <f>IF(ISBLANK(Calculations!W134),"",Calculations!W134)</f>
        <v>6694942627618.7139</v>
      </c>
      <c r="X134">
        <f>IF(ISBLANK(Calculations!X134),"",Calculations!X134)</f>
        <v>6723431098399.8799</v>
      </c>
      <c r="Y134">
        <f>IF(ISBLANK(Calculations!Y134),"",Calculations!Y134)</f>
        <v>6747293948339.4482</v>
      </c>
      <c r="Z134">
        <f>IF(ISBLANK(Calculations!Z134),"",Calculations!Z134)</f>
        <v>6764705544066.8701</v>
      </c>
      <c r="AA134">
        <f>IF(ISBLANK(Calculations!AA134),"",Calculations!AA134)</f>
        <v>6774854201468.1963</v>
      </c>
      <c r="AB134">
        <f>IF(ISBLANK(Calculations!AB134),"",Calculations!AB134)</f>
        <v>6777380068507.2119</v>
      </c>
      <c r="AC134">
        <f>IF(ISBLANK(Calculations!AC134),"",Calculations!AC134)</f>
        <v>6770892478312.6641</v>
      </c>
      <c r="AD134">
        <f>IF(ISBLANK(Calculations!AD134),"",Calculations!AD134)</f>
        <v>6756752641067.2373</v>
      </c>
      <c r="AE134">
        <f>IF(ISBLANK(Calculations!AE134),"",Calculations!AE134)</f>
        <v>6735263814546.835</v>
      </c>
      <c r="AF134">
        <f>IF(ISBLANK(Calculations!AF134),"",Calculations!AF134)</f>
        <v>6708417046652.7686</v>
      </c>
      <c r="AG134">
        <f>IF(ISBLANK(Calculations!AG134),"",Calculations!AG134)</f>
        <v>6677759849300.7949</v>
      </c>
      <c r="AH134">
        <f>IF(ISBLANK(Calculations!AH134),"",Calculations!AH134)</f>
        <v>6645776756009.3574</v>
      </c>
      <c r="AI134">
        <f>IF(ISBLANK(Calculations!AI134),"",Calculations!AI134)</f>
        <v>6613625531962.1641</v>
      </c>
      <c r="AJ134">
        <f>IF(ISBLANK(Calculations!AJ134),"",Calculations!AJ134)</f>
        <v>6581625691890.4854</v>
      </c>
      <c r="AK134">
        <f>IF(ISBLANK(Calculations!AK134),"",Calculations!AK134)</f>
        <v>6551130122810.6035</v>
      </c>
      <c r="AL134">
        <f>IF(ISBLANK(Calculations!AL134),"",Calculations!AL134)</f>
        <v>6521703746551.7422</v>
      </c>
      <c r="AM134">
        <f>IF(ISBLANK(Calculations!AM134),"",Calculations!AM134)</f>
        <v>6494328065072.7793</v>
      </c>
      <c r="AN134">
        <f>IF(ISBLANK(Calculations!AN134),"",Calculations!AN134)</f>
        <v>6468653263469.9541</v>
      </c>
      <c r="AO134">
        <f>IF(ISBLANK(Calculations!AO134),"",Calculations!AO134)</f>
        <v>6444628863747.708</v>
      </c>
      <c r="AP134">
        <f>IF(ISBLANK(Calculations!AP134),"",Calculations!AP134)</f>
        <v>6421477224138.4023</v>
      </c>
      <c r="AQ134">
        <f>IF(ISBLANK(Calculations!AQ134),"",Calculations!AQ134)</f>
        <v>6399534141068.7666</v>
      </c>
      <c r="AR134">
        <f>IF(ISBLANK(Calculations!AR134),"",Calculations!AR134)</f>
        <v>6378243118588.2598</v>
      </c>
      <c r="AS134">
        <f>IF(ISBLANK(Calculations!AS134),"",Calculations!AS134)</f>
        <v>6357501850638.6768</v>
      </c>
      <c r="AT134">
        <f>IF(ISBLANK(Calculations!AT134),"",Calculations!AT134)</f>
        <v>6337416310325.6191</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0.53830881897699212</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165449215512578.53</v>
      </c>
      <c r="P136">
        <f>IF(ISBLANK(Calculations!P136),"",Calculations!P136)</f>
        <v>165449215512578.53</v>
      </c>
      <c r="Q136">
        <f>IF(ISBLANK(Calculations!Q136),"",Calculations!Q136)</f>
        <v>165449215512578.53</v>
      </c>
      <c r="R136">
        <f>IF(ISBLANK(Calculations!R136),"",Calculations!R136)</f>
        <v>163532332287128</v>
      </c>
      <c r="S136" s="99">
        <f>IF(ISBLANK(Calculations!S136),"",Calculations!S136 + ('IRA Buildings Changes'!$F$38/($AB$133-$R$133)*(S133-$R$133)))</f>
        <v>161418492076001.69</v>
      </c>
      <c r="T136" s="99">
        <f>IF(ISBLANK(Calculations!T136),"",Calculations!T136 + ('IRA Buildings Changes'!$F$38/($AB$133-$R$133)*(T133-$R$133)))</f>
        <v>159288741266656.56</v>
      </c>
      <c r="U136" s="99">
        <f>IF(ISBLANK(Calculations!U136),"",Calculations!U136 + ('IRA Buildings Changes'!$F$38/($AB$133-$R$133)*(U133-$R$133)))</f>
        <v>157177702810110.47</v>
      </c>
      <c r="V136" s="99">
        <f>IF(ISBLANK(Calculations!V136),"",Calculations!V136 + ('IRA Buildings Changes'!$F$38/($AB$133-$R$133)*(V133-$R$133)))</f>
        <v>155103761663265.16</v>
      </c>
      <c r="W136" s="99">
        <f>IF(ISBLANK(Calculations!W136),"",Calculations!W136 + ('IRA Buildings Changes'!$F$38/($AB$133-$R$133)*(W133-$R$133)))</f>
        <v>153104886311349.22</v>
      </c>
      <c r="X136" s="99">
        <f>IF(ISBLANK(Calculations!X136),"",Calculations!X136 + ('IRA Buildings Changes'!$F$38/($AB$133-$R$133)*(X133-$R$133)))</f>
        <v>151199452965064.66</v>
      </c>
      <c r="Y136" s="99">
        <f>IF(ISBLANK(Calculations!Y136),"",Calculations!Y136 + ('IRA Buildings Changes'!$F$38/($AB$133-$R$133)*(Y133-$R$133)))</f>
        <v>149407439641776.69</v>
      </c>
      <c r="Z136" s="99">
        <f>IF(ISBLANK(Calculations!Z136),"",Calculations!Z136 + ('IRA Buildings Changes'!$F$38/($AB$133-$R$133)*(Z133-$R$133)))</f>
        <v>147737151882796.66</v>
      </c>
      <c r="AA136" s="99">
        <f>IF(ISBLANK(Calculations!AA136),"",Calculations!AA136 + ('IRA Buildings Changes'!$F$38/($AB$133-$R$133)*(AA133-$R$133)))</f>
        <v>146203389919951.38</v>
      </c>
      <c r="AB136" s="98">
        <f>IF(ISBLANK(Calculations!AB136),"",Calculations!AB136 + 'IRA Buildings Changes'!F38)</f>
        <v>144825965667245.75</v>
      </c>
      <c r="AC136" s="99">
        <f>IF(ISBLANK(Calculations!AC136),"",Calculations!AC136 + 'IRA Buildings Changes'!$F$38)</f>
        <v>143750184365164.5</v>
      </c>
      <c r="AD136" s="99">
        <f>IF(ISBLANK(Calculations!AD136),"",Calculations!AD136 + 'IRA Buildings Changes'!$F$38)</f>
        <v>142824224572545.16</v>
      </c>
      <c r="AE136" s="99">
        <f>IF(ISBLANK(Calculations!AE136),"",Calculations!AE136 + 'IRA Buildings Changes'!$F$38)</f>
        <v>142018356715925.56</v>
      </c>
      <c r="AF136" s="99">
        <f>IF(ISBLANK(Calculations!AF136),"",Calculations!AF136 + 'IRA Buildings Changes'!$F$38)</f>
        <v>141327664506473.59</v>
      </c>
      <c r="AG136" s="99">
        <f>IF(ISBLANK(Calculations!AG136),"",Calculations!AG136 + 'IRA Buildings Changes'!$F$38)</f>
        <v>140731941927687.88</v>
      </c>
      <c r="AH136" s="99">
        <f>IF(ISBLANK(Calculations!AH136),"",Calculations!AH136 + 'IRA Buildings Changes'!$F$38)</f>
        <v>140234006422980.75</v>
      </c>
      <c r="AI136" s="99">
        <f>IF(ISBLANK(Calculations!AI136),"",Calculations!AI136 + 'IRA Buildings Changes'!$F$38)</f>
        <v>139816957409378.81</v>
      </c>
      <c r="AJ136" s="99">
        <f>IF(ISBLANK(Calculations!AJ136),"",Calculations!AJ136 + 'IRA Buildings Changes'!$F$38)</f>
        <v>139455765908888.44</v>
      </c>
      <c r="AK136" s="99">
        <f>IF(ISBLANK(Calculations!AK136),"",Calculations!AK136 + 'IRA Buildings Changes'!$F$38)</f>
        <v>139146251529554.25</v>
      </c>
      <c r="AL136" s="99">
        <f>IF(ISBLANK(Calculations!AL136),"",Calculations!AL136 + 'IRA Buildings Changes'!$F$38)</f>
        <v>138861127494514.22</v>
      </c>
      <c r="AM136" s="99">
        <f>IF(ISBLANK(Calculations!AM136),"",Calculations!AM136 + 'IRA Buildings Changes'!$F$38)</f>
        <v>138608617242650.64</v>
      </c>
      <c r="AN136" s="99">
        <f>IF(ISBLANK(Calculations!AN136),"",Calculations!AN136 + 'IRA Buildings Changes'!$F$38)</f>
        <v>138372223774462.45</v>
      </c>
      <c r="AO136" s="99">
        <f>IF(ISBLANK(Calculations!AO136),"",Calculations!AO136 + 'IRA Buildings Changes'!$F$38)</f>
        <v>138145745356249.38</v>
      </c>
      <c r="AP136" s="99">
        <f>IF(ISBLANK(Calculations!AP136),"",Calculations!AP136 + 'IRA Buildings Changes'!$F$38)</f>
        <v>137910580005486.09</v>
      </c>
      <c r="AQ136" s="99">
        <f>IF(ISBLANK(Calculations!AQ136),"",Calculations!AQ136 + 'IRA Buildings Changes'!$F$38)</f>
        <v>137674440622824.59</v>
      </c>
      <c r="AR136" s="99">
        <f>IF(ISBLANK(Calculations!AR136),"",Calculations!AR136 + 'IRA Buildings Changes'!$F$38)</f>
        <v>137427255070688.2</v>
      </c>
      <c r="AS136" s="99">
        <f>IF(ISBLANK(Calculations!AS136),"",Calculations!AS136 + 'IRA Buildings Changes'!$F$38)</f>
        <v>137169301198183.66</v>
      </c>
      <c r="AT136" s="99">
        <f>IF(ISBLANK(Calculations!AT136),"",Calculations!AT136 + 'IRA Buildings Changes'!$F$38)</f>
        <v>136905253812510.94</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0.83208473622237189</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54945051386971.883</v>
      </c>
      <c r="P137">
        <f>IF(ISBLANK(Calculations!P137),"",Calculations!P137)</f>
        <v>54945051386971.883</v>
      </c>
      <c r="Q137">
        <f>IF(ISBLANK(Calculations!Q137),"",Calculations!Q137)</f>
        <v>54945051386971.883</v>
      </c>
      <c r="R137">
        <f>IF(ISBLANK(Calculations!R137),"",Calculations!R137)</f>
        <v>55456373027066.945</v>
      </c>
      <c r="S137">
        <f>IF(ISBLANK(Calculations!S137),"",Calculations!S137)</f>
        <v>55945575678047.719</v>
      </c>
      <c r="T137">
        <f>IF(ISBLANK(Calculations!T137),"",Calculations!T137)</f>
        <v>56411722623652.117</v>
      </c>
      <c r="U137">
        <f>IF(ISBLANK(Calculations!U137),"",Calculations!U137)</f>
        <v>56860139533763.664</v>
      </c>
      <c r="V137">
        <f>IF(ISBLANK(Calculations!V137),"",Calculations!V137)</f>
        <v>57287124926809.781</v>
      </c>
      <c r="W137">
        <f>IF(ISBLANK(Calculations!W137),"",Calculations!W137)</f>
        <v>57694859909171.086</v>
      </c>
      <c r="X137">
        <f>IF(ISBLANK(Calculations!X137),"",Calculations!X137)</f>
        <v>58077298599278.883</v>
      </c>
      <c r="Y137">
        <f>IF(ISBLANK(Calculations!Y137),"",Calculations!Y137)</f>
        <v>58430593784023.094</v>
      </c>
      <c r="Z137">
        <f>IF(ISBLANK(Calculations!Z137),"",Calculations!Z137)</f>
        <v>58749339254852.492</v>
      </c>
      <c r="AA137">
        <f>IF(ISBLANK(Calculations!AA137),"",Calculations!AA137)</f>
        <v>59032696515418.328</v>
      </c>
      <c r="AB137">
        <f>IF(ISBLANK(Calculations!AB137),"",Calculations!AB137)</f>
        <v>59285958907825.461</v>
      </c>
      <c r="AC137">
        <f>IF(ISBLANK(Calculations!AC137),"",Calculations!AC137)</f>
        <v>59500904955367.25</v>
      </c>
      <c r="AD137">
        <f>IF(ISBLANK(Calculations!AD137),"",Calculations!AD137)</f>
        <v>59686143739565.336</v>
      </c>
      <c r="AE137">
        <f>IF(ISBLANK(Calculations!AE137),"",Calculations!AE137)</f>
        <v>59836727534160.891</v>
      </c>
      <c r="AF137">
        <f>IF(ISBLANK(Calculations!AF137),"",Calculations!AF137)</f>
        <v>59950063416750.117</v>
      </c>
      <c r="AG137">
        <f>IF(ISBLANK(Calculations!AG137),"",Calculations!AG137)</f>
        <v>60019590053862.906</v>
      </c>
      <c r="AH137">
        <f>IF(ISBLANK(Calculations!AH137),"",Calculations!AH137)</f>
        <v>60049221167617.789</v>
      </c>
      <c r="AI137">
        <f>IF(ISBLANK(Calculations!AI137),"",Calculations!AI137)</f>
        <v>60037650575622.25</v>
      </c>
      <c r="AJ137">
        <f>IF(ISBLANK(Calculations!AJ137),"",Calculations!AJ137)</f>
        <v>59983653419044.617</v>
      </c>
      <c r="AK137">
        <f>IF(ISBLANK(Calculations!AK137),"",Calculations!AK137)</f>
        <v>59895014535234.516</v>
      </c>
      <c r="AL137">
        <f>IF(ISBLANK(Calculations!AL137),"",Calculations!AL137)</f>
        <v>59773333588096.484</v>
      </c>
      <c r="AM137">
        <f>IF(ISBLANK(Calculations!AM137),"",Calculations!AM137)</f>
        <v>59633327175220.367</v>
      </c>
      <c r="AN137">
        <f>IF(ISBLANK(Calculations!AN137),"",Calculations!AN137)</f>
        <v>59479955020586.352</v>
      </c>
      <c r="AO137">
        <f>IF(ISBLANK(Calculations!AO137),"",Calculations!AO137)</f>
        <v>59320002362854.039</v>
      </c>
      <c r="AP137">
        <f>IF(ISBLANK(Calculations!AP137),"",Calculations!AP137)</f>
        <v>59152899464473.516</v>
      </c>
      <c r="AQ137">
        <f>IF(ISBLANK(Calculations!AQ137),"",Calculations!AQ137)</f>
        <v>58985532657399.328</v>
      </c>
      <c r="AR137">
        <f>IF(ISBLANK(Calculations!AR137),"",Calculations!AR137)</f>
        <v>58816236699676.047</v>
      </c>
      <c r="AS137">
        <f>IF(ISBLANK(Calculations!AS137),"",Calculations!AS137)</f>
        <v>58645442051727.609</v>
      </c>
      <c r="AT137">
        <f>IF(ISBLANK(Calculations!AT137),"",Calculations!AT137)</f>
        <v>58474261797632.969</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9860000000000</v>
      </c>
      <c r="P139">
        <f>IF(ISBLANK(Calculations!P139),"",Calculations!P139)</f>
        <v>9860000000000</v>
      </c>
      <c r="Q139">
        <f>IF(ISBLANK(Calculations!Q139),"",Calculations!Q139)</f>
        <v>9860000000000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240000000000</v>
      </c>
      <c r="P140">
        <f>IF(ISBLANK(Calculations!P140),"",Calculations!P140)</f>
        <v>240000000000</v>
      </c>
      <c r="Q140">
        <f>IF(ISBLANK(Calculations!Q140),"",Calculations!Q140)</f>
        <v>240000000000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1185000000000</v>
      </c>
      <c r="P141">
        <f>IF(ISBLANK(Calculations!P141),"",Calculations!P141)</f>
        <v>1185000000000</v>
      </c>
      <c r="Q141">
        <f>IF(ISBLANK(Calculations!Q141),"",Calculations!Q141)</f>
        <v>1185000000000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10491000000000</v>
      </c>
      <c r="P142">
        <f>IF(ISBLANK(Calculations!P142),"",Calculations!P142)</f>
        <v>10491000000000</v>
      </c>
      <c r="Q142">
        <f>IF(ISBLANK(Calculations!Q142),"",Calculations!Q142)</f>
        <v>10491000000000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0.1902160663819677</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45379656740679.648</v>
      </c>
      <c r="P147">
        <f>IF(ISBLANK(Calculations!P147),"",Calculations!P147)</f>
        <v>45379656740679.648</v>
      </c>
      <c r="Q147">
        <f>IF(ISBLANK(Calculations!Q147),"",Calculations!Q147)</f>
        <v>45379656740679.648</v>
      </c>
      <c r="R147">
        <f>IF(ISBLANK(Calculations!R147),"",Calculations!R147)</f>
        <v>45367221745795.867</v>
      </c>
      <c r="S147" s="99">
        <f>IF(ISBLANK(Calculations!S147),"",Calculations!S147+('IRA Buildings Changes'!$E$38/($AB$146-$R$146)*(S146-$R$146)))</f>
        <v>45112114576365.562</v>
      </c>
      <c r="T147" s="99">
        <f>IF(ISBLANK(Calculations!T147),"",Calculations!T147+('IRA Buildings Changes'!$E$38/($AB$146-$R$146)*(T146-$R$146)))</f>
        <v>44829406916260.773</v>
      </c>
      <c r="U147" s="99">
        <f>IF(ISBLANK(Calculations!U147),"",Calculations!U147+('IRA Buildings Changes'!$E$38/($AB$146-$R$146)*(U146-$R$146)))</f>
        <v>44522516595963.93</v>
      </c>
      <c r="V147" s="99">
        <f>IF(ISBLANK(Calculations!V147),"",Calculations!V147+('IRA Buildings Changes'!$E$38/($AB$146-$R$146)*(V146-$R$146)))</f>
        <v>44190044330999.023</v>
      </c>
      <c r="W147" s="99">
        <f>IF(ISBLANK(Calculations!W147),"",Calculations!W147+('IRA Buildings Changes'!$E$38/($AB$146-$R$146)*(W146-$R$146)))</f>
        <v>43842799185423.109</v>
      </c>
      <c r="X147" s="99">
        <f>IF(ISBLANK(Calculations!X147),"",Calculations!X147+('IRA Buildings Changes'!$E$38/($AB$146-$R$146)*(X146-$R$146)))</f>
        <v>43471735624425.43</v>
      </c>
      <c r="Y147" s="99">
        <f>IF(ISBLANK(Calculations!Y147),"",Calculations!Y147+('IRA Buildings Changes'!$E$38/($AB$146-$R$146)*(Y146-$R$146)))</f>
        <v>43088546655395.016</v>
      </c>
      <c r="Z147" s="99">
        <f>IF(ISBLANK(Calculations!Z147),"",Calculations!Z147+('IRA Buildings Changes'!$E$38/($AB$146-$R$146)*(Z146-$R$146)))</f>
        <v>42674814637233.125</v>
      </c>
      <c r="AA147" s="99">
        <f>IF(ISBLANK(Calculations!AA147),"",Calculations!AA147+('IRA Buildings Changes'!$E$38/($AB$146-$R$146)*(AA146-$R$146)))</f>
        <v>42285501887096.148</v>
      </c>
      <c r="AB147" s="98">
        <f>IF(ISBLANK(Calculations!AB147),"",Calculations!AB147 + 'IRA Buildings Changes'!E38)</f>
        <v>41891378113830.812</v>
      </c>
      <c r="AC147" s="99">
        <f>IF(ISBLANK(Calculations!AC147),"",Calculations!AC147  + 'IRA Buildings Changes'!$E$38)</f>
        <v>41732923808861.297</v>
      </c>
      <c r="AD147" s="99">
        <f>IF(ISBLANK(Calculations!AD147),"",Calculations!AD147  + 'IRA Buildings Changes'!$E$38)</f>
        <v>41589455999156.758</v>
      </c>
      <c r="AE147" s="99">
        <f>IF(ISBLANK(Calculations!AE147),"",Calculations!AE147  + 'IRA Buildings Changes'!$E$38)</f>
        <v>41463043956729.836</v>
      </c>
      <c r="AF147" s="99">
        <f>IF(ISBLANK(Calculations!AF147),"",Calculations!AF147  + 'IRA Buildings Changes'!$E$38)</f>
        <v>41353573860154.141</v>
      </c>
      <c r="AG147" s="99">
        <f>IF(ISBLANK(Calculations!AG147),"",Calculations!AG147  + 'IRA Buildings Changes'!$E$38)</f>
        <v>41272381097761.242</v>
      </c>
      <c r="AH147" s="99">
        <f>IF(ISBLANK(Calculations!AH147),"",Calculations!AH147  + 'IRA Buildings Changes'!$E$38)</f>
        <v>41216480075594.539</v>
      </c>
      <c r="AI147" s="99">
        <f>IF(ISBLANK(Calculations!AI147),"",Calculations!AI147  + 'IRA Buildings Changes'!$E$38)</f>
        <v>41198837294747.25</v>
      </c>
      <c r="AJ147" s="99">
        <f>IF(ISBLANK(Calculations!AJ147),"",Calculations!AJ147  + 'IRA Buildings Changes'!$E$38)</f>
        <v>41227782052821.766</v>
      </c>
      <c r="AK147" s="99">
        <f>IF(ISBLANK(Calculations!AK147),"",Calculations!AK147  + 'IRA Buildings Changes'!$E$38)</f>
        <v>41283981973780.25</v>
      </c>
      <c r="AL147" s="99">
        <f>IF(ISBLANK(Calculations!AL147),"",Calculations!AL147  + 'IRA Buildings Changes'!$E$38)</f>
        <v>41379616817667.633</v>
      </c>
      <c r="AM147" s="99">
        <f>IF(ISBLANK(Calculations!AM147),"",Calculations!AM147  + 'IRA Buildings Changes'!$E$38)</f>
        <v>41518821007103.898</v>
      </c>
      <c r="AN147" s="99">
        <f>IF(ISBLANK(Calculations!AN147),"",Calculations!AN147  + 'IRA Buildings Changes'!$E$38)</f>
        <v>41699799907117.68</v>
      </c>
      <c r="AO147" s="99">
        <f>IF(ISBLANK(Calculations!AO147),"",Calculations!AO147  + 'IRA Buildings Changes'!$E$38)</f>
        <v>41917533560342.805</v>
      </c>
      <c r="AP147" s="99">
        <f>IF(ISBLANK(Calculations!AP147),"",Calculations!AP147  + 'IRA Buildings Changes'!$E$38)</f>
        <v>42181566349761.578</v>
      </c>
      <c r="AQ147" s="99">
        <f>IF(ISBLANK(Calculations!AQ147),"",Calculations!AQ147  + 'IRA Buildings Changes'!$E$38)</f>
        <v>42484218274614.836</v>
      </c>
      <c r="AR147" s="99">
        <f>IF(ISBLANK(Calculations!AR147),"",Calculations!AR147  + 'IRA Buildings Changes'!$E$38)</f>
        <v>42817218582663.039</v>
      </c>
      <c r="AS147" s="99">
        <f>IF(ISBLANK(Calculations!AS147),"",Calculations!AS147  + 'IRA Buildings Changes'!$E$38)</f>
        <v>43190032515486.633</v>
      </c>
      <c r="AT147" s="99">
        <f>IF(ISBLANK(Calculations!AT147),"",Calculations!AT147  + 'IRA Buildings Changes'!$E$38)</f>
        <v>43595031281383.422</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3.8325311884370287E-3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1177928460766.1208</v>
      </c>
      <c r="P149">
        <f>IF(ISBLANK(Calculations!P149),"",Calculations!P149)</f>
        <v>1177928460766.1208</v>
      </c>
      <c r="Q149">
        <f>IF(ISBLANK(Calculations!Q149),"",Calculations!Q149)</f>
        <v>1177928460766.1208</v>
      </c>
      <c r="R149">
        <f>IF(ISBLANK(Calculations!R149),"",Calculations!R149)</f>
        <v>1202682614080.5598</v>
      </c>
      <c r="S149">
        <f>IF(ISBLANK(Calculations!S149),"",Calculations!S149)</f>
        <v>1226719300395.3416</v>
      </c>
      <c r="T149">
        <f>IF(ISBLANK(Calculations!T149),"",Calculations!T149)</f>
        <v>1249944197190.4646</v>
      </c>
      <c r="U149">
        <f>IF(ISBLANK(Calculations!U149),"",Calculations!U149)</f>
        <v>1272145473215.3557</v>
      </c>
      <c r="V149">
        <f>IF(ISBLANK(Calculations!V149),"",Calculations!V149)</f>
        <v>1293054099256.593</v>
      </c>
      <c r="W149">
        <f>IF(ISBLANK(Calculations!W149),"",Calculations!W149)</f>
        <v>1312912116466.1545</v>
      </c>
      <c r="X149">
        <f>IF(ISBLANK(Calculations!X149),"",Calculations!X149)</f>
        <v>1331583509816.2576</v>
      </c>
      <c r="Y149">
        <f>IF(ISBLANK(Calculations!Y149),"",Calculations!Y149)</f>
        <v>1349069308297.7209</v>
      </c>
      <c r="Z149">
        <f>IF(ISBLANK(Calculations!Z149),"",Calculations!Z149)</f>
        <v>1365515953412.8672</v>
      </c>
      <c r="AA149">
        <f>IF(ISBLANK(Calculations!AA149),"",Calculations!AA149)</f>
        <v>1381103401473.5999</v>
      </c>
      <c r="AB149">
        <f>IF(ISBLANK(Calculations!AB149),"",Calculations!AB149)</f>
        <v>1395550846601.2012</v>
      </c>
      <c r="AC149">
        <f>IF(ISBLANK(Calculations!AC149),"",Calculations!AC149)</f>
        <v>1409026306431.5525</v>
      </c>
      <c r="AD149">
        <f>IF(ISBLANK(Calculations!AD149),"",Calculations!AD149)</f>
        <v>1421563528730.9802</v>
      </c>
      <c r="AE149">
        <f>IF(ISBLANK(Calculations!AE149),"",Calculations!AE149)</f>
        <v>1432731103931.1323</v>
      </c>
      <c r="AF149">
        <f>IF(ISBLANK(Calculations!AF149),"",Calculations!AF149)</f>
        <v>1442670310625.4106</v>
      </c>
      <c r="AG149">
        <f>IF(ISBLANK(Calculations!AG149),"",Calculations!AG149)</f>
        <v>1451175008060.3372</v>
      </c>
      <c r="AH149">
        <f>IF(ISBLANK(Calculations!AH149),"",Calculations!AH149)</f>
        <v>1458319758613.4714</v>
      </c>
      <c r="AI149">
        <f>IF(ISBLANK(Calculations!AI149),"",Calculations!AI149)</f>
        <v>1463924952088.8157</v>
      </c>
      <c r="AJ149">
        <f>IF(ISBLANK(Calculations!AJ149),"",Calculations!AJ149)</f>
        <v>1468052133536.8015</v>
      </c>
      <c r="AK149">
        <f>IF(ISBLANK(Calculations!AK149),"",Calculations!AK149)</f>
        <v>1470724828260.9839</v>
      </c>
      <c r="AL149">
        <f>IF(ISBLANK(Calculations!AL149),"",Calculations!AL149)</f>
        <v>1472090972505.1672</v>
      </c>
      <c r="AM149">
        <f>IF(ISBLANK(Calculations!AM149),"",Calculations!AM149)</f>
        <v>1472532748042.4067</v>
      </c>
      <c r="AN149">
        <f>IF(ISBLANK(Calculations!AN149),"",Calculations!AN149)</f>
        <v>1472144170417.96</v>
      </c>
      <c r="AO149">
        <f>IF(ISBLANK(Calculations!AO149),"",Calculations!AO149)</f>
        <v>1471239772981.7742</v>
      </c>
      <c r="AP149">
        <f>IF(ISBLANK(Calculations!AP149),"",Calculations!AP149)</f>
        <v>1469980194313.9331</v>
      </c>
      <c r="AQ149">
        <f>IF(ISBLANK(Calculations!AQ149),"",Calculations!AQ149)</f>
        <v>1468825990462.1404</v>
      </c>
      <c r="AR149">
        <f>IF(ISBLANK(Calculations!AR149),"",Calculations!AR149)</f>
        <v>1467903417757.3567</v>
      </c>
      <c r="AS149">
        <f>IF(ISBLANK(Calculations!AS149),"",Calculations!AS149)</f>
        <v>1467379549710.2449</v>
      </c>
      <c r="AT149">
        <f>IF(ISBLANK(Calculations!AT149),"",Calculations!AT149)</f>
        <v>1467528131138.6521</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33381714.2067401</v>
      </c>
      <c r="S158">
        <f>IF(ISBLANK(Calculations!S158),"",Calculations!S158)</f>
        <v>34021465.950088203</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0.12087632189399811</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28837343237929.234</v>
      </c>
      <c r="P160">
        <f>IF(ISBLANK(Calculations!P160),"",Calculations!P160)</f>
        <v>28837343237929.234</v>
      </c>
      <c r="Q160">
        <f>IF(ISBLANK(Calculations!Q160),"",Calculations!Q160)</f>
        <v>28837343237929.234</v>
      </c>
      <c r="R160">
        <f>IF(ISBLANK(Calculations!R160),"",Calculations!R160)</f>
        <v>28295075581472.031</v>
      </c>
      <c r="S160">
        <f>IF(ISBLANK(Calculations!S160),"",Calculations!S160)</f>
        <v>27513552342323.809</v>
      </c>
      <c r="T160">
        <f>IF(ISBLANK(Calculations!T160),"",Calculations!T160)</f>
        <v>26675628750902.91</v>
      </c>
      <c r="U160">
        <f>IF(ISBLANK(Calculations!U160),"",Calculations!U160)</f>
        <v>25860034807720.363</v>
      </c>
      <c r="V160">
        <f>IF(ISBLANK(Calculations!V160),"",Calculations!V160)</f>
        <v>25058031078713.711</v>
      </c>
      <c r="W160">
        <f>IF(ISBLANK(Calculations!W160),"",Calculations!W160)</f>
        <v>24283173937682.617</v>
      </c>
      <c r="X160">
        <f>IF(ISBLANK(Calculations!X160),"",Calculations!X160)</f>
        <v>23548350323027.305</v>
      </c>
      <c r="Y160">
        <f>IF(ISBLANK(Calculations!Y160),"",Calculations!Y160)</f>
        <v>22870710350648.027</v>
      </c>
      <c r="Z160">
        <f>IF(ISBLANK(Calculations!Z160),"",Calculations!Z160)</f>
        <v>22259673006697.598</v>
      </c>
      <c r="AA160">
        <f>IF(ISBLANK(Calculations!AA160),"",Calculations!AA160)</f>
        <v>21730969930272.008</v>
      </c>
      <c r="AB160">
        <f>IF(ISBLANK(Calculations!AB160),"",Calculations!AB160)</f>
        <v>21277587213485.578</v>
      </c>
      <c r="AC160">
        <f>IF(ISBLANK(Calculations!AC160),"",Calculations!AC160)</f>
        <v>20881314513371.02</v>
      </c>
      <c r="AD160">
        <f>IF(ISBLANK(Calculations!AD160),"",Calculations!AD160)</f>
        <v>20527498123540.078</v>
      </c>
      <c r="AE160">
        <f>IF(ISBLANK(Calculations!AE160),"",Calculations!AE160)</f>
        <v>20199971921090.355</v>
      </c>
      <c r="AF160">
        <f>IF(ISBLANK(Calculations!AF160),"",Calculations!AF160)</f>
        <v>19893423334811.879</v>
      </c>
      <c r="AG160">
        <f>IF(ISBLANK(Calculations!AG160),"",Calculations!AG160)</f>
        <v>19611114390303.355</v>
      </c>
      <c r="AH160">
        <f>IF(ISBLANK(Calculations!AH160),"",Calculations!AH160)</f>
        <v>19361321231067.035</v>
      </c>
      <c r="AI160">
        <f>IF(ISBLANK(Calculations!AI160),"",Calculations!AI160)</f>
        <v>19134708038531.273</v>
      </c>
      <c r="AJ160">
        <f>IF(ISBLANK(Calculations!AJ160),"",Calculations!AJ160)</f>
        <v>18921314365605.91</v>
      </c>
      <c r="AK160">
        <f>IF(ISBLANK(Calculations!AK160),"",Calculations!AK160)</f>
        <v>18735008293600.973</v>
      </c>
      <c r="AL160">
        <f>IF(ISBLANK(Calculations!AL160),"",Calculations!AL160)</f>
        <v>18577388778223.414</v>
      </c>
      <c r="AM160">
        <f>IF(ISBLANK(Calculations!AM160),"",Calculations!AM160)</f>
        <v>18450252777355.754</v>
      </c>
      <c r="AN160">
        <f>IF(ISBLANK(Calculations!AN160),"",Calculations!AN160)</f>
        <v>18344928409802.949</v>
      </c>
      <c r="AO160">
        <f>IF(ISBLANK(Calculations!AO160),"",Calculations!AO160)</f>
        <v>18261897911918.504</v>
      </c>
      <c r="AP160">
        <f>IF(ISBLANK(Calculations!AP160),"",Calculations!AP160)</f>
        <v>18198935616858.496</v>
      </c>
      <c r="AQ160">
        <f>IF(ISBLANK(Calculations!AQ160),"",Calculations!AQ160)</f>
        <v>18158264294092.594</v>
      </c>
      <c r="AR160">
        <f>IF(ISBLANK(Calculations!AR160),"",Calculations!AR160)</f>
        <v>18139332339107.832</v>
      </c>
      <c r="AS160">
        <f>IF(ISBLANK(Calculations!AS160),"",Calculations!AS160)</f>
        <v>18142922311848.785</v>
      </c>
      <c r="AT160">
        <f>IF(ISBLANK(Calculations!AT160),"",Calculations!AT160)</f>
        <v>18171826092532.648</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0.16620547472788186</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39651473900356.047</v>
      </c>
      <c r="P173">
        <f>IF(ISBLANK(Calculations!P173),"",Calculations!P173)</f>
        <v>39651473900356.047</v>
      </c>
      <c r="Q173">
        <f>IF(ISBLANK(Calculations!Q173),"",Calculations!Q173)</f>
        <v>39651473900356.047</v>
      </c>
      <c r="R173">
        <f>IF(ISBLANK(Calculations!R173),"",Calculations!R173)</f>
        <v>40036052523965.844</v>
      </c>
      <c r="S173">
        <f>IF(ISBLANK(Calculations!S173),"",Calculations!S173)</f>
        <v>40342842585868.484</v>
      </c>
      <c r="T173">
        <f>IF(ISBLANK(Calculations!T173),"",Calculations!T173)</f>
        <v>40541104008339.219</v>
      </c>
      <c r="U173">
        <f>IF(ISBLANK(Calculations!U173),"",Calculations!U173)</f>
        <v>40606954548938.805</v>
      </c>
      <c r="V173">
        <f>IF(ISBLANK(Calculations!V173),"",Calculations!V173)</f>
        <v>40533669288135.828</v>
      </c>
      <c r="W173">
        <f>IF(ISBLANK(Calculations!W173),"",Calculations!W173)</f>
        <v>40347387127556.18</v>
      </c>
      <c r="X173">
        <f>IF(ISBLANK(Calculations!X173),"",Calculations!X173)</f>
        <v>40092127624643</v>
      </c>
      <c r="Y173">
        <f>IF(ISBLANK(Calculations!Y173),"",Calculations!Y173)</f>
        <v>39812810329558.031</v>
      </c>
      <c r="Z173">
        <f>IF(ISBLANK(Calculations!Z173),"",Calculations!Z173)</f>
        <v>39538853196967.344</v>
      </c>
      <c r="AA173">
        <f>IF(ISBLANK(Calculations!AA173),"",Calculations!AA173)</f>
        <v>39306726284976.703</v>
      </c>
      <c r="AB173">
        <f>IF(ISBLANK(Calculations!AB173),"",Calculations!AB173)</f>
        <v>39123704834525.719</v>
      </c>
      <c r="AC173">
        <f>IF(ISBLANK(Calculations!AC173),"",Calculations!AC173)</f>
        <v>38988758912866.164</v>
      </c>
      <c r="AD173">
        <f>IF(ISBLANK(Calculations!AD173),"",Calculations!AD173)</f>
        <v>38896121584981.578</v>
      </c>
      <c r="AE173">
        <f>IF(ISBLANK(Calculations!AE173),"",Calculations!AE173)</f>
        <v>38838473164648.906</v>
      </c>
      <c r="AF173">
        <f>IF(ISBLANK(Calculations!AF173),"",Calculations!AF173)</f>
        <v>38810850684502.195</v>
      </c>
      <c r="AG173">
        <f>IF(ISBLANK(Calculations!AG173),"",Calculations!AG173)</f>
        <v>38805505609833.828</v>
      </c>
      <c r="AH173">
        <f>IF(ISBLANK(Calculations!AH173),"",Calculations!AH173)</f>
        <v>38821133843568.68</v>
      </c>
      <c r="AI173">
        <f>IF(ISBLANK(Calculations!AI173),"",Calculations!AI173)</f>
        <v>38851328280820.203</v>
      </c>
      <c r="AJ173">
        <f>IF(ISBLANK(Calculations!AJ173),"",Calculations!AJ173)</f>
        <v>38888712210539.594</v>
      </c>
      <c r="AK173">
        <f>IF(ISBLANK(Calculations!AK173),"",Calculations!AK173)</f>
        <v>38938509137616.18</v>
      </c>
      <c r="AL173">
        <f>IF(ISBLANK(Calculations!AL173),"",Calculations!AL173)</f>
        <v>39005490050415.805</v>
      </c>
      <c r="AM173">
        <f>IF(ISBLANK(Calculations!AM173),"",Calculations!AM173)</f>
        <v>39083278324312.906</v>
      </c>
      <c r="AN173">
        <f>IF(ISBLANK(Calculations!AN173),"",Calculations!AN173)</f>
        <v>39176044599993.781</v>
      </c>
      <c r="AO173">
        <f>IF(ISBLANK(Calculations!AO173),"",Calculations!AO173)</f>
        <v>39283127417077.352</v>
      </c>
      <c r="AP173">
        <f>IF(ISBLANK(Calculations!AP173),"",Calculations!AP173)</f>
        <v>39405612937162.711</v>
      </c>
      <c r="AQ173">
        <f>IF(ISBLANK(Calculations!AQ173),"",Calculations!AQ173)</f>
        <v>39538545736731.008</v>
      </c>
      <c r="AR173">
        <f>IF(ISBLANK(Calculations!AR173),"",Calculations!AR173)</f>
        <v>39687410547238.539</v>
      </c>
      <c r="AS173">
        <f>IF(ISBLANK(Calculations!AS173),"",Calculations!AS173)</f>
        <v>39845355621579.703</v>
      </c>
      <c r="AT173">
        <f>IF(ISBLANK(Calculations!AT173),"",Calculations!AT173)</f>
        <v>40015601208716.195</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0.29023796069568553</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89204637219818.953</v>
      </c>
      <c r="P175">
        <f>IF(ISBLANK(Calculations!P175),"",Calculations!P175)</f>
        <v>89204637219818.953</v>
      </c>
      <c r="Q175">
        <f>IF(ISBLANK(Calculations!Q175),"",Calculations!Q175)</f>
        <v>89204637219818.953</v>
      </c>
      <c r="R175">
        <f>IF(ISBLANK(Calculations!R175),"",Calculations!R175)</f>
        <v>89494670620509.812</v>
      </c>
      <c r="S175">
        <f>IF(ISBLANK(Calculations!S175),"",Calculations!S175)</f>
        <v>89758347701235</v>
      </c>
      <c r="T175">
        <f>IF(ISBLANK(Calculations!T175),"",Calculations!T175)</f>
        <v>90027063890569.766</v>
      </c>
      <c r="U175">
        <f>IF(ISBLANK(Calculations!U175),"",Calculations!U175)</f>
        <v>90313770543311.609</v>
      </c>
      <c r="V175">
        <f>IF(ISBLANK(Calculations!V175),"",Calculations!V175)</f>
        <v>90628583111740.422</v>
      </c>
      <c r="W175">
        <f>IF(ISBLANK(Calculations!W175),"",Calculations!W175)</f>
        <v>91001029319824.328</v>
      </c>
      <c r="X175">
        <f>IF(ISBLANK(Calculations!X175),"",Calculations!X175)</f>
        <v>91431244225634.844</v>
      </c>
      <c r="Y175">
        <f>IF(ISBLANK(Calculations!Y175),"",Calculations!Y175)</f>
        <v>91919420647829.953</v>
      </c>
      <c r="Z175">
        <f>IF(ISBLANK(Calculations!Z175),"",Calculations!Z175)</f>
        <v>92436549150230.609</v>
      </c>
      <c r="AA175">
        <f>IF(ISBLANK(Calculations!AA175),"",Calculations!AA175)</f>
        <v>92978114124751</v>
      </c>
      <c r="AB175">
        <f>IF(ISBLANK(Calculations!AB175),"",Calculations!AB175)</f>
        <v>93535721461947.969</v>
      </c>
      <c r="AC175">
        <f>IF(ISBLANK(Calculations!AC175),"",Calculations!AC175)</f>
        <v>94102273638668.516</v>
      </c>
      <c r="AD175">
        <f>IF(ISBLANK(Calculations!AD175),"",Calculations!AD175)</f>
        <v>94669151304377.969</v>
      </c>
      <c r="AE175">
        <f>IF(ISBLANK(Calculations!AE175),"",Calculations!AE175)</f>
        <v>95224321294403.266</v>
      </c>
      <c r="AF175">
        <f>IF(ISBLANK(Calculations!AF175),"",Calculations!AF175)</f>
        <v>95777072577798.359</v>
      </c>
      <c r="AG175">
        <f>IF(ISBLANK(Calculations!AG175),"",Calculations!AG175)</f>
        <v>96325743140323.641</v>
      </c>
      <c r="AH175">
        <f>IF(ISBLANK(Calculations!AH175),"",Calculations!AH175)</f>
        <v>96881281067257.781</v>
      </c>
      <c r="AI175">
        <f>IF(ISBLANK(Calculations!AI175),"",Calculations!AI175)</f>
        <v>97433513420335.141</v>
      </c>
      <c r="AJ175">
        <f>IF(ISBLANK(Calculations!AJ175),"",Calculations!AJ175)</f>
        <v>97994949465431.875</v>
      </c>
      <c r="AK175">
        <f>IF(ISBLANK(Calculations!AK175),"",Calculations!AK175)</f>
        <v>98549392180988.469</v>
      </c>
      <c r="AL175">
        <f>IF(ISBLANK(Calculations!AL175),"",Calculations!AL175)</f>
        <v>99104861566506.156</v>
      </c>
      <c r="AM175">
        <f>IF(ISBLANK(Calculations!AM175),"",Calculations!AM175)</f>
        <v>99671472108203.031</v>
      </c>
      <c r="AN175">
        <f>IF(ISBLANK(Calculations!AN175),"",Calculations!AN175)</f>
        <v>100243771247570.7</v>
      </c>
      <c r="AO175">
        <f>IF(ISBLANK(Calculations!AO175),"",Calculations!AO175)</f>
        <v>100822309944701.47</v>
      </c>
      <c r="AP175">
        <f>IF(ISBLANK(Calculations!AP175),"",Calculations!AP175)</f>
        <v>101413204411163.11</v>
      </c>
      <c r="AQ175">
        <f>IF(ISBLANK(Calculations!AQ175),"",Calculations!AQ175)</f>
        <v>101997508952331.52</v>
      </c>
      <c r="AR175">
        <f>IF(ISBLANK(Calculations!AR175),"",Calculations!AR175)</f>
        <v>102592183063393.39</v>
      </c>
      <c r="AS175">
        <f>IF(ISBLANK(Calculations!AS175),"",Calculations!AS175)</f>
        <v>103187691570384.67</v>
      </c>
      <c r="AT175">
        <f>IF(ISBLANK(Calculations!AT175),"",Calculations!AT175)</f>
        <v>103786651260777.5</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1.0200140462620544E-2</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673545875168.22241</v>
      </c>
      <c r="P176">
        <f>IF(ISBLANK(Calculations!P176),"",Calculations!P176)</f>
        <v>673545875168.22241</v>
      </c>
      <c r="Q176">
        <f>IF(ISBLANK(Calculations!Q176),"",Calculations!Q176)</f>
        <v>673545875168.22241</v>
      </c>
      <c r="R176">
        <f>IF(ISBLANK(Calculations!R176),"",Calculations!R176)</f>
        <v>646752783394.75317</v>
      </c>
      <c r="S176">
        <f>IF(ISBLANK(Calculations!S176),"",Calculations!S176)</f>
        <v>620056390043.89868</v>
      </c>
      <c r="T176">
        <f>IF(ISBLANK(Calculations!T176),"",Calculations!T176)</f>
        <v>593916362819.18896</v>
      </c>
      <c r="U176">
        <f>IF(ISBLANK(Calculations!U176),"",Calculations!U176)</f>
        <v>568819688197.9635</v>
      </c>
      <c r="V176">
        <f>IF(ISBLANK(Calculations!V176),"",Calculations!V176)</f>
        <v>545275473184.71747</v>
      </c>
      <c r="W176">
        <f>IF(ISBLANK(Calculations!W176),"",Calculations!W176)</f>
        <v>523948341074.46826</v>
      </c>
      <c r="X176">
        <f>IF(ISBLANK(Calculations!X176),"",Calculations!X176)</f>
        <v>505205608443.17474</v>
      </c>
      <c r="Y176">
        <f>IF(ISBLANK(Calculations!Y176),"",Calculations!Y176)</f>
        <v>489405051279.15869</v>
      </c>
      <c r="Z176">
        <f>IF(ISBLANK(Calculations!Z176),"",Calculations!Z176)</f>
        <v>476527997058.87671</v>
      </c>
      <c r="AA176">
        <f>IF(ISBLANK(Calculations!AA176),"",Calculations!AA176)</f>
        <v>466426511508.66595</v>
      </c>
      <c r="AB176">
        <f>IF(ISBLANK(Calculations!AB176),"",Calculations!AB176)</f>
        <v>458678935247.15454</v>
      </c>
      <c r="AC176">
        <f>IF(ISBLANK(Calculations!AC176),"",Calculations!AC176)</f>
        <v>452689441112.81525</v>
      </c>
      <c r="AD176">
        <f>IF(ISBLANK(Calculations!AD176),"",Calculations!AD176)</f>
        <v>447922322363.26697</v>
      </c>
      <c r="AE176">
        <f>IF(ISBLANK(Calculations!AE176),"",Calculations!AE176)</f>
        <v>443776905517.14905</v>
      </c>
      <c r="AF176">
        <f>IF(ISBLANK(Calculations!AF176),"",Calculations!AF176)</f>
        <v>439943145460.94989</v>
      </c>
      <c r="AG176">
        <f>IF(ISBLANK(Calculations!AG176),"",Calculations!AG176)</f>
        <v>436207079999.32745</v>
      </c>
      <c r="AH176">
        <f>IF(ISBLANK(Calculations!AH176),"",Calculations!AH176)</f>
        <v>432523183503.48297</v>
      </c>
      <c r="AI176">
        <f>IF(ISBLANK(Calculations!AI176),"",Calculations!AI176)</f>
        <v>428786669949.78186</v>
      </c>
      <c r="AJ176">
        <f>IF(ISBLANK(Calculations!AJ176),"",Calculations!AJ176)</f>
        <v>425020925117.14642</v>
      </c>
      <c r="AK176">
        <f>IF(ISBLANK(Calculations!AK176),"",Calculations!AK176)</f>
        <v>421148338428.62042</v>
      </c>
      <c r="AL176">
        <f>IF(ISBLANK(Calculations!AL176),"",Calculations!AL176)</f>
        <v>417218367615.87921</v>
      </c>
      <c r="AM176">
        <f>IF(ISBLANK(Calculations!AM176),"",Calculations!AM176)</f>
        <v>413254544521.53741</v>
      </c>
      <c r="AN176">
        <f>IF(ISBLANK(Calculations!AN176),"",Calculations!AN176)</f>
        <v>409247378885.05048</v>
      </c>
      <c r="AO176">
        <f>IF(ISBLANK(Calculations!AO176),"",Calculations!AO176)</f>
        <v>405195608133.8609</v>
      </c>
      <c r="AP176">
        <f>IF(ISBLANK(Calculations!AP176),"",Calculations!AP176)</f>
        <v>401093790655.91034</v>
      </c>
      <c r="AQ176">
        <f>IF(ISBLANK(Calculations!AQ176),"",Calculations!AQ176)</f>
        <v>396922990159.9455</v>
      </c>
      <c r="AR176">
        <f>IF(ISBLANK(Calculations!AR176),"",Calculations!AR176)</f>
        <v>392720095925.26331</v>
      </c>
      <c r="AS176">
        <f>IF(ISBLANK(Calculations!AS176),"",Calculations!AS176)</f>
        <v>388469027163.32355</v>
      </c>
      <c r="AT176">
        <f>IF(ISBLANK(Calculations!AT176),"",Calculations!AT176)</f>
        <v>384187782436.16864</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0.49558124852700952</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118230322879840.14</v>
      </c>
      <c r="P186">
        <f>IF(ISBLANK(Calculations!P186),"",Calculations!P186)</f>
        <v>118230322879840.14</v>
      </c>
      <c r="Q186">
        <f>IF(ISBLANK(Calculations!Q186),"",Calculations!Q186)</f>
        <v>118230322879840.14</v>
      </c>
      <c r="R186">
        <f>IF(ISBLANK(Calculations!R186),"",Calculations!R186)</f>
        <v>119399305171692.16</v>
      </c>
      <c r="S186">
        <f>IF(ISBLANK(Calculations!S186),"",Calculations!S186)</f>
        <v>120756067268079.3</v>
      </c>
      <c r="T186">
        <f>IF(ISBLANK(Calculations!T186),"",Calculations!T186)</f>
        <v>122333086645523.02</v>
      </c>
      <c r="U186">
        <f>IF(ISBLANK(Calculations!U186),"",Calculations!U186)</f>
        <v>123952202624699.45</v>
      </c>
      <c r="V186">
        <f>IF(ISBLANK(Calculations!V186),"",Calculations!V186)</f>
        <v>125683903741433.92</v>
      </c>
      <c r="W186">
        <f>IF(ISBLANK(Calculations!W186),"",Calculations!W186)</f>
        <v>127491264966688.34</v>
      </c>
      <c r="X186">
        <f>IF(ISBLANK(Calculations!X186),"",Calculations!X186)</f>
        <v>129345532356281.53</v>
      </c>
      <c r="Y186">
        <f>IF(ISBLANK(Calculations!Y186),"",Calculations!Y186)</f>
        <v>131278821376645.48</v>
      </c>
      <c r="Z186">
        <f>IF(ISBLANK(Calculations!Z186),"",Calculations!Z186)</f>
        <v>133263360682410.56</v>
      </c>
      <c r="AA186">
        <f>IF(ISBLANK(Calculations!AA186),"",Calculations!AA186)</f>
        <v>135289324285459.52</v>
      </c>
      <c r="AB186">
        <f>IF(ISBLANK(Calculations!AB186),"",Calculations!AB186)</f>
        <v>137410858551900.61</v>
      </c>
      <c r="AC186">
        <f>IF(ISBLANK(Calculations!AC186),"",Calculations!AC186)</f>
        <v>139580126434311.89</v>
      </c>
      <c r="AD186">
        <f>IF(ISBLANK(Calculations!AD186),"",Calculations!AD186)</f>
        <v>141826657612778.53</v>
      </c>
      <c r="AE186">
        <f>IF(ISBLANK(Calculations!AE186),"",Calculations!AE186)</f>
        <v>144138609185830.03</v>
      </c>
      <c r="AF186">
        <f>IF(ISBLANK(Calculations!AF186),"",Calculations!AF186)</f>
        <v>146475022297725.41</v>
      </c>
      <c r="AG186">
        <f>IF(ISBLANK(Calculations!AG186),"",Calculations!AG186)</f>
        <v>148914194559059.91</v>
      </c>
      <c r="AH186">
        <f>IF(ISBLANK(Calculations!AH186),"",Calculations!AH186)</f>
        <v>151369346980020.38</v>
      </c>
      <c r="AI186">
        <f>IF(ISBLANK(Calculations!AI186),"",Calculations!AI186)</f>
        <v>153900573235315.25</v>
      </c>
      <c r="AJ186">
        <f>IF(ISBLANK(Calculations!AJ186),"",Calculations!AJ186)</f>
        <v>156501719153440.03</v>
      </c>
      <c r="AK186">
        <f>IF(ISBLANK(Calculations!AK186),"",Calculations!AK186)</f>
        <v>159182093565243.22</v>
      </c>
      <c r="AL186">
        <f>IF(ISBLANK(Calculations!AL186),"",Calculations!AL186)</f>
        <v>161917596941969.56</v>
      </c>
      <c r="AM186">
        <f>IF(ISBLANK(Calculations!AM186),"",Calculations!AM186)</f>
        <v>164738896709695.84</v>
      </c>
      <c r="AN186">
        <f>IF(ISBLANK(Calculations!AN186),"",Calculations!AN186)</f>
        <v>167607671514757.97</v>
      </c>
      <c r="AO186">
        <f>IF(ISBLANK(Calculations!AO186),"",Calculations!AO186)</f>
        <v>170505355411181.41</v>
      </c>
      <c r="AP186">
        <f>IF(ISBLANK(Calculations!AP186),"",Calculations!AP186)</f>
        <v>173510090862380.44</v>
      </c>
      <c r="AQ186">
        <f>IF(ISBLANK(Calculations!AQ186),"",Calculations!AQ186)</f>
        <v>176510895918331.56</v>
      </c>
      <c r="AR186">
        <f>IF(ISBLANK(Calculations!AR186),"",Calculations!AR186)</f>
        <v>179606702764679.44</v>
      </c>
      <c r="AS186">
        <f>IF(ISBLANK(Calculations!AS186),"",Calculations!AS186)</f>
        <v>182773153294033.56</v>
      </c>
      <c r="AT186">
        <f>IF(ISBLANK(Calculations!AT186),"",Calculations!AT186)</f>
        <v>186027882569281.12</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0.16762068913888539</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51518218806836.422</v>
      </c>
      <c r="P188">
        <f>IF(ISBLANK(Calculations!P188),"",Calculations!P188)</f>
        <v>51518218806836.422</v>
      </c>
      <c r="Q188">
        <f>IF(ISBLANK(Calculations!Q188),"",Calculations!Q188)</f>
        <v>51518218806836.422</v>
      </c>
      <c r="R188">
        <f>IF(ISBLANK(Calculations!R188),"",Calculations!R188)</f>
        <v>51340565692488.438</v>
      </c>
      <c r="S188">
        <f>IF(ISBLANK(Calculations!S188),"",Calculations!S188)</f>
        <v>51283642673766.133</v>
      </c>
      <c r="T188">
        <f>IF(ISBLANK(Calculations!T188),"",Calculations!T188)</f>
        <v>51207844011644.258</v>
      </c>
      <c r="U188">
        <f>IF(ISBLANK(Calculations!U188),"",Calculations!U188)</f>
        <v>51104064984012.562</v>
      </c>
      <c r="V188">
        <f>IF(ISBLANK(Calculations!V188),"",Calculations!V188)</f>
        <v>50998879535892.359</v>
      </c>
      <c r="W188">
        <f>IF(ISBLANK(Calculations!W188),"",Calculations!W188)</f>
        <v>50763267092988.281</v>
      </c>
      <c r="X188">
        <f>IF(ISBLANK(Calculations!X188),"",Calculations!X188)</f>
        <v>50563925494263.594</v>
      </c>
      <c r="Y188">
        <f>IF(ISBLANK(Calculations!Y188),"",Calculations!Y188)</f>
        <v>50420100493772.703</v>
      </c>
      <c r="Z188">
        <f>IF(ISBLANK(Calculations!Z188),"",Calculations!Z188)</f>
        <v>50355701239821.508</v>
      </c>
      <c r="AA188">
        <f>IF(ISBLANK(Calculations!AA188),"",Calculations!AA188)</f>
        <v>50315877333355.164</v>
      </c>
      <c r="AB188">
        <f>IF(ISBLANK(Calculations!AB188),"",Calculations!AB188)</f>
        <v>50303737703874.664</v>
      </c>
      <c r="AC188">
        <f>IF(ISBLANK(Calculations!AC188),"",Calculations!AC188)</f>
        <v>50324834011203.555</v>
      </c>
      <c r="AD188">
        <f>IF(ISBLANK(Calculations!AD188),"",Calculations!AD188)</f>
        <v>50320910838261.625</v>
      </c>
      <c r="AE188">
        <f>IF(ISBLANK(Calculations!AE188),"",Calculations!AE188)</f>
        <v>50232676458135.523</v>
      </c>
      <c r="AF188">
        <f>IF(ISBLANK(Calculations!AF188),"",Calculations!AF188)</f>
        <v>50159838681252.773</v>
      </c>
      <c r="AG188">
        <f>IF(ISBLANK(Calculations!AG188),"",Calculations!AG188)</f>
        <v>50107653078913.078</v>
      </c>
      <c r="AH188">
        <f>IF(ISBLANK(Calculations!AH188),"",Calculations!AH188)</f>
        <v>50092700608455.438</v>
      </c>
      <c r="AI188">
        <f>IF(ISBLANK(Calculations!AI188),"",Calculations!AI188)</f>
        <v>50079524669141.273</v>
      </c>
      <c r="AJ188">
        <f>IF(ISBLANK(Calculations!AJ188),"",Calculations!AJ188)</f>
        <v>50107801123174.945</v>
      </c>
      <c r="AK188">
        <f>IF(ISBLANK(Calculations!AK188),"",Calculations!AK188)</f>
        <v>50131340160826.125</v>
      </c>
      <c r="AL188">
        <f>IF(ISBLANK(Calculations!AL188),"",Calculations!AL188)</f>
        <v>50120829018227.125</v>
      </c>
      <c r="AM188">
        <f>IF(ISBLANK(Calculations!AM188),"",Calculations!AM188)</f>
        <v>50072492566698.352</v>
      </c>
      <c r="AN188">
        <f>IF(ISBLANK(Calculations!AN188),"",Calculations!AN188)</f>
        <v>50009499733235.797</v>
      </c>
      <c r="AO188">
        <f>IF(ISBLANK(Calculations!AO188),"",Calculations!AO188)</f>
        <v>49938290443234.539</v>
      </c>
      <c r="AP188">
        <f>IF(ISBLANK(Calculations!AP188),"",Calculations!AP188)</f>
        <v>49873595100759.5</v>
      </c>
      <c r="AQ188">
        <f>IF(ISBLANK(Calculations!AQ188),"",Calculations!AQ188)</f>
        <v>49825258649230.617</v>
      </c>
      <c r="AR188">
        <f>IF(ISBLANK(Calculations!AR188),"",Calculations!AR188)</f>
        <v>49759082864135.938</v>
      </c>
      <c r="AS188">
        <f>IF(ISBLANK(Calculations!AS188),"",Calculations!AS188)</f>
        <v>49713115120798.477</v>
      </c>
      <c r="AT188">
        <f>IF(ISBLANK(Calculations!AT188),"",Calculations!AT188)</f>
        <v>49662113872554.312</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0.15771512331500756</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10414402737859.895</v>
      </c>
      <c r="P189">
        <f>IF(ISBLANK(Calculations!P189),"",Calculations!P189)</f>
        <v>10414402737859.895</v>
      </c>
      <c r="Q189">
        <f>IF(ISBLANK(Calculations!Q189),"",Calculations!Q189)</f>
        <v>10414402737859.895</v>
      </c>
      <c r="R189">
        <f>IF(ISBLANK(Calculations!R189),"",Calculations!R189)</f>
        <v>10426002678580.754</v>
      </c>
      <c r="S189">
        <f>IF(ISBLANK(Calculations!S189),"",Calculations!S189)</f>
        <v>10423117719230.49</v>
      </c>
      <c r="T189">
        <f>IF(ISBLANK(Calculations!T189),"",Calculations!T189)</f>
        <v>10411097055271.062</v>
      </c>
      <c r="U189">
        <f>IF(ISBLANK(Calculations!U189),"",Calculations!U189)</f>
        <v>10378340745981.609</v>
      </c>
      <c r="V189">
        <f>IF(ISBLANK(Calculations!V189),"",Calculations!V189)</f>
        <v>10347327432966.236</v>
      </c>
      <c r="W189">
        <f>IF(ISBLANK(Calculations!W189),"",Calculations!W189)</f>
        <v>10328154473950.863</v>
      </c>
      <c r="X189">
        <f>IF(ISBLANK(Calculations!X189),"",Calculations!X189)</f>
        <v>10330558606742.748</v>
      </c>
      <c r="Y189">
        <f>IF(ISBLANK(Calculations!Y189),"",Calculations!Y189)</f>
        <v>10330258090143.801</v>
      </c>
      <c r="Z189">
        <f>IF(ISBLANK(Calculations!Z189),"",Calculations!Z189)</f>
        <v>10313008437362.033</v>
      </c>
      <c r="AA189">
        <f>IF(ISBLANK(Calculations!AA189),"",Calculations!AA189)</f>
        <v>10289207522722.314</v>
      </c>
      <c r="AB189">
        <f>IF(ISBLANK(Calculations!AB189),"",Calculations!AB189)</f>
        <v>10262461545412.527</v>
      </c>
      <c r="AC189">
        <f>IF(ISBLANK(Calculations!AC189),"",Calculations!AC189)</f>
        <v>10261860512214.631</v>
      </c>
      <c r="AD189">
        <f>IF(ISBLANK(Calculations!AD189),"",Calculations!AD189)</f>
        <v>10261019065737.396</v>
      </c>
      <c r="AE189">
        <f>IF(ISBLANK(Calculations!AE189),"",Calculations!AE189)</f>
        <v>10264144438366.898</v>
      </c>
      <c r="AF189">
        <f>IF(ISBLANK(Calculations!AF189),"",Calculations!AF189)</f>
        <v>10248517575219.592</v>
      </c>
      <c r="AG189">
        <f>IF(ISBLANK(Calculations!AG189),"",Calculations!AG189)</f>
        <v>10247616025422.648</v>
      </c>
      <c r="AH189">
        <f>IF(ISBLANK(Calculations!AH189),"",Calculations!AH189)</f>
        <v>10254527907199.357</v>
      </c>
      <c r="AI189">
        <f>IF(ISBLANK(Calculations!AI189),"",Calculations!AI189)</f>
        <v>10256631523392.197</v>
      </c>
      <c r="AJ189">
        <f>IF(ISBLANK(Calculations!AJ189),"",Calculations!AJ189)</f>
        <v>10259456379422.75</v>
      </c>
      <c r="AK189">
        <f>IF(ISBLANK(Calculations!AK189),"",Calculations!AK189)</f>
        <v>10270094667026.855</v>
      </c>
      <c r="AL189">
        <f>IF(ISBLANK(Calculations!AL189),"",Calculations!AL189)</f>
        <v>10290169175839.076</v>
      </c>
      <c r="AM189">
        <f>IF(ISBLANK(Calculations!AM189),"",Calculations!AM189)</f>
        <v>10312707920762.992</v>
      </c>
      <c r="AN189">
        <f>IF(ISBLANK(Calculations!AN189),"",Calculations!AN189)</f>
        <v>10333623876052.445</v>
      </c>
      <c r="AO189">
        <f>IF(ISBLANK(Calculations!AO189),"",Calculations!AO189)</f>
        <v>10349791669077.939</v>
      </c>
      <c r="AP189">
        <f>IF(ISBLANK(Calculations!AP189),"",Calculations!AP189)</f>
        <v>10358927373687.104</v>
      </c>
      <c r="AQ189">
        <f>IF(ISBLANK(Calculations!AQ189),"",Calculations!AQ189)</f>
        <v>10361211299839.369</v>
      </c>
      <c r="AR189">
        <f>IF(ISBLANK(Calculations!AR189),"",Calculations!AR189)</f>
        <v>10368123181616.078</v>
      </c>
      <c r="AS189">
        <f>IF(ISBLANK(Calculations!AS189),"",Calculations!AS189)</f>
        <v>10376717956347.057</v>
      </c>
      <c r="AT189">
        <f>IF(ISBLANK(Calculations!AT189),"",Calculations!AT189)</f>
        <v>10379963535616.078</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177959000000000.03</v>
      </c>
      <c r="P199">
        <f>IF(ISBLANK(Calculations!P199),"",Calculations!P199)</f>
        <v>177959000000000.03</v>
      </c>
      <c r="Q199">
        <f>IF(ISBLANK(Calculations!Q199),"",Calculations!Q199)</f>
        <v>177959000000000.03</v>
      </c>
      <c r="R199">
        <f>IF(ISBLANK(Calculations!R199),"",Calculations!R199)</f>
        <v>177144527822404.59</v>
      </c>
      <c r="S199">
        <f>IF(ISBLANK(Calculations!S199),"",Calculations!S199)</f>
        <v>176426408173862.69</v>
      </c>
      <c r="T199">
        <f>IF(ISBLANK(Calculations!T199),"",Calculations!T199)</f>
        <v>175760371424318.03</v>
      </c>
      <c r="U199">
        <f>IF(ISBLANK(Calculations!U199),"",Calculations!U199)</f>
        <v>175210389515223.91</v>
      </c>
      <c r="V199">
        <f>IF(ISBLANK(Calculations!V199),"",Calculations!V199)</f>
        <v>174752708073741.56</v>
      </c>
      <c r="W199">
        <f>IF(ISBLANK(Calculations!W199),"",Calculations!W199)</f>
        <v>174532595030016.59</v>
      </c>
      <c r="X199">
        <f>IF(ISBLANK(Calculations!X199),"",Calculations!X199)</f>
        <v>174451157783990.81</v>
      </c>
      <c r="Y199">
        <f>IF(ISBLANK(Calculations!Y199),"",Calculations!Y199)</f>
        <v>174410374260162.56</v>
      </c>
      <c r="Z199">
        <f>IF(ISBLANK(Calculations!Z199),"",Calculations!Z199)</f>
        <v>174428830969393.81</v>
      </c>
      <c r="AA199">
        <f>IF(ISBLANK(Calculations!AA199),"",Calculations!AA199)</f>
        <v>174750035982905.12</v>
      </c>
      <c r="AB199">
        <f>IF(ISBLANK(Calculations!AB199),"",Calculations!AB199)</f>
        <v>175201060586199.5</v>
      </c>
      <c r="AC199">
        <f>IF(ISBLANK(Calculations!AC199),"",Calculations!AC199)</f>
        <v>175690266383744.66</v>
      </c>
      <c r="AD199">
        <f>IF(ISBLANK(Calculations!AD199),"",Calculations!AD199)</f>
        <v>176257629814583</v>
      </c>
      <c r="AE199">
        <f>IF(ISBLANK(Calculations!AE199),"",Calculations!AE199)</f>
        <v>176904892995310.22</v>
      </c>
      <c r="AF199">
        <f>IF(ISBLANK(Calculations!AF199),"",Calculations!AF199)</f>
        <v>177549404011252.06</v>
      </c>
      <c r="AG199">
        <f>IF(ISBLANK(Calculations!AG199),"",Calculations!AG199)</f>
        <v>178193452582513.25</v>
      </c>
      <c r="AH199">
        <f>IF(ISBLANK(Calculations!AH199),"",Calculations!AH199)</f>
        <v>178907550471180.44</v>
      </c>
      <c r="AI199">
        <f>IF(ISBLANK(Calculations!AI199),"",Calculations!AI199)</f>
        <v>179552983383468.81</v>
      </c>
      <c r="AJ199">
        <f>IF(ISBLANK(Calculations!AJ199),"",Calculations!AJ199)</f>
        <v>180209565976659</v>
      </c>
      <c r="AK199">
        <f>IF(ISBLANK(Calculations!AK199),"",Calculations!AK199)</f>
        <v>179901706902728.28</v>
      </c>
      <c r="AL199">
        <f>IF(ISBLANK(Calculations!AL199),"",Calculations!AL199)</f>
        <v>179581848187844.84</v>
      </c>
      <c r="AM199">
        <f>IF(ISBLANK(Calculations!AM199),"",Calculations!AM199)</f>
        <v>179190667544314.66</v>
      </c>
      <c r="AN199">
        <f>IF(ISBLANK(Calculations!AN199),"",Calculations!AN199)</f>
        <v>178764972123801.5</v>
      </c>
      <c r="AO199">
        <f>IF(ISBLANK(Calculations!AO199),"",Calculations!AO199)</f>
        <v>178396950535406.03</v>
      </c>
      <c r="AP199">
        <f>IF(ISBLANK(Calculations!AP199),"",Calculations!AP199)</f>
        <v>177951165720006.72</v>
      </c>
      <c r="AQ199">
        <f>IF(ISBLANK(Calculations!AQ199),"",Calculations!AQ199)</f>
        <v>177517191361765.81</v>
      </c>
      <c r="AR199">
        <f>IF(ISBLANK(Calculations!AR199),"",Calculations!AR199)</f>
        <v>177021106804961.91</v>
      </c>
      <c r="AS199">
        <f>IF(ISBLANK(Calculations!AS199),"",Calculations!AS199)</f>
        <v>176539100126908.47</v>
      </c>
      <c r="AT199">
        <f>IF(ISBLANK(Calculations!AT199),"",Calculations!AT199)</f>
        <v>176074792222502.84</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238569000000000.03</v>
      </c>
      <c r="P202">
        <f>IF(ISBLANK(Calculations!P202),"",Calculations!P202)</f>
        <v>238569000000000.03</v>
      </c>
      <c r="Q202">
        <f>IF(ISBLANK(Calculations!Q202),"",Calculations!Q202)</f>
        <v>238569000000000.03</v>
      </c>
      <c r="R202">
        <f>IF(ISBLANK(Calculations!R202),"",Calculations!R202)</f>
        <v>239611590425587.38</v>
      </c>
      <c r="S202">
        <f>IF(ISBLANK(Calculations!S202),"",Calculations!S202)</f>
        <v>240493829285519</v>
      </c>
      <c r="T202">
        <f>IF(ISBLANK(Calculations!T202),"",Calculations!T202)</f>
        <v>241401052339108.78</v>
      </c>
      <c r="U202">
        <f>IF(ISBLANK(Calculations!U202),"",Calculations!U202)</f>
        <v>242214227993685.38</v>
      </c>
      <c r="V202">
        <f>IF(ISBLANK(Calculations!V202),"",Calculations!V202)</f>
        <v>242986549262079.09</v>
      </c>
      <c r="W202">
        <f>IF(ISBLANK(Calculations!W202),"",Calculations!W202)</f>
        <v>243731787136083.12</v>
      </c>
      <c r="X202">
        <f>IF(ISBLANK(Calculations!X202),"",Calculations!X202)</f>
        <v>244467840176114.12</v>
      </c>
      <c r="Y202">
        <f>IF(ISBLANK(Calculations!Y202),"",Calculations!Y202)</f>
        <v>245299289668145.81</v>
      </c>
      <c r="Z202">
        <f>IF(ISBLANK(Calculations!Z202),"",Calculations!Z202)</f>
        <v>246216957933158.16</v>
      </c>
      <c r="AA202">
        <f>IF(ISBLANK(Calculations!AA202),"",Calculations!AA202)</f>
        <v>247317371313278.06</v>
      </c>
      <c r="AB202">
        <f>IF(ISBLANK(Calculations!AB202),"",Calculations!AB202)</f>
        <v>248625347364478.25</v>
      </c>
      <c r="AC202">
        <f>IF(ISBLANK(Calculations!AC202),"",Calculations!AC202)</f>
        <v>250098454729951.38</v>
      </c>
      <c r="AD202">
        <f>IF(ISBLANK(Calculations!AD202),"",Calculations!AD202)</f>
        <v>251740924543752.5</v>
      </c>
      <c r="AE202">
        <f>IF(ISBLANK(Calculations!AE202),"",Calculations!AE202)</f>
        <v>253519800625074.31</v>
      </c>
      <c r="AF202">
        <f>IF(ISBLANK(Calculations!AF202),"",Calculations!AF202)</f>
        <v>255385725806074.72</v>
      </c>
      <c r="AG202">
        <f>IF(ISBLANK(Calculations!AG202),"",Calculations!AG202)</f>
        <v>257425394088487.44</v>
      </c>
      <c r="AH202">
        <f>IF(ISBLANK(Calculations!AH202),"",Calculations!AH202)</f>
        <v>259558497468488.31</v>
      </c>
      <c r="AI202">
        <f>IF(ISBLANK(Calculations!AI202),"",Calculations!AI202)</f>
        <v>261843510963604.47</v>
      </c>
      <c r="AJ202">
        <f>IF(ISBLANK(Calculations!AJ202),"",Calculations!AJ202)</f>
        <v>264265592056526.12</v>
      </c>
      <c r="AK202">
        <f>IF(ISBLANK(Calculations!AK202),"",Calculations!AK202)</f>
        <v>266835161675279.56</v>
      </c>
      <c r="AL202">
        <f>IF(ISBLANK(Calculations!AL202),"",Calculations!AL202)</f>
        <v>269546234917056.5</v>
      </c>
      <c r="AM202">
        <f>IF(ISBLANK(Calculations!AM202),"",Calculations!AM202)</f>
        <v>272430015465769.5</v>
      </c>
      <c r="AN202">
        <f>IF(ISBLANK(Calculations!AN202),"",Calculations!AN202)</f>
        <v>275441536277370.66</v>
      </c>
      <c r="AO202">
        <f>IF(ISBLANK(Calculations!AO202),"",Calculations!AO202)</f>
        <v>278556981746496.09</v>
      </c>
      <c r="AP202">
        <f>IF(ISBLANK(Calculations!AP202),"",Calculations!AP202)</f>
        <v>281862121572530</v>
      </c>
      <c r="AQ202">
        <f>IF(ISBLANK(Calculations!AQ202),"",Calculations!AQ202)</f>
        <v>285235896947067.12</v>
      </c>
      <c r="AR202">
        <f>IF(ISBLANK(Calculations!AR202),"",Calculations!AR202)</f>
        <v>288773345934505.44</v>
      </c>
      <c r="AS202">
        <f>IF(ISBLANK(Calculations!AS202),"",Calculations!AS202)</f>
        <v>292453404175815.69</v>
      </c>
      <c r="AT202">
        <f>IF(ISBLANK(Calculations!AT202),"",Calculations!AT202)</f>
        <v>296292196044467.38</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24533493529698.848</v>
      </c>
      <c r="C2" s="7">
        <f>'IRA Calculations'!Q4</f>
        <v>24533111679082.527</v>
      </c>
      <c r="D2" s="7">
        <f>'IRA Calculations'!R4</f>
        <v>24837240893673.098</v>
      </c>
      <c r="E2" s="7">
        <f>'IRA Calculations'!S4</f>
        <v>25154182319458.953</v>
      </c>
      <c r="F2" s="7">
        <f>'IRA Calculations'!T4</f>
        <v>25454176510840.711</v>
      </c>
      <c r="G2" s="7">
        <f>'IRA Calculations'!U4</f>
        <v>25739730604081.844</v>
      </c>
      <c r="H2" s="7">
        <f>'IRA Calculations'!V4</f>
        <v>26018447891329.125</v>
      </c>
      <c r="I2" s="7">
        <f>'IRA Calculations'!W4</f>
        <v>26287516420723.188</v>
      </c>
      <c r="J2" s="7">
        <f>'IRA Calculations'!X4</f>
        <v>26553458263290.762</v>
      </c>
      <c r="K2" s="7">
        <f>'IRA Calculations'!Y4</f>
        <v>26816127840533.031</v>
      </c>
      <c r="L2" s="7">
        <f>'IRA Calculations'!Z4</f>
        <v>27090994732319.734</v>
      </c>
      <c r="M2" s="7">
        <f>'IRA Calculations'!AA4</f>
        <v>27379049646115.898</v>
      </c>
      <c r="N2" s="7">
        <f>'IRA Calculations'!AB4</f>
        <v>27671690137158.023</v>
      </c>
      <c r="O2" s="7">
        <f>'IRA Calculations'!AC4</f>
        <v>27928170095172.113</v>
      </c>
      <c r="P2" s="7">
        <f>'IRA Calculations'!AD4</f>
        <v>28199278330472.156</v>
      </c>
      <c r="Q2" s="7">
        <f>'IRA Calculations'!AE4</f>
        <v>28475605675651.973</v>
      </c>
      <c r="R2" s="7">
        <f>'IRA Calculations'!AF4</f>
        <v>28767300587598.852</v>
      </c>
      <c r="S2" s="7">
        <f>'IRA Calculations'!AG4</f>
        <v>29064027623346.59</v>
      </c>
      <c r="T2" s="7">
        <f>'IRA Calculations'!AH4</f>
        <v>29380100236103.289</v>
      </c>
      <c r="U2" s="7">
        <f>'IRA Calculations'!AI4</f>
        <v>29691903531918.719</v>
      </c>
      <c r="V2" s="7">
        <f>'IRA Calculations'!AJ4</f>
        <v>30013377028812.34</v>
      </c>
      <c r="W2" s="7">
        <f>'IRA Calculations'!AK4</f>
        <v>30092596314922.117</v>
      </c>
      <c r="X2" s="7">
        <f>'IRA Calculations'!AL4</f>
        <v>30181643949612.945</v>
      </c>
      <c r="Y2" s="7">
        <f>'IRA Calculations'!AM4</f>
        <v>30280246348510.109</v>
      </c>
      <c r="Z2" s="7">
        <f>'IRA Calculations'!AN4</f>
        <v>30388202701257.551</v>
      </c>
      <c r="AA2" s="7">
        <f>'IRA Calculations'!AO4</f>
        <v>30508142985664.711</v>
      </c>
      <c r="AB2" s="7">
        <f>'IRA Calculations'!AP4</f>
        <v>30630593089024.84</v>
      </c>
      <c r="AC2" s="7">
        <f>'IRA Calculations'!AQ4</f>
        <v>30756627373380.965</v>
      </c>
      <c r="AD2" s="7">
        <f>'IRA Calculations'!AR4</f>
        <v>30883670036523.965</v>
      </c>
      <c r="AE2" s="7">
        <f>'IRA Calculations'!AS4</f>
        <v>31008912322524.449</v>
      </c>
      <c r="AF2" s="7">
        <f>'IRA Calculations'!AT4</f>
        <v>31129978910066.758</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295999361014022.38</v>
      </c>
      <c r="C4" s="7">
        <f>'IRA Calculations'!Q6</f>
        <v>295999361014022.38</v>
      </c>
      <c r="D4" s="7">
        <f>'IRA Calculations'!R6</f>
        <v>296450548869315</v>
      </c>
      <c r="E4" s="7">
        <f>'IRA Calculations'!S6</f>
        <v>288623204278280.5</v>
      </c>
      <c r="F4" s="7">
        <f>'IRA Calculations'!T6</f>
        <v>280683194874869.09</v>
      </c>
      <c r="G4" s="7">
        <f>'IRA Calculations'!U6</f>
        <v>272652744066123.91</v>
      </c>
      <c r="H4" s="7">
        <f>'IRA Calculations'!V6</f>
        <v>264787227832893.84</v>
      </c>
      <c r="I4" s="7">
        <f>'IRA Calculations'!W6</f>
        <v>257031458271005.12</v>
      </c>
      <c r="J4" s="7">
        <f>'IRA Calculations'!X6</f>
        <v>249534003360231.19</v>
      </c>
      <c r="K4" s="7">
        <f>'IRA Calculations'!Y6</f>
        <v>242254174741686.94</v>
      </c>
      <c r="L4" s="7">
        <f>'IRA Calculations'!Z6</f>
        <v>235427643762240.38</v>
      </c>
      <c r="M4" s="7">
        <f>'IRA Calculations'!AA6</f>
        <v>229044913407661.53</v>
      </c>
      <c r="N4" s="7">
        <f>'IRA Calculations'!AB6</f>
        <v>223063613529537.03</v>
      </c>
      <c r="O4" s="7">
        <f>'IRA Calculations'!AC6</f>
        <v>225426998790969.66</v>
      </c>
      <c r="P4" s="7">
        <f>'IRA Calculations'!AD6</f>
        <v>228371403098333.53</v>
      </c>
      <c r="Q4" s="7">
        <f>'IRA Calculations'!AE6</f>
        <v>231623463317827.84</v>
      </c>
      <c r="R4" s="7">
        <f>'IRA Calculations'!AF6</f>
        <v>235290486285667.53</v>
      </c>
      <c r="S4" s="7">
        <f>'IRA Calculations'!AG6</f>
        <v>239132453997122.66</v>
      </c>
      <c r="T4" s="7">
        <f>'IRA Calculations'!AH6</f>
        <v>243404745613173.09</v>
      </c>
      <c r="U4" s="7">
        <f>'IRA Calculations'!AI6</f>
        <v>247706092993723.16</v>
      </c>
      <c r="V4" s="7">
        <f>'IRA Calculations'!AJ6</f>
        <v>252286622423759.59</v>
      </c>
      <c r="W4" s="7">
        <f>'IRA Calculations'!AK6</f>
        <v>253190420447248.47</v>
      </c>
      <c r="X4" s="7">
        <f>'IRA Calculations'!AL6</f>
        <v>254157707626697.28</v>
      </c>
      <c r="Y4" s="7">
        <f>'IRA Calculations'!AM6</f>
        <v>255172249355964.41</v>
      </c>
      <c r="Z4" s="7">
        <f>'IRA Calculations'!AN6</f>
        <v>256206358116485.16</v>
      </c>
      <c r="AA4" s="7">
        <f>'IRA Calculations'!AO6</f>
        <v>257281167862401.66</v>
      </c>
      <c r="AB4" s="7">
        <f>'IRA Calculations'!AP6</f>
        <v>258211834103153.03</v>
      </c>
      <c r="AC4" s="7">
        <f>'IRA Calculations'!AQ6</f>
        <v>259008404558734.59</v>
      </c>
      <c r="AD4" s="7">
        <f>'IRA Calculations'!AR6</f>
        <v>259629010265564.91</v>
      </c>
      <c r="AE4" s="7">
        <f>'IRA Calculations'!AS6</f>
        <v>260045980761936.53</v>
      </c>
      <c r="AF4" s="7">
        <f>'IRA Calculations'!AT6</f>
        <v>260238229053997.97</v>
      </c>
    </row>
    <row r="5" spans="1:34" x14ac:dyDescent="0.2">
      <c r="A5" s="1" t="s">
        <v>79</v>
      </c>
      <c r="B5" s="7">
        <f>'IRA Calculations'!P7</f>
        <v>82070967087676.859</v>
      </c>
      <c r="C5" s="7">
        <f>'IRA Calculations'!Q7</f>
        <v>82070967087676.859</v>
      </c>
      <c r="D5" s="7">
        <f>'IRA Calculations'!R7</f>
        <v>82208120749639.516</v>
      </c>
      <c r="E5" s="7">
        <f>'IRA Calculations'!S7</f>
        <v>82238407341071.375</v>
      </c>
      <c r="F5" s="7">
        <f>'IRA Calculations'!T7</f>
        <v>82137061269121.297</v>
      </c>
      <c r="G5" s="7">
        <f>'IRA Calculations'!U7</f>
        <v>81859383090262.188</v>
      </c>
      <c r="H5" s="7">
        <f>'IRA Calculations'!V7</f>
        <v>81379489288124.312</v>
      </c>
      <c r="I5" s="7">
        <f>'IRA Calculations'!W7</f>
        <v>80603474334387.516</v>
      </c>
      <c r="J5" s="7">
        <f>'IRA Calculations'!X7</f>
        <v>79486849911590.969</v>
      </c>
      <c r="K5" s="7">
        <f>'IRA Calculations'!Y7</f>
        <v>77961895717524.719</v>
      </c>
      <c r="L5" s="7">
        <f>'IRA Calculations'!Z7</f>
        <v>76061023142180.812</v>
      </c>
      <c r="M5" s="7">
        <f>'IRA Calculations'!AA7</f>
        <v>73804654838268.906</v>
      </c>
      <c r="N5" s="7">
        <f>'IRA Calculations'!AB7</f>
        <v>71226116261486.484</v>
      </c>
      <c r="O5" s="7">
        <f>'IRA Calculations'!AC7</f>
        <v>68356192164784.312</v>
      </c>
      <c r="P5" s="7">
        <f>'IRA Calculations'!AD7</f>
        <v>65338347708550.836</v>
      </c>
      <c r="Q5" s="7">
        <f>'IRA Calculations'!AE7</f>
        <v>62197244833336.828</v>
      </c>
      <c r="R5" s="7">
        <f>'IRA Calculations'!AF7</f>
        <v>59032362078955.281</v>
      </c>
      <c r="S5" s="7">
        <f>'IRA Calculations'!AG7</f>
        <v>55850922657794.82</v>
      </c>
      <c r="T5" s="7">
        <f>'IRA Calculations'!AH7</f>
        <v>52713054239128.797</v>
      </c>
      <c r="U5" s="7">
        <f>'IRA Calculations'!AI7</f>
        <v>49542836840633.5</v>
      </c>
      <c r="V5" s="7">
        <f>'IRA Calculations'!AJ7</f>
        <v>46369213884049.367</v>
      </c>
      <c r="W5" s="7">
        <f>'IRA Calculations'!AK7</f>
        <v>42667604196260.492</v>
      </c>
      <c r="X5" s="7">
        <f>'IRA Calculations'!AL7</f>
        <v>39023797329620.32</v>
      </c>
      <c r="Y5" s="7">
        <f>'IRA Calculations'!AM7</f>
        <v>35433043830423.883</v>
      </c>
      <c r="Z5" s="7">
        <f>'IRA Calculations'!AN7</f>
        <v>31904938068154.344</v>
      </c>
      <c r="AA5" s="7">
        <f>'IRA Calculations'!AO7</f>
        <v>28472775517715.68</v>
      </c>
      <c r="AB5" s="7">
        <f>'IRA Calculations'!AP7</f>
        <v>25163939747756.238</v>
      </c>
      <c r="AC5" s="7">
        <f>'IRA Calculations'!AQ7</f>
        <v>22022037064636.441</v>
      </c>
      <c r="AD5" s="7">
        <f>'IRA Calculations'!AR7</f>
        <v>19074742620936.27</v>
      </c>
      <c r="AE5" s="7">
        <f>'IRA Calculations'!AS7</f>
        <v>16339424087161.781</v>
      </c>
      <c r="AF5" s="7">
        <f>'IRA Calculations'!AT7</f>
        <v>13831018804683.621</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26163816243243.18</v>
      </c>
      <c r="C7" s="7">
        <f>'IRA Calculations'!Q9</f>
        <v>26163816243243.18</v>
      </c>
      <c r="D7" s="7">
        <f>'IRA Calculations'!R9</f>
        <v>26188014331065.121</v>
      </c>
      <c r="E7" s="7">
        <f>'IRA Calculations'!S9</f>
        <v>26194323204084.91</v>
      </c>
      <c r="F7" s="7">
        <f>'IRA Calculations'!T9</f>
        <v>26187726478809.57</v>
      </c>
      <c r="G7" s="7">
        <f>'IRA Calculations'!U9</f>
        <v>26158440111513.504</v>
      </c>
      <c r="H7" s="7">
        <f>'IRA Calculations'!V9</f>
        <v>26137115466778.07</v>
      </c>
      <c r="I7" s="7">
        <f>'IRA Calculations'!W9</f>
        <v>26108420479862.629</v>
      </c>
      <c r="J7" s="7">
        <f>'IRA Calculations'!X9</f>
        <v>26079936367845.094</v>
      </c>
      <c r="K7" s="7">
        <f>'IRA Calculations'!Y9</f>
        <v>26042945926585.914</v>
      </c>
      <c r="L7" s="7">
        <f>'IRA Calculations'!Z9</f>
        <v>26016178036035.184</v>
      </c>
      <c r="M7" s="7">
        <f>'IRA Calculations'!AA9</f>
        <v>25993920578249.758</v>
      </c>
      <c r="N7" s="7">
        <f>'IRA Calculations'!AB9</f>
        <v>25987818203990.883</v>
      </c>
      <c r="O7" s="7">
        <f>'IRA Calculations'!AC9</f>
        <v>25978550475176.652</v>
      </c>
      <c r="P7" s="7">
        <f>'IRA Calculations'!AD9</f>
        <v>25998468521158.383</v>
      </c>
      <c r="Q7" s="7">
        <f>'IRA Calculations'!AE9</f>
        <v>26035186172945.258</v>
      </c>
      <c r="R7" s="7">
        <f>'IRA Calculations'!AF9</f>
        <v>26105849465307.316</v>
      </c>
      <c r="S7" s="7">
        <f>'IRA Calculations'!AG9</f>
        <v>26195287752544.285</v>
      </c>
      <c r="T7" s="7">
        <f>'IRA Calculations'!AH9</f>
        <v>26315934777495.934</v>
      </c>
      <c r="U7" s="7">
        <f>'IRA Calculations'!AI9</f>
        <v>26449491480664.742</v>
      </c>
      <c r="V7" s="7">
        <f>'IRA Calculations'!AJ9</f>
        <v>26602485305364.098</v>
      </c>
      <c r="W7" s="7">
        <f>'IRA Calculations'!AK9</f>
        <v>26508056245284.586</v>
      </c>
      <c r="X7" s="7">
        <f>'IRA Calculations'!AL9</f>
        <v>26417638262650.27</v>
      </c>
      <c r="Y7" s="7">
        <f>'IRA Calculations'!AM9</f>
        <v>26326605996488.996</v>
      </c>
      <c r="Z7" s="7">
        <f>'IRA Calculations'!AN9</f>
        <v>26232616839226.094</v>
      </c>
      <c r="AA7" s="7">
        <f>'IRA Calculations'!AO9</f>
        <v>26141403450676.219</v>
      </c>
      <c r="AB7" s="7">
        <f>'IRA Calculations'!AP9</f>
        <v>26045925738253.793</v>
      </c>
      <c r="AC7" s="7">
        <f>'IRA Calculations'!AQ9</f>
        <v>25953975059753.574</v>
      </c>
      <c r="AD7" s="7">
        <f>'IRA Calculations'!AR9</f>
        <v>25866624372589.664</v>
      </c>
      <c r="AE7" s="7">
        <f>'IRA Calculations'!AS9</f>
        <v>25783174075785.793</v>
      </c>
      <c r="AF7" s="7">
        <f>'IRA Calculations'!AT9</f>
        <v>25702921552041.137</v>
      </c>
    </row>
    <row r="8" spans="1:34" x14ac:dyDescent="0.2">
      <c r="A8" s="1" t="s">
        <v>344</v>
      </c>
      <c r="B8" s="7">
        <f>'IRA Calculations'!P10</f>
        <v>2181775452101.9963</v>
      </c>
      <c r="C8" s="7">
        <f>'IRA Calculations'!Q10</f>
        <v>2181775452101.9963</v>
      </c>
      <c r="D8" s="7">
        <f>'IRA Calculations'!R10</f>
        <v>2160482395478.9275</v>
      </c>
      <c r="E8" s="7">
        <f>'IRA Calculations'!S10</f>
        <v>2137593180985.9583</v>
      </c>
      <c r="F8" s="7">
        <f>'IRA Calculations'!T10</f>
        <v>2112996615294.9221</v>
      </c>
      <c r="G8" s="7">
        <f>'IRA Calculations'!U10</f>
        <v>2084030910166.1929</v>
      </c>
      <c r="H8" s="7">
        <f>'IRA Calculations'!V10</f>
        <v>2049417551099.5576</v>
      </c>
      <c r="I8" s="7">
        <f>'IRA Calculations'!W10</f>
        <v>2007764423628.3271</v>
      </c>
      <c r="J8" s="7">
        <f>'IRA Calculations'!X10</f>
        <v>1959899610800.4683</v>
      </c>
      <c r="K8" s="7">
        <f>'IRA Calculations'!Y10</f>
        <v>1903079950044.27</v>
      </c>
      <c r="L8" s="7">
        <f>'IRA Calculations'!Z10</f>
        <v>1839210111690.4158</v>
      </c>
      <c r="M8" s="7">
        <f>'IRA Calculations'!AA10</f>
        <v>1768621034844.7095</v>
      </c>
      <c r="N8" s="7">
        <f>'IRA Calculations'!AB10</f>
        <v>1692333557846.0261</v>
      </c>
      <c r="O8" s="7">
        <f>'IRA Calculations'!AC10</f>
        <v>1609717475885.3679</v>
      </c>
      <c r="P8" s="7">
        <f>'IRA Calculations'!AD10</f>
        <v>1521669113893.0691</v>
      </c>
      <c r="Q8" s="7">
        <f>'IRA Calculations'!AE10</f>
        <v>1427751427720.0603</v>
      </c>
      <c r="R8" s="7">
        <f>'IRA Calculations'!AF10</f>
        <v>1329988326683.9392</v>
      </c>
      <c r="S8" s="7">
        <f>'IRA Calculations'!AG10</f>
        <v>1227743280665.7886</v>
      </c>
      <c r="T8" s="7">
        <f>'IRA Calculations'!AH10</f>
        <v>1123195924533.207</v>
      </c>
      <c r="U8" s="7">
        <f>'IRA Calculations'!AI10</f>
        <v>1017776369001.9535</v>
      </c>
      <c r="V8" s="7">
        <f>'IRA Calculations'!AJ10</f>
        <v>913712713487.77283</v>
      </c>
      <c r="W8" s="7">
        <f>'IRA Calculations'!AK10</f>
        <v>810036729376.60352</v>
      </c>
      <c r="X8" s="7">
        <f>'IRA Calculations'!AL10</f>
        <v>710981814399.28735</v>
      </c>
      <c r="Y8" s="7">
        <f>'IRA Calculations'!AM10</f>
        <v>617955164641.85352</v>
      </c>
      <c r="Z8" s="7">
        <f>'IRA Calculations'!AN10</f>
        <v>532229775438.16565</v>
      </c>
      <c r="AA8" s="7">
        <f>'IRA Calculations'!AO10</f>
        <v>454990794178.09198</v>
      </c>
      <c r="AB8" s="7">
        <f>'IRA Calculations'!AP10</f>
        <v>386676691714.68237</v>
      </c>
      <c r="AC8" s="7">
        <f>'IRA Calculations'!AQ10</f>
        <v>327753684699.99463</v>
      </c>
      <c r="AD8" s="7">
        <f>'IRA Calculations'!AR10</f>
        <v>278236951058.05524</v>
      </c>
      <c r="AE8" s="7">
        <f>'IRA Calculations'!AS10</f>
        <v>237676163985.29868</v>
      </c>
      <c r="AF8" s="7">
        <f>'IRA Calculations'!AT10</f>
        <v>205316021427.3446</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17119036218028.621</v>
      </c>
      <c r="C10" s="7">
        <f>'IRA Calculations'!Q12</f>
        <v>17119036218028.621</v>
      </c>
      <c r="D10" s="7">
        <f>'IRA Calculations'!R12</f>
        <v>17171449169801.549</v>
      </c>
      <c r="E10" s="7">
        <f>'IRA Calculations'!S12</f>
        <v>17220458994306.613</v>
      </c>
      <c r="F10" s="7">
        <f>'IRA Calculations'!T12</f>
        <v>17270138776772.957</v>
      </c>
      <c r="G10" s="7">
        <f>'IRA Calculations'!U12</f>
        <v>17313838026918.416</v>
      </c>
      <c r="H10" s="7">
        <f>'IRA Calculations'!V12</f>
        <v>17371356288025.959</v>
      </c>
      <c r="I10" s="7">
        <f>'IRA Calculations'!W12</f>
        <v>17433734628505.947</v>
      </c>
      <c r="J10" s="7">
        <f>'IRA Calculations'!X12</f>
        <v>17509333405722.295</v>
      </c>
      <c r="K10" s="7">
        <f>'IRA Calculations'!Y12</f>
        <v>17589922873007.438</v>
      </c>
      <c r="L10" s="7">
        <f>'IRA Calculations'!Z12</f>
        <v>17689214231975.199</v>
      </c>
      <c r="M10" s="7">
        <f>'IRA Calculations'!AA12</f>
        <v>17798965109875.918</v>
      </c>
      <c r="N10" s="7">
        <f>'IRA Calculations'!AB12</f>
        <v>17922323425836.844</v>
      </c>
      <c r="O10" s="7">
        <f>'IRA Calculations'!AC12</f>
        <v>18041173669887.809</v>
      </c>
      <c r="P10" s="7">
        <f>'IRA Calculations'!AD12</f>
        <v>18172110757762.211</v>
      </c>
      <c r="Q10" s="7">
        <f>'IRA Calculations'!AE12</f>
        <v>18298838352940.938</v>
      </c>
      <c r="R10" s="7">
        <f>'IRA Calculations'!AF12</f>
        <v>18429204548664.707</v>
      </c>
      <c r="S10" s="7">
        <f>'IRA Calculations'!AG12</f>
        <v>18547350422839.734</v>
      </c>
      <c r="T10" s="7">
        <f>'IRA Calculations'!AH12</f>
        <v>18668523604891.043</v>
      </c>
      <c r="U10" s="7">
        <f>'IRA Calculations'!AI12</f>
        <v>18785739935555.152</v>
      </c>
      <c r="V10" s="7">
        <f>'IRA Calculations'!AJ12</f>
        <v>18912314096729.332</v>
      </c>
      <c r="W10" s="7">
        <f>'IRA Calculations'!AK12</f>
        <v>18867452316937.07</v>
      </c>
      <c r="X10" s="7">
        <f>'IRA Calculations'!AL12</f>
        <v>18827985663531.984</v>
      </c>
      <c r="Y10" s="7">
        <f>'IRA Calculations'!AM12</f>
        <v>18794258418844.699</v>
      </c>
      <c r="Z10" s="7">
        <f>'IRA Calculations'!AN12</f>
        <v>18766176295679.586</v>
      </c>
      <c r="AA10" s="7">
        <f>'IRA Calculations'!AO12</f>
        <v>18746103547536.281</v>
      </c>
      <c r="AB10" s="7">
        <f>'IRA Calculations'!AP12</f>
        <v>18724973422282.438</v>
      </c>
      <c r="AC10" s="7">
        <f>'IRA Calculations'!AQ12</f>
        <v>18704247873303.523</v>
      </c>
      <c r="AD10" s="7">
        <f>'IRA Calculations'!AR12</f>
        <v>18682103389119.781</v>
      </c>
      <c r="AE10" s="7">
        <f>'IRA Calculations'!AS12</f>
        <v>18657004667817.418</v>
      </c>
      <c r="AF10" s="7">
        <f>'IRA Calculations'!AT12</f>
        <v>18627714440534.27</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14548139749046.82</v>
      </c>
      <c r="C2" s="7">
        <f>'IRA Calculations'!P17</f>
        <v>14548139749046.82</v>
      </c>
      <c r="D2" s="7">
        <f>'IRA Calculations'!Q17</f>
        <v>14548139749046.82</v>
      </c>
      <c r="E2" s="7">
        <f>'IRA Calculations'!R17</f>
        <v>14339851877713.502</v>
      </c>
      <c r="F2" s="7">
        <f>'IRA Calculations'!S17</f>
        <v>15080228628590.061</v>
      </c>
      <c r="G2" s="7">
        <f>'IRA Calculations'!T17</f>
        <v>15823490091931.816</v>
      </c>
      <c r="H2" s="7">
        <f>'IRA Calculations'!U17</f>
        <v>16607583579993.027</v>
      </c>
      <c r="I2" s="7">
        <f>'IRA Calculations'!V17</f>
        <v>17401816818413.18</v>
      </c>
      <c r="J2" s="7">
        <f>'IRA Calculations'!W17</f>
        <v>18241269713616.297</v>
      </c>
      <c r="K2" s="7">
        <f>'IRA Calculations'!X17</f>
        <v>19093013630694.656</v>
      </c>
      <c r="L2" s="7">
        <f>'IRA Calculations'!Y17</f>
        <v>19988719407232.945</v>
      </c>
      <c r="M2" s="7">
        <f>'IRA Calculations'!Z17</f>
        <v>20893175947738.145</v>
      </c>
      <c r="N2" s="7">
        <f>'IRA Calculations'!AA17</f>
        <v>21835395852674.977</v>
      </c>
      <c r="O2" s="7">
        <f>'IRA Calculations'!AB17</f>
        <v>22778642367038.32</v>
      </c>
      <c r="P2" s="7">
        <f>'IRA Calculations'!AC17</f>
        <v>22835728919090.172</v>
      </c>
      <c r="Q2" s="7">
        <f>'IRA Calculations'!AD17</f>
        <v>22884680257647.328</v>
      </c>
      <c r="R2" s="7">
        <f>'IRA Calculations'!AE17</f>
        <v>22954307238188.93</v>
      </c>
      <c r="S2" s="7">
        <f>'IRA Calculations'!AF17</f>
        <v>23011912198781.984</v>
      </c>
      <c r="T2" s="7">
        <f>'IRA Calculations'!AG17</f>
        <v>23072491455906.977</v>
      </c>
      <c r="U2" s="7">
        <f>'IRA Calculations'!AH17</f>
        <v>23150935786710.445</v>
      </c>
      <c r="V2" s="7">
        <f>'IRA Calculations'!AI17</f>
        <v>23215670717648.508</v>
      </c>
      <c r="W2" s="7">
        <f>'IRA Calculations'!AJ17</f>
        <v>23297227767476.574</v>
      </c>
      <c r="X2" s="7">
        <f>'IRA Calculations'!AK17</f>
        <v>23365767844500.84</v>
      </c>
      <c r="Y2" s="7">
        <f>'IRA Calculations'!AL17</f>
        <v>23450083220062.422</v>
      </c>
      <c r="Z2" s="7">
        <f>'IRA Calculations'!AM17</f>
        <v>23519703031529.16</v>
      </c>
      <c r="AA2" s="7">
        <f>'IRA Calculations'!AN17</f>
        <v>23589965159962.676</v>
      </c>
      <c r="AB2" s="7">
        <f>'IRA Calculations'!AO17</f>
        <v>23676110037771.492</v>
      </c>
      <c r="AC2" s="7">
        <f>'IRA Calculations'!AP17</f>
        <v>23747345131930.883</v>
      </c>
      <c r="AD2" s="7">
        <f>'IRA Calculations'!AQ17</f>
        <v>23834188544563.188</v>
      </c>
      <c r="AE2" s="7">
        <f>'IRA Calculations'!AR17</f>
        <v>23905942367368.016</v>
      </c>
      <c r="AF2" s="7">
        <f>'IRA Calculations'!AS17</f>
        <v>23977814004700.719</v>
      </c>
      <c r="AG2" s="7">
        <f>'IRA Calculations'!AT17</f>
        <v>24064994007486.945</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11224888145480.098</v>
      </c>
      <c r="C2" s="7">
        <f>'IRA Calculations'!P30</f>
        <v>11224888145480.098</v>
      </c>
      <c r="D2" s="7">
        <f>'IRA Calculations'!Q30</f>
        <v>11224888145480.098</v>
      </c>
      <c r="E2" s="7">
        <f>'IRA Calculations'!R30</f>
        <v>11086508725668.525</v>
      </c>
      <c r="F2" s="7">
        <f>'IRA Calculations'!S30</f>
        <v>10935813257359.875</v>
      </c>
      <c r="G2" s="7">
        <f>'IRA Calculations'!T30</f>
        <v>10784924475456.725</v>
      </c>
      <c r="H2" s="7">
        <f>'IRA Calculations'!U30</f>
        <v>10661171519338.697</v>
      </c>
      <c r="I2" s="7">
        <f>'IRA Calculations'!V30</f>
        <v>10560900282935.166</v>
      </c>
      <c r="J2" s="7">
        <f>'IRA Calculations'!W30</f>
        <v>10462837021299.9</v>
      </c>
      <c r="K2" s="7">
        <f>'IRA Calculations'!X30</f>
        <v>10355153599750.16</v>
      </c>
      <c r="L2" s="7">
        <f>'IRA Calculations'!Y30</f>
        <v>10237681817610.729</v>
      </c>
      <c r="M2" s="7">
        <f>'IRA Calculations'!Z30</f>
        <v>10116198322016.51</v>
      </c>
      <c r="N2" s="7">
        <f>'IRA Calculations'!AA30</f>
        <v>10001969634272.039</v>
      </c>
      <c r="O2" s="7">
        <f>'IRA Calculations'!AB30</f>
        <v>9896346430363.2422</v>
      </c>
      <c r="P2" s="7">
        <f>'IRA Calculations'!AC30</f>
        <v>9796609731210.2949</v>
      </c>
      <c r="Q2" s="7">
        <f>'IRA Calculations'!AD30</f>
        <v>9697215102007.8613</v>
      </c>
      <c r="R2" s="7">
        <f>'IRA Calculations'!AE30</f>
        <v>9598076981622.2871</v>
      </c>
      <c r="S2" s="7">
        <f>'IRA Calculations'!AF30</f>
        <v>9485739038098.4395</v>
      </c>
      <c r="T2" s="7">
        <f>'IRA Calculations'!AG30</f>
        <v>9375683381585.1504</v>
      </c>
      <c r="U2" s="7">
        <f>'IRA Calculations'!AH30</f>
        <v>9272404358600.7949</v>
      </c>
      <c r="V2" s="7">
        <f>'IRA Calculations'!AI30</f>
        <v>9178209963245.8965</v>
      </c>
      <c r="W2" s="7">
        <f>'IRA Calculations'!AJ30</f>
        <v>9093710339464.0098</v>
      </c>
      <c r="X2" s="7">
        <f>'IRA Calculations'!AK30</f>
        <v>8960129283328.3086</v>
      </c>
      <c r="Y2" s="7">
        <f>'IRA Calculations'!AL30</f>
        <v>8838313495315.8809</v>
      </c>
      <c r="Z2" s="7">
        <f>'IRA Calculations'!AM30</f>
        <v>8727131161398.4512</v>
      </c>
      <c r="AA2" s="7">
        <f>'IRA Calculations'!AN30</f>
        <v>8625104524973.5811</v>
      </c>
      <c r="AB2" s="7">
        <f>'IRA Calculations'!AO30</f>
        <v>8530109160575.3467</v>
      </c>
      <c r="AC2" s="7">
        <f>'IRA Calculations'!AP30</f>
        <v>8440062491425.8145</v>
      </c>
      <c r="AD2" s="7">
        <f>'IRA Calculations'!AQ30</f>
        <v>8353112417545.6455</v>
      </c>
      <c r="AE2" s="7">
        <f>'IRA Calculations'!AR30</f>
        <v>8267875772455.0029</v>
      </c>
      <c r="AF2" s="7">
        <f>'IRA Calculations'!AS30</f>
        <v>8183626847994.2783</v>
      </c>
      <c r="AG2" s="7">
        <f>'IRA Calculations'!AT30</f>
        <v>8100184927244.29</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47168745386277.312</v>
      </c>
      <c r="C2" s="7">
        <f>'IRA Calculations'!P43</f>
        <v>47168745386277.312</v>
      </c>
      <c r="D2" s="7">
        <f>'IRA Calculations'!Q43</f>
        <v>47168745386277.312</v>
      </c>
      <c r="E2" s="7">
        <f>'IRA Calculations'!R43</f>
        <v>46888446094966.883</v>
      </c>
      <c r="F2" s="7">
        <f>'IRA Calculations'!S43</f>
        <v>46592790383127.031</v>
      </c>
      <c r="G2" s="7">
        <f>'IRA Calculations'!T43</f>
        <v>46295525644175.594</v>
      </c>
      <c r="H2" s="7">
        <f>'IRA Calculations'!U43</f>
        <v>46017149875471.047</v>
      </c>
      <c r="I2" s="7">
        <f>'IRA Calculations'!V43</f>
        <v>45778846249224.508</v>
      </c>
      <c r="J2" s="7">
        <f>'IRA Calculations'!W43</f>
        <v>45589208818901.883</v>
      </c>
      <c r="K2" s="7">
        <f>'IRA Calculations'!X43</f>
        <v>45448280995018.547</v>
      </c>
      <c r="L2" s="7">
        <f>'IRA Calculations'!Y43</f>
        <v>45354650932797.383</v>
      </c>
      <c r="M2" s="7">
        <f>'IRA Calculations'!Z43</f>
        <v>45320789665989.719</v>
      </c>
      <c r="N2" s="7">
        <f>'IRA Calculations'!AA43</f>
        <v>45353157424281.258</v>
      </c>
      <c r="O2" s="7">
        <f>'IRA Calculations'!AB43</f>
        <v>45438268979272.078</v>
      </c>
      <c r="P2" s="7">
        <f>'IRA Calculations'!AC43</f>
        <v>45565812973448.75</v>
      </c>
      <c r="Q2" s="7">
        <f>'IRA Calculations'!AD43</f>
        <v>45736929551285.312</v>
      </c>
      <c r="R2" s="7">
        <f>'IRA Calculations'!AE43</f>
        <v>45943518714903.656</v>
      </c>
      <c r="S2" s="7">
        <f>'IRA Calculations'!AF43</f>
        <v>46174153142471.016</v>
      </c>
      <c r="T2" s="7">
        <f>'IRA Calculations'!AG43</f>
        <v>46418444283714.32</v>
      </c>
      <c r="U2" s="7">
        <f>'IRA Calculations'!AH43</f>
        <v>46672667749139.336</v>
      </c>
      <c r="V2" s="7">
        <f>'IRA Calculations'!AI43</f>
        <v>46932890012685.109</v>
      </c>
      <c r="W2" s="7">
        <f>'IRA Calculations'!AJ43</f>
        <v>47195853596590.32</v>
      </c>
      <c r="X2" s="7">
        <f>'IRA Calculations'!AK43</f>
        <v>47150702554644.672</v>
      </c>
      <c r="Y2" s="7">
        <f>'IRA Calculations'!AL43</f>
        <v>47104858331750.953</v>
      </c>
      <c r="Z2" s="7">
        <f>'IRA Calculations'!AM43</f>
        <v>47058360804821.539</v>
      </c>
      <c r="AA2" s="7">
        <f>'IRA Calculations'!AN43</f>
        <v>47011479531204.789</v>
      </c>
      <c r="AB2" s="7">
        <f>'IRA Calculations'!AO43</f>
        <v>46964595114408.859</v>
      </c>
      <c r="AC2" s="7">
        <f>'IRA Calculations'!AP43</f>
        <v>46917944567018.25</v>
      </c>
      <c r="AD2" s="7">
        <f>'IRA Calculations'!AQ43</f>
        <v>46871267278793.945</v>
      </c>
      <c r="AE2" s="7">
        <f>'IRA Calculations'!AR43</f>
        <v>46824618715103.078</v>
      </c>
      <c r="AF2" s="7">
        <f>'IRA Calculations'!AS43</f>
        <v>46777750489129.43</v>
      </c>
      <c r="AG2" s="7">
        <f>'IRA Calculations'!AT43</f>
        <v>46730455910569.461</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106064776430310.33</v>
      </c>
      <c r="C4" s="7">
        <f>'IRA Calculations'!P45</f>
        <v>106064776430310.33</v>
      </c>
      <c r="D4" s="7">
        <f>'IRA Calculations'!Q45</f>
        <v>106064776430310.33</v>
      </c>
      <c r="E4" s="7">
        <f>'IRA Calculations'!R45</f>
        <v>106279912810834.58</v>
      </c>
      <c r="F4" s="7">
        <f>'IRA Calculations'!S45</f>
        <v>106499145108332.17</v>
      </c>
      <c r="G4" s="7">
        <f>'IRA Calculations'!T45</f>
        <v>106743007755540.05</v>
      </c>
      <c r="H4" s="7">
        <f>'IRA Calculations'!U45</f>
        <v>107046357196463.11</v>
      </c>
      <c r="I4" s="7">
        <f>'IRA Calculations'!V45</f>
        <v>107433513826378.8</v>
      </c>
      <c r="J4" s="7">
        <f>'IRA Calculations'!W45</f>
        <v>107897087962762.59</v>
      </c>
      <c r="K4" s="7">
        <f>'IRA Calculations'!X45</f>
        <v>108408696561809.25</v>
      </c>
      <c r="L4" s="7">
        <f>'IRA Calculations'!Y45</f>
        <v>108946981592252.53</v>
      </c>
      <c r="M4" s="7">
        <f>'IRA Calculations'!Z45</f>
        <v>109529032759807.14</v>
      </c>
      <c r="N4" s="7">
        <f>'IRA Calculations'!AA45</f>
        <v>110149002845941.38</v>
      </c>
      <c r="O4" s="7">
        <f>'IRA Calculations'!AB45</f>
        <v>110775856456033.58</v>
      </c>
      <c r="P4" s="7">
        <f>'IRA Calculations'!AC45</f>
        <v>111398871821506.64</v>
      </c>
      <c r="Q4" s="7">
        <f>'IRA Calculations'!AD45</f>
        <v>112037592568555.02</v>
      </c>
      <c r="R4" s="7">
        <f>'IRA Calculations'!AE45</f>
        <v>112691501595529.73</v>
      </c>
      <c r="S4" s="7">
        <f>'IRA Calculations'!AF45</f>
        <v>113349818093188.3</v>
      </c>
      <c r="T4" s="7">
        <f>'IRA Calculations'!AG45</f>
        <v>114005401598923</v>
      </c>
      <c r="U4" s="7">
        <f>'IRA Calculations'!AH45</f>
        <v>114662133198960.58</v>
      </c>
      <c r="V4" s="7">
        <f>'IRA Calculations'!AI45</f>
        <v>115317240620543.81</v>
      </c>
      <c r="W4" s="7">
        <f>'IRA Calculations'!AJ45</f>
        <v>115968097107374.16</v>
      </c>
      <c r="X4" s="7">
        <f>'IRA Calculations'!AK45</f>
        <v>115813245365963.91</v>
      </c>
      <c r="Y4" s="7">
        <f>'IRA Calculations'!AL45</f>
        <v>115654050097290.42</v>
      </c>
      <c r="Z4" s="7">
        <f>'IRA Calculations'!AM45</f>
        <v>115493116549344.39</v>
      </c>
      <c r="AA4" s="7">
        <f>'IRA Calculations'!AN45</f>
        <v>115332722031429.84</v>
      </c>
      <c r="AB4" s="7">
        <f>'IRA Calculations'!AO45</f>
        <v>115174352206730.83</v>
      </c>
      <c r="AC4" s="7">
        <f>'IRA Calculations'!AP45</f>
        <v>115018373598505.41</v>
      </c>
      <c r="AD4" s="7">
        <f>'IRA Calculations'!AQ45</f>
        <v>114866173052182.28</v>
      </c>
      <c r="AE4" s="7">
        <f>'IRA Calculations'!AR45</f>
        <v>114717740453551.45</v>
      </c>
      <c r="AF4" s="7">
        <f>'IRA Calculations'!AS45</f>
        <v>114573473973476.44</v>
      </c>
      <c r="AG4" s="7">
        <f>'IRA Calculations'!AT45</f>
        <v>114433317203083.3</v>
      </c>
    </row>
    <row r="5" spans="1:35" x14ac:dyDescent="0.2">
      <c r="A5" s="1" t="s">
        <v>79</v>
      </c>
      <c r="B5" s="7">
        <f>'IRA Calculations'!O46</f>
        <v>7341601329949.2041</v>
      </c>
      <c r="C5" s="7">
        <f>'IRA Calculations'!P46</f>
        <v>7341601329949.2041</v>
      </c>
      <c r="D5" s="7">
        <f>'IRA Calculations'!Q46</f>
        <v>7341601329949.2041</v>
      </c>
      <c r="E5" s="7">
        <f>'IRA Calculations'!R46</f>
        <v>7052277928450.9834</v>
      </c>
      <c r="F5" s="7">
        <f>'IRA Calculations'!S46</f>
        <v>6824814983520.167</v>
      </c>
      <c r="G5" s="7">
        <f>'IRA Calculations'!T46</f>
        <v>6652429025172.0605</v>
      </c>
      <c r="H5" s="7">
        <f>'IRA Calculations'!U46</f>
        <v>6528756143629.6367</v>
      </c>
      <c r="I5" s="7">
        <f>'IRA Calculations'!V46</f>
        <v>6446741663667.4932</v>
      </c>
      <c r="J5" s="7">
        <f>'IRA Calculations'!W46</f>
        <v>6398243651203.333</v>
      </c>
      <c r="K5" s="7">
        <f>'IRA Calculations'!X46</f>
        <v>6374802930822.8701</v>
      </c>
      <c r="L5" s="7">
        <f>'IRA Calculations'!Y46</f>
        <v>6369422634199.7822</v>
      </c>
      <c r="M5" s="7">
        <f>'IRA Calculations'!Z46</f>
        <v>6378309487310.665</v>
      </c>
      <c r="N5" s="7">
        <f>'IRA Calculations'!AA46</f>
        <v>6397463806125.4111</v>
      </c>
      <c r="O5" s="7">
        <f>'IRA Calculations'!AB46</f>
        <v>6422466267565.9619</v>
      </c>
      <c r="P5" s="7">
        <f>'IRA Calculations'!AC46</f>
        <v>6450921701881.2402</v>
      </c>
      <c r="Q5" s="7">
        <f>'IRA Calculations'!AD46</f>
        <v>6482679884239.876</v>
      </c>
      <c r="R5" s="7">
        <f>'IRA Calculations'!AE46</f>
        <v>6516780729168.1279</v>
      </c>
      <c r="S5" s="7">
        <f>'IRA Calculations'!AF46</f>
        <v>6551941193914.1582</v>
      </c>
      <c r="T5" s="7">
        <f>'IRA Calculations'!AG46</f>
        <v>6587384657348.6436</v>
      </c>
      <c r="U5" s="7">
        <f>'IRA Calculations'!AH46</f>
        <v>6623111001464.959</v>
      </c>
      <c r="V5" s="7">
        <f>'IRA Calculations'!AI46</f>
        <v>6658861087424.3965</v>
      </c>
      <c r="W5" s="7">
        <f>'IRA Calculations'!AJ46</f>
        <v>6694465718663.5713</v>
      </c>
      <c r="X5" s="7">
        <f>'IRA Calculations'!AK46</f>
        <v>6683413917274.127</v>
      </c>
      <c r="Y5" s="7">
        <f>'IRA Calculations'!AL46</f>
        <v>6672277347024.043</v>
      </c>
      <c r="Z5" s="7">
        <f>'IRA Calculations'!AM46</f>
        <v>6661224851524.1855</v>
      </c>
      <c r="AA5" s="7">
        <f>'IRA Calculations'!AN46</f>
        <v>6650400328172.0273</v>
      </c>
      <c r="AB5" s="7">
        <f>'IRA Calculations'!AO46</f>
        <v>6639891830194.4209</v>
      </c>
      <c r="AC5" s="7">
        <f>'IRA Calculations'!AP46</f>
        <v>6629704142557.252</v>
      </c>
      <c r="AD5" s="7">
        <f>'IRA Calculations'!AQ46</f>
        <v>6619927758987.2891</v>
      </c>
      <c r="AE5" s="7">
        <f>'IRA Calculations'!AR46</f>
        <v>6610543778650.6016</v>
      </c>
      <c r="AF5" s="7">
        <f>'IRA Calculations'!AS46</f>
        <v>6601560874633.3594</v>
      </c>
      <c r="AG5" s="7">
        <f>'IRA Calculations'!AT46</f>
        <v>6592956276436.2324</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5239134026197.3682</v>
      </c>
      <c r="C10" s="7">
        <f>'IRA Calculations'!P51</f>
        <v>5239134026197.3682</v>
      </c>
      <c r="D10" s="7">
        <f>'IRA Calculations'!Q51</f>
        <v>5239134026197.3682</v>
      </c>
      <c r="E10" s="7">
        <f>'IRA Calculations'!R51</f>
        <v>5173503869479.1738</v>
      </c>
      <c r="F10" s="7">
        <f>'IRA Calculations'!S51</f>
        <v>5124300772286.5488</v>
      </c>
      <c r="G10" s="7">
        <f>'IRA Calculations'!T51</f>
        <v>5089910645148.4014</v>
      </c>
      <c r="H10" s="7">
        <f>'IRA Calculations'!U51</f>
        <v>5068619194459.9141</v>
      </c>
      <c r="I10" s="7">
        <f>'IRA Calculations'!V51</f>
        <v>5059289872929.3779</v>
      </c>
      <c r="J10" s="7">
        <f>'IRA Calculations'!W51</f>
        <v>5059559165390.4561</v>
      </c>
      <c r="K10" s="7">
        <f>'IRA Calculations'!X51</f>
        <v>5066846522462.8936</v>
      </c>
      <c r="L10" s="7">
        <f>'IRA Calculations'!Y51</f>
        <v>5078869114896.4131</v>
      </c>
      <c r="M10" s="7">
        <f>'IRA Calculations'!Z51</f>
        <v>5095858118130.6846</v>
      </c>
      <c r="N10" s="7">
        <f>'IRA Calculations'!AA51</f>
        <v>5116855179704.2607</v>
      </c>
      <c r="O10" s="7">
        <f>'IRA Calculations'!AB51</f>
        <v>5139645901231.2607</v>
      </c>
      <c r="P10" s="7">
        <f>'IRA Calculations'!AC51</f>
        <v>5162957600153.4121</v>
      </c>
      <c r="Q10" s="7">
        <f>'IRA Calculations'!AD51</f>
        <v>5187421487259.6172</v>
      </c>
      <c r="R10" s="7">
        <f>'IRA Calculations'!AE51</f>
        <v>5212831740947.1992</v>
      </c>
      <c r="S10" s="7">
        <f>'IRA Calculations'!AF51</f>
        <v>5238721626485.0566</v>
      </c>
      <c r="T10" s="7">
        <f>'IRA Calculations'!AG51</f>
        <v>5264509868970.9863</v>
      </c>
      <c r="U10" s="7">
        <f>'IRA Calculations'!AH51</f>
        <v>5290466807592.8691</v>
      </c>
      <c r="V10" s="7">
        <f>'IRA Calculations'!AI51</f>
        <v>5316505215081.4824</v>
      </c>
      <c r="W10" s="7">
        <f>'IRA Calculations'!AJ51</f>
        <v>5342509379155.6924</v>
      </c>
      <c r="X10" s="7">
        <f>'IRA Calculations'!AK51</f>
        <v>5337595735155.0732</v>
      </c>
      <c r="Y10" s="7">
        <f>'IRA Calculations'!AL51</f>
        <v>5332258016850.1143</v>
      </c>
      <c r="Z10" s="7">
        <f>'IRA Calculations'!AM51</f>
        <v>5326598579563.6045</v>
      </c>
      <c r="AA10" s="7">
        <f>'IRA Calculations'!AN51</f>
        <v>5320718338533.7637</v>
      </c>
      <c r="AB10" s="7">
        <f>'IRA Calculations'!AO51</f>
        <v>5314689744870.7441</v>
      </c>
      <c r="AC10" s="7">
        <f>'IRA Calculations'!AP51</f>
        <v>5308572011189.2773</v>
      </c>
      <c r="AD10" s="7">
        <f>'IRA Calculations'!AQ51</f>
        <v>5302436820598.0508</v>
      </c>
      <c r="AE10" s="7">
        <f>'IRA Calculations'!AR51</f>
        <v>5296309333989.5771</v>
      </c>
      <c r="AF10" s="7">
        <f>'IRA Calculations'!AS51</f>
        <v>5290236448852.7266</v>
      </c>
      <c r="AG10" s="7">
        <f>'IRA Calculations'!AT51</f>
        <v>5284239389124.0596</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58142599995356.32</v>
      </c>
      <c r="C2" s="7">
        <f>'IRA Calculations'!P56</f>
        <v>58142599995356.32</v>
      </c>
      <c r="D2" s="7">
        <f>'IRA Calculations'!Q56</f>
        <v>58142599995356.32</v>
      </c>
      <c r="E2" s="7">
        <f>'IRA Calculations'!R56</f>
        <v>57752990775055.641</v>
      </c>
      <c r="F2" s="7">
        <f>'IRA Calculations'!S56</f>
        <v>57460124012749.656</v>
      </c>
      <c r="G2" s="7">
        <f>'IRA Calculations'!T56</f>
        <v>57228784454935.281</v>
      </c>
      <c r="H2" s="7">
        <f>'IRA Calculations'!U56</f>
        <v>57026342005097.453</v>
      </c>
      <c r="I2" s="7">
        <f>'IRA Calculations'!V56</f>
        <v>56837772242704.734</v>
      </c>
      <c r="J2" s="7">
        <f>'IRA Calculations'!W56</f>
        <v>56770496516773.703</v>
      </c>
      <c r="K2" s="7">
        <f>'IRA Calculations'!X56</f>
        <v>56776239966217.68</v>
      </c>
      <c r="L2" s="7">
        <f>'IRA Calculations'!Y56</f>
        <v>56739082528669.328</v>
      </c>
      <c r="M2" s="7">
        <f>'IRA Calculations'!Z56</f>
        <v>56677251004459.875</v>
      </c>
      <c r="N2" s="7">
        <f>'IRA Calculations'!AA56</f>
        <v>56756049913552.93</v>
      </c>
      <c r="O2" s="7">
        <f>'IRA Calculations'!AB56</f>
        <v>56881272795602.625</v>
      </c>
      <c r="P2" s="7">
        <f>'IRA Calculations'!AC56</f>
        <v>56967689451478.852</v>
      </c>
      <c r="Q2" s="7">
        <f>'IRA Calculations'!AD56</f>
        <v>57072162020460.148</v>
      </c>
      <c r="R2" s="7">
        <f>'IRA Calculations'!AE56</f>
        <v>57184708425647.836</v>
      </c>
      <c r="S2" s="7">
        <f>'IRA Calculations'!AF56</f>
        <v>57280673697901.57</v>
      </c>
      <c r="T2" s="7">
        <f>'IRA Calculations'!AG56</f>
        <v>57352284419197.891</v>
      </c>
      <c r="U2" s="7">
        <f>'IRA Calculations'!AH56</f>
        <v>57431237438917.273</v>
      </c>
      <c r="V2" s="7">
        <f>'IRA Calculations'!AI56</f>
        <v>57452789127242.719</v>
      </c>
      <c r="W2" s="7">
        <f>'IRA Calculations'!AJ56</f>
        <v>57445390256564.375</v>
      </c>
      <c r="X2" s="7">
        <f>'IRA Calculations'!AK56</f>
        <v>57207418479668.516</v>
      </c>
      <c r="Y2" s="7">
        <f>'IRA Calculations'!AL56</f>
        <v>56921980239705.711</v>
      </c>
      <c r="Z2" s="7">
        <f>'IRA Calculations'!AM56</f>
        <v>56569344304508.766</v>
      </c>
      <c r="AA2" s="7">
        <f>'IRA Calculations'!AN56</f>
        <v>56167749179013.492</v>
      </c>
      <c r="AB2" s="7">
        <f>'IRA Calculations'!AO56</f>
        <v>55781696597876.711</v>
      </c>
      <c r="AC2" s="7">
        <f>'IRA Calculations'!AP56</f>
        <v>55334876050928.883</v>
      </c>
      <c r="AD2" s="7">
        <f>'IRA Calculations'!AQ56</f>
        <v>54876101201218.797</v>
      </c>
      <c r="AE2" s="7">
        <f>'IRA Calculations'!AR56</f>
        <v>54375352859348.68</v>
      </c>
      <c r="AF2" s="7">
        <f>'IRA Calculations'!AS56</f>
        <v>53887832281214.078</v>
      </c>
      <c r="AG2" s="7">
        <f>'IRA Calculations'!AT56</f>
        <v>53404260836648.648</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3514230520580.7266</v>
      </c>
      <c r="C2" s="7">
        <f>'IRA Calculations'!P69</f>
        <v>3514230520580.7266</v>
      </c>
      <c r="D2" s="7">
        <f>'IRA Calculations'!Q69</f>
        <v>3514230520580.7266</v>
      </c>
      <c r="E2" s="7">
        <f>'IRA Calculations'!R69</f>
        <v>3556820893008.6016</v>
      </c>
      <c r="F2" s="7">
        <f>'IRA Calculations'!S69</f>
        <v>3601196028760.71</v>
      </c>
      <c r="G2" s="7">
        <f>'IRA Calculations'!T69</f>
        <v>3643140691413.1787</v>
      </c>
      <c r="H2" s="7">
        <f>'IRA Calculations'!U69</f>
        <v>3683377633120.3003</v>
      </c>
      <c r="I2" s="7">
        <f>'IRA Calculations'!V69</f>
        <v>3722533744944.8013</v>
      </c>
      <c r="J2" s="7">
        <f>'IRA Calculations'!W69</f>
        <v>3760437030238.9536</v>
      </c>
      <c r="K2" s="7">
        <f>'IRA Calculations'!X69</f>
        <v>3798084078760.377</v>
      </c>
      <c r="L2" s="7">
        <f>'IRA Calculations'!Y69</f>
        <v>3835134723305.6011</v>
      </c>
      <c r="M2" s="7">
        <f>'IRA Calculations'!Z69</f>
        <v>3874184404634.4458</v>
      </c>
      <c r="N2" s="7">
        <f>'IRA Calculations'!AA69</f>
        <v>3914840655419.8745</v>
      </c>
      <c r="O2" s="7">
        <f>'IRA Calculations'!AB69</f>
        <v>3956390670210.5522</v>
      </c>
      <c r="P2" s="7">
        <f>'IRA Calculations'!AC69</f>
        <v>3992542366841.4751</v>
      </c>
      <c r="Q2" s="7">
        <f>'IRA Calculations'!AD69</f>
        <v>4030860182006.4219</v>
      </c>
      <c r="R2" s="7">
        <f>'IRA Calculations'!AE69</f>
        <v>4070299924994.3662</v>
      </c>
      <c r="S2" s="7">
        <f>'IRA Calculations'!AF69</f>
        <v>4111526003155.397</v>
      </c>
      <c r="T2" s="7">
        <f>'IRA Calculations'!AG69</f>
        <v>4153478115215.8291</v>
      </c>
      <c r="U2" s="7">
        <f>'IRA Calculations'!AH69</f>
        <v>4198272398332.8989</v>
      </c>
      <c r="V2" s="7">
        <f>'IRA Calculations'!AI69</f>
        <v>4242157293797.0171</v>
      </c>
      <c r="W2" s="7">
        <f>'IRA Calculations'!AJ69</f>
        <v>4287475780871.2891</v>
      </c>
      <c r="X2" s="7">
        <f>'IRA Calculations'!AK69</f>
        <v>4298128327222.3828</v>
      </c>
      <c r="Y2" s="7">
        <f>'IRA Calculations'!AL69</f>
        <v>4310093022895.7695</v>
      </c>
      <c r="Z2" s="7">
        <f>'IRA Calculations'!AM69</f>
        <v>4323335601715.189</v>
      </c>
      <c r="AA2" s="7">
        <f>'IRA Calculations'!AN69</f>
        <v>4338293565274.0713</v>
      </c>
      <c r="AB2" s="7">
        <f>'IRA Calculations'!AO69</f>
        <v>4354567254566.249</v>
      </c>
      <c r="AC2" s="7">
        <f>'IRA Calculations'!AP69</f>
        <v>4370923615353.9087</v>
      </c>
      <c r="AD2" s="7">
        <f>'IRA Calculations'!AQ69</f>
        <v>4388333243657.5742</v>
      </c>
      <c r="AE2" s="7">
        <f>'IRA Calculations'!AR69</f>
        <v>4405523009184.1582</v>
      </c>
      <c r="AF2" s="7">
        <f>'IRA Calculations'!AS69</f>
        <v>4422645526032.8096</v>
      </c>
      <c r="AG2" s="7">
        <f>'IRA Calculations'!AT69</f>
        <v>4440032522198.7744</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42494870836680.781</v>
      </c>
      <c r="C4" s="7">
        <f>'IRA Calculations'!P71</f>
        <v>42494870836680.781</v>
      </c>
      <c r="D4" s="7">
        <f>'IRA Calculations'!Q71</f>
        <v>42494870836680.781</v>
      </c>
      <c r="E4" s="7">
        <f>'IRA Calculations'!R71</f>
        <v>42559645198247.164</v>
      </c>
      <c r="F4" s="7">
        <f>'IRA Calculations'!S71</f>
        <v>41435919808264.156</v>
      </c>
      <c r="G4" s="7">
        <f>'IRA Calculations'!T71</f>
        <v>40296019800088.086</v>
      </c>
      <c r="H4" s="7">
        <f>'IRA Calculations'!U71</f>
        <v>39143135656322.047</v>
      </c>
      <c r="I4" s="7">
        <f>'IRA Calculations'!V71</f>
        <v>38013930190303.852</v>
      </c>
      <c r="J4" s="7">
        <f>'IRA Calculations'!W71</f>
        <v>36900480402296.008</v>
      </c>
      <c r="K4" s="7">
        <f>'IRA Calculations'!X71</f>
        <v>35824115315068.398</v>
      </c>
      <c r="L4" s="7">
        <f>'IRA Calculations'!Y71</f>
        <v>34778993542513.094</v>
      </c>
      <c r="M4" s="7">
        <f>'IRA Calculations'!Z71</f>
        <v>33798949020658.742</v>
      </c>
      <c r="N4" s="7">
        <f>'IRA Calculations'!AA71</f>
        <v>32882618319558.539</v>
      </c>
      <c r="O4" s="7">
        <f>'IRA Calculations'!AB71</f>
        <v>32023918608567.227</v>
      </c>
      <c r="P4" s="7">
        <f>'IRA Calculations'!AC71</f>
        <v>32363215798526.82</v>
      </c>
      <c r="Q4" s="7">
        <f>'IRA Calculations'!AD71</f>
        <v>32785926443251.711</v>
      </c>
      <c r="R4" s="7">
        <f>'IRA Calculations'!AE71</f>
        <v>33252805420649.133</v>
      </c>
      <c r="S4" s="7">
        <f>'IRA Calculations'!AF71</f>
        <v>33779258136086.266</v>
      </c>
      <c r="T4" s="7">
        <f>'IRA Calculations'!AG71</f>
        <v>34330826629672.469</v>
      </c>
      <c r="U4" s="7">
        <f>'IRA Calculations'!AH71</f>
        <v>34944174171298.062</v>
      </c>
      <c r="V4" s="7">
        <f>'IRA Calculations'!AI71</f>
        <v>35561693076521.344</v>
      </c>
      <c r="W4" s="7">
        <f>'IRA Calculations'!AJ71</f>
        <v>36219292491013.977</v>
      </c>
      <c r="X4" s="7">
        <f>'IRA Calculations'!AK71</f>
        <v>36349045407165.672</v>
      </c>
      <c r="Y4" s="7">
        <f>'IRA Calculations'!AL71</f>
        <v>36487913084487.141</v>
      </c>
      <c r="Z4" s="7">
        <f>'IRA Calculations'!AM71</f>
        <v>36633564816963.641</v>
      </c>
      <c r="AA4" s="7">
        <f>'IRA Calculations'!AN71</f>
        <v>36782025671942.742</v>
      </c>
      <c r="AB4" s="7">
        <f>'IRA Calculations'!AO71</f>
        <v>36936329725742.922</v>
      </c>
      <c r="AC4" s="7">
        <f>'IRA Calculations'!AP71</f>
        <v>37069939952323.492</v>
      </c>
      <c r="AD4" s="7">
        <f>'IRA Calculations'!AQ71</f>
        <v>37184298843188.297</v>
      </c>
      <c r="AE4" s="7">
        <f>'IRA Calculations'!AR71</f>
        <v>37273395519822.719</v>
      </c>
      <c r="AF4" s="7">
        <f>'IRA Calculations'!AS71</f>
        <v>37333257498326.047</v>
      </c>
      <c r="AG4" s="7">
        <f>'IRA Calculations'!AT71</f>
        <v>37360857444189.906</v>
      </c>
    </row>
    <row r="5" spans="1:35" x14ac:dyDescent="0.2">
      <c r="A5" s="1" t="s">
        <v>79</v>
      </c>
      <c r="B5" s="7">
        <f>'IRA Calculations'!O72</f>
        <v>11782441468402.662</v>
      </c>
      <c r="C5" s="7">
        <f>'IRA Calculations'!P72</f>
        <v>11782441468402.662</v>
      </c>
      <c r="D5" s="7">
        <f>'IRA Calculations'!Q72</f>
        <v>11782441468402.662</v>
      </c>
      <c r="E5" s="7">
        <f>'IRA Calculations'!R72</f>
        <v>11802131805334.184</v>
      </c>
      <c r="F5" s="7">
        <f>'IRA Calculations'!S72</f>
        <v>11806479871446.797</v>
      </c>
      <c r="G5" s="7">
        <f>'IRA Calculations'!T72</f>
        <v>11791930217614.537</v>
      </c>
      <c r="H5" s="7">
        <f>'IRA Calculations'!U72</f>
        <v>11752065610122.281</v>
      </c>
      <c r="I5" s="7">
        <f>'IRA Calculations'!V72</f>
        <v>11683170106201.898</v>
      </c>
      <c r="J5" s="7">
        <f>'IRA Calculations'!W72</f>
        <v>11571762246693.662</v>
      </c>
      <c r="K5" s="7">
        <f>'IRA Calculations'!X72</f>
        <v>11411455107998.27</v>
      </c>
      <c r="L5" s="7">
        <f>'IRA Calculations'!Y72</f>
        <v>11192526488400.236</v>
      </c>
      <c r="M5" s="7">
        <f>'IRA Calculations'!Z72</f>
        <v>10919629498725.988</v>
      </c>
      <c r="N5" s="7">
        <f>'IRA Calculations'!AA72</f>
        <v>10595696097970.523</v>
      </c>
      <c r="O5" s="7">
        <f>'IRA Calculations'!AB72</f>
        <v>10225510623946.555</v>
      </c>
      <c r="P5" s="7">
        <f>'IRA Calculations'!AC72</f>
        <v>9813492660858.252</v>
      </c>
      <c r="Q5" s="7">
        <f>'IRA Calculations'!AD72</f>
        <v>9380238649993.1426</v>
      </c>
      <c r="R5" s="7">
        <f>'IRA Calculations'!AE72</f>
        <v>8929289159731.8359</v>
      </c>
      <c r="S5" s="7">
        <f>'IRA Calculations'!AF72</f>
        <v>8474925733405.6855</v>
      </c>
      <c r="T5" s="7">
        <f>'IRA Calculations'!AG72</f>
        <v>8018185364731.2627</v>
      </c>
      <c r="U5" s="7">
        <f>'IRA Calculations'!AH72</f>
        <v>7567700226192.752</v>
      </c>
      <c r="V5" s="7">
        <f>'IRA Calculations'!AI72</f>
        <v>7112570936684.3408</v>
      </c>
      <c r="W5" s="7">
        <f>'IRA Calculations'!AJ72</f>
        <v>6656952731420.7861</v>
      </c>
      <c r="X5" s="7">
        <f>'IRA Calculations'!AK72</f>
        <v>6125534605950.7695</v>
      </c>
      <c r="Y5" s="7">
        <f>'IRA Calculations'!AL72</f>
        <v>5602414888322.9023</v>
      </c>
      <c r="Z5" s="7">
        <f>'IRA Calculations'!AM72</f>
        <v>5086911727667.4854</v>
      </c>
      <c r="AA5" s="7">
        <f>'IRA Calculations'!AN72</f>
        <v>4580402530646.9863</v>
      </c>
      <c r="AB5" s="7">
        <f>'IRA Calculations'!AO72</f>
        <v>4087667330909.5967</v>
      </c>
      <c r="AC5" s="7">
        <f>'IRA Calculations'!AP72</f>
        <v>3612637424822.8916</v>
      </c>
      <c r="AD5" s="7">
        <f>'IRA Calculations'!AQ72</f>
        <v>3161573110889.2153</v>
      </c>
      <c r="AE5" s="7">
        <f>'IRA Calculations'!AR72</f>
        <v>2738447546449.9985</v>
      </c>
      <c r="AF5" s="7">
        <f>'IRA Calculations'!AS72</f>
        <v>2345754104843.4829</v>
      </c>
      <c r="AG5" s="7">
        <f>'IRA Calculations'!AT72</f>
        <v>1985637251483.426</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3756183756756.8223</v>
      </c>
      <c r="C7" s="7">
        <f>'IRA Calculations'!P74</f>
        <v>3756183756756.8223</v>
      </c>
      <c r="D7" s="7">
        <f>'IRA Calculations'!Q74</f>
        <v>3756183756756.8223</v>
      </c>
      <c r="E7" s="7">
        <f>'IRA Calculations'!R74</f>
        <v>3759657732555.1665</v>
      </c>
      <c r="F7" s="7">
        <f>'IRA Calculations'!S74</f>
        <v>3760563459997.2212</v>
      </c>
      <c r="G7" s="7">
        <f>'IRA Calculations'!T74</f>
        <v>3759616407315.8901</v>
      </c>
      <c r="H7" s="7">
        <f>'IRA Calculations'!U74</f>
        <v>3755411937443.8657</v>
      </c>
      <c r="I7" s="7">
        <f>'IRA Calculations'!V74</f>
        <v>3752350484809.083</v>
      </c>
      <c r="J7" s="7">
        <f>'IRA Calculations'!W74</f>
        <v>3748230915907.1279</v>
      </c>
      <c r="K7" s="7">
        <f>'IRA Calculations'!X74</f>
        <v>3744141621062.2466</v>
      </c>
      <c r="L7" s="7">
        <f>'IRA Calculations'!Y74</f>
        <v>3738831123032.4004</v>
      </c>
      <c r="M7" s="7">
        <f>'IRA Calculations'!Z74</f>
        <v>3734988215913.8613</v>
      </c>
      <c r="N7" s="7">
        <f>'IRA Calculations'!AA74</f>
        <v>3731792844847.8418</v>
      </c>
      <c r="O7" s="7">
        <f>'IRA Calculations'!AB74</f>
        <v>3730916763206.8555</v>
      </c>
      <c r="P7" s="7">
        <f>'IRA Calculations'!AC74</f>
        <v>3729586250405.8784</v>
      </c>
      <c r="Q7" s="7">
        <f>'IRA Calculations'!AD74</f>
        <v>3732445766008.9292</v>
      </c>
      <c r="R7" s="7">
        <f>'IRA Calculations'!AE74</f>
        <v>3737717101273.8579</v>
      </c>
      <c r="S7" s="7">
        <f>'IRA Calculations'!AF74</f>
        <v>3747861810612.1934</v>
      </c>
      <c r="T7" s="7">
        <f>'IRA Calculations'!AG74</f>
        <v>3760701934492.7612</v>
      </c>
      <c r="U7" s="7">
        <f>'IRA Calculations'!AH74</f>
        <v>3778022511552.7476</v>
      </c>
      <c r="V7" s="7">
        <f>'IRA Calculations'!AI74</f>
        <v>3797196454466.3018</v>
      </c>
      <c r="W7" s="7">
        <f>'IRA Calculations'!AJ74</f>
        <v>3819160869514.8223</v>
      </c>
      <c r="X7" s="7">
        <f>'IRA Calculations'!AK74</f>
        <v>3805604250008.7485</v>
      </c>
      <c r="Y7" s="7">
        <f>'IRA Calculations'!AL74</f>
        <v>3792623477076.6865</v>
      </c>
      <c r="Z7" s="7">
        <f>'IRA Calculations'!AM74</f>
        <v>3779554515105.8184</v>
      </c>
      <c r="AA7" s="7">
        <f>'IRA Calculations'!AN74</f>
        <v>3766061049835.3096</v>
      </c>
      <c r="AB7" s="7">
        <f>'IRA Calculations'!AO74</f>
        <v>3752966085198.4795</v>
      </c>
      <c r="AC7" s="7">
        <f>'IRA Calculations'!AP74</f>
        <v>3739258916901.6514</v>
      </c>
      <c r="AD7" s="7">
        <f>'IRA Calculations'!AQ74</f>
        <v>3726058103924.1299</v>
      </c>
      <c r="AE7" s="7">
        <f>'IRA Calculations'!AR74</f>
        <v>3713517684391.4341</v>
      </c>
      <c r="AF7" s="7">
        <f>'IRA Calculations'!AS74</f>
        <v>3701537220745.1113</v>
      </c>
      <c r="AG7" s="7">
        <f>'IRA Calculations'!AT74</f>
        <v>3690015842390.9014</v>
      </c>
    </row>
    <row r="8" spans="1:35" x14ac:dyDescent="0.2">
      <c r="A8" s="1" t="s">
        <v>344</v>
      </c>
      <c r="B8" s="7">
        <f>'IRA Calculations'!O75</f>
        <v>313224547898.00372</v>
      </c>
      <c r="C8" s="7">
        <f>'IRA Calculations'!P75</f>
        <v>313224547898.00372</v>
      </c>
      <c r="D8" s="7">
        <f>'IRA Calculations'!Q75</f>
        <v>313224547898.00372</v>
      </c>
      <c r="E8" s="7">
        <f>'IRA Calculations'!R75</f>
        <v>310167630180.96655</v>
      </c>
      <c r="F8" s="7">
        <f>'IRA Calculations'!S75</f>
        <v>306881561555.34631</v>
      </c>
      <c r="G8" s="7">
        <f>'IRA Calculations'!T75</f>
        <v>303350378655.20148</v>
      </c>
      <c r="H8" s="7">
        <f>'IRA Calculations'!U75</f>
        <v>299191944346.68817</v>
      </c>
      <c r="I8" s="7">
        <f>'IRA Calculations'!V75</f>
        <v>294222709893.87921</v>
      </c>
      <c r="J8" s="7">
        <f>'IRA Calculations'!W75</f>
        <v>288242817688.13257</v>
      </c>
      <c r="K8" s="7">
        <f>'IRA Calculations'!X75</f>
        <v>281371150696.10345</v>
      </c>
      <c r="L8" s="7">
        <f>'IRA Calculations'!Y75</f>
        <v>273213889354.2309</v>
      </c>
      <c r="M8" s="7">
        <f>'IRA Calculations'!Z75</f>
        <v>264044475873.37497</v>
      </c>
      <c r="N8" s="7">
        <f>'IRA Calculations'!AA75</f>
        <v>253910421216.08563</v>
      </c>
      <c r="O8" s="7">
        <f>'IRA Calculations'!AB75</f>
        <v>242958281081.69617</v>
      </c>
      <c r="P8" s="7">
        <f>'IRA Calculations'!AC75</f>
        <v>231097580707.46634</v>
      </c>
      <c r="Q8" s="7">
        <f>'IRA Calculations'!AD75</f>
        <v>218457000141.93332</v>
      </c>
      <c r="R8" s="7">
        <f>'IRA Calculations'!AE75</f>
        <v>204973795551.45834</v>
      </c>
      <c r="S8" s="7">
        <f>'IRA Calculations'!AF75</f>
        <v>190938527580.30035</v>
      </c>
      <c r="T8" s="7">
        <f>'IRA Calculations'!AG75</f>
        <v>176259813378.52893</v>
      </c>
      <c r="U8" s="7">
        <f>'IRA Calculations'!AH75</f>
        <v>161250570183.03415</v>
      </c>
      <c r="V8" s="7">
        <f>'IRA Calculations'!AI75</f>
        <v>146116110498.34351</v>
      </c>
      <c r="W8" s="7">
        <f>'IRA Calculations'!AJ75</f>
        <v>131176309328.77794</v>
      </c>
      <c r="X8" s="7">
        <f>'IRA Calculations'!AK75</f>
        <v>116292163840.8382</v>
      </c>
      <c r="Y8" s="7">
        <f>'IRA Calculations'!AL75</f>
        <v>102071437811.97343</v>
      </c>
      <c r="Z8" s="7">
        <f>'IRA Calculations'!AM75</f>
        <v>88716154029.37088</v>
      </c>
      <c r="AA8" s="7">
        <f>'IRA Calculations'!AN75</f>
        <v>76409068875.013641</v>
      </c>
      <c r="AB8" s="7">
        <f>'IRA Calculations'!AO75</f>
        <v>65320326923.141167</v>
      </c>
      <c r="AC8" s="7">
        <f>'IRA Calculations'!AP75</f>
        <v>55512876830.811935</v>
      </c>
      <c r="AD8" s="7">
        <f>'IRA Calculations'!AQ75</f>
        <v>47053650554.714088</v>
      </c>
      <c r="AE8" s="7">
        <f>'IRA Calculations'!AR75</f>
        <v>39944827099.284882</v>
      </c>
      <c r="AF8" s="7">
        <f>'IRA Calculations'!AS75</f>
        <v>34121755719.04211</v>
      </c>
      <c r="AG8" s="7">
        <f>'IRA Calculations'!AT75</f>
        <v>29476002182.46035</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2457678389714.9155</v>
      </c>
      <c r="C10" s="7">
        <f>'IRA Calculations'!P77</f>
        <v>2457678389714.9155</v>
      </c>
      <c r="D10" s="7">
        <f>'IRA Calculations'!Q77</f>
        <v>2457678389714.9155</v>
      </c>
      <c r="E10" s="7">
        <f>'IRA Calculations'!R77</f>
        <v>2465203006011.8213</v>
      </c>
      <c r="F10" s="7">
        <f>'IRA Calculations'!S77</f>
        <v>2472239055532.1191</v>
      </c>
      <c r="G10" s="7">
        <f>'IRA Calculations'!T77</f>
        <v>2479371286939.2056</v>
      </c>
      <c r="H10" s="7">
        <f>'IRA Calculations'!U77</f>
        <v>2485644928828.936</v>
      </c>
      <c r="I10" s="7">
        <f>'IRA Calculations'!V77</f>
        <v>2493902484075.4814</v>
      </c>
      <c r="J10" s="7">
        <f>'IRA Calculations'!W77</f>
        <v>2502857772061.9917</v>
      </c>
      <c r="K10" s="7">
        <f>'IRA Calculations'!X77</f>
        <v>2513711039657.6187</v>
      </c>
      <c r="L10" s="7">
        <f>'IRA Calculations'!Y77</f>
        <v>2525280790995.4155</v>
      </c>
      <c r="M10" s="7">
        <f>'IRA Calculations'!Z77</f>
        <v>2539535461884.1597</v>
      </c>
      <c r="N10" s="7">
        <f>'IRA Calculations'!AA77</f>
        <v>2555291743805.2632</v>
      </c>
      <c r="O10" s="7">
        <f>'IRA Calculations'!AB77</f>
        <v>2573001564817.8218</v>
      </c>
      <c r="P10" s="7">
        <f>'IRA Calculations'!AC77</f>
        <v>2590064188711.8462</v>
      </c>
      <c r="Q10" s="7">
        <f>'IRA Calculations'!AD77</f>
        <v>2608862049010.9106</v>
      </c>
      <c r="R10" s="7">
        <f>'IRA Calculations'!AE77</f>
        <v>2627055577436.4941</v>
      </c>
      <c r="S10" s="7">
        <f>'IRA Calculations'!AF77</f>
        <v>2645771478139.0254</v>
      </c>
      <c r="T10" s="7">
        <f>'IRA Calculations'!AG77</f>
        <v>2662732979831.9858</v>
      </c>
      <c r="U10" s="7">
        <f>'IRA Calculations'!AH77</f>
        <v>2680129094142.8408</v>
      </c>
      <c r="V10" s="7">
        <f>'IRA Calculations'!AI77</f>
        <v>2696957146792.8765</v>
      </c>
      <c r="W10" s="7">
        <f>'IRA Calculations'!AJ77</f>
        <v>2715128647609.4043</v>
      </c>
      <c r="X10" s="7">
        <f>'IRA Calculations'!AK77</f>
        <v>2708688108240.519</v>
      </c>
      <c r="Y10" s="7">
        <f>'IRA Calculations'!AL77</f>
        <v>2703022115134.7915</v>
      </c>
      <c r="Z10" s="7">
        <f>'IRA Calculations'!AM77</f>
        <v>2698180094862.3379</v>
      </c>
      <c r="AA10" s="7">
        <f>'IRA Calculations'!AN77</f>
        <v>2694148511170.2881</v>
      </c>
      <c r="AB10" s="7">
        <f>'IRA Calculations'!AO77</f>
        <v>2691266785896.4062</v>
      </c>
      <c r="AC10" s="7">
        <f>'IRA Calculations'!AP77</f>
        <v>2688233259268.6831</v>
      </c>
      <c r="AD10" s="7">
        <f>'IRA Calculations'!AQ77</f>
        <v>2685257815254.6792</v>
      </c>
      <c r="AE10" s="7">
        <f>'IRA Calculations'!AR77</f>
        <v>2682078663137.8999</v>
      </c>
      <c r="AF10" s="7">
        <f>'IRA Calculations'!AS77</f>
        <v>2678475388738.0635</v>
      </c>
      <c r="AG10" s="7">
        <f>'IRA Calculations'!AT77</f>
        <v>2674270364710.6118</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2083906911255.1924</v>
      </c>
      <c r="C2" s="7">
        <f>'IRA Calculations'!P82</f>
        <v>2083906911255.1924</v>
      </c>
      <c r="D2" s="7">
        <f>'IRA Calculations'!Q82</f>
        <v>2083906911255.1924</v>
      </c>
      <c r="E2" s="7">
        <f>'IRA Calculations'!R82</f>
        <v>2053349709521.4375</v>
      </c>
      <c r="F2" s="7">
        <f>'IRA Calculations'!S82</f>
        <v>2158973340075.2461</v>
      </c>
      <c r="G2" s="7">
        <f>'IRA Calculations'!T82</f>
        <v>2265022661929.7085</v>
      </c>
      <c r="H2" s="7">
        <f>'IRA Calculations'!U82</f>
        <v>2377136059248.1279</v>
      </c>
      <c r="I2" s="7">
        <f>'IRA Calculations'!V82</f>
        <v>2490647675802.8525</v>
      </c>
      <c r="J2" s="7">
        <f>'IRA Calculations'!W82</f>
        <v>2610729311483.8184</v>
      </c>
      <c r="K2" s="7">
        <f>'IRA Calculations'!X82</f>
        <v>2732690297415.0552</v>
      </c>
      <c r="L2" s="7">
        <f>'IRA Calculations'!Y82</f>
        <v>2860866093877.3247</v>
      </c>
      <c r="M2" s="7">
        <f>'IRA Calculations'!Z82</f>
        <v>2990464614921.9854</v>
      </c>
      <c r="N2" s="7">
        <f>'IRA Calculations'!AA82</f>
        <v>3125342191534.4604</v>
      </c>
      <c r="O2" s="7">
        <f>'IRA Calculations'!AB82</f>
        <v>3260495147144.8076</v>
      </c>
      <c r="P2" s="7">
        <f>'IRA Calculations'!AC82</f>
        <v>3268293652906.9814</v>
      </c>
      <c r="Q2" s="7">
        <f>'IRA Calculations'!AD82</f>
        <v>3274973429408.7412</v>
      </c>
      <c r="R2" s="7">
        <f>'IRA Calculations'!AE82</f>
        <v>3284827873858.6436</v>
      </c>
      <c r="S2" s="7">
        <f>'IRA Calculations'!AF82</f>
        <v>3292708799810.9678</v>
      </c>
      <c r="T2" s="7">
        <f>'IRA Calculations'!AG82</f>
        <v>3301018460059.7437</v>
      </c>
      <c r="U2" s="7">
        <f>'IRA Calculations'!AH82</f>
        <v>3311931918849.7417</v>
      </c>
      <c r="V2" s="7">
        <f>'IRA Calculations'!AI82</f>
        <v>3320679952577.4482</v>
      </c>
      <c r="W2" s="7">
        <f>'IRA Calculations'!AJ82</f>
        <v>3331889302224.2603</v>
      </c>
      <c r="X2" s="7">
        <f>'IRA Calculations'!AK82</f>
        <v>3341324562333.3247</v>
      </c>
      <c r="Y2" s="7">
        <f>'IRA Calculations'!AL82</f>
        <v>3352940642542.2969</v>
      </c>
      <c r="Z2" s="7">
        <f>'IRA Calculations'!AM82</f>
        <v>3362392154269.458</v>
      </c>
      <c r="AA2" s="7">
        <f>'IRA Calculations'!AN82</f>
        <v>3372155980793.9399</v>
      </c>
      <c r="AB2" s="7">
        <f>'IRA Calculations'!AO82</f>
        <v>3383960330464.626</v>
      </c>
      <c r="AC2" s="7">
        <f>'IRA Calculations'!AP82</f>
        <v>3393460838742.1382</v>
      </c>
      <c r="AD2" s="7">
        <f>'IRA Calculations'!AQ82</f>
        <v>3405519911557.0991</v>
      </c>
      <c r="AE2" s="7">
        <f>'IRA Calculations'!AR82</f>
        <v>3415196463118.8228</v>
      </c>
      <c r="AF2" s="7">
        <f>'IRA Calculations'!AS82</f>
        <v>3425003553241.5518</v>
      </c>
      <c r="AG2" s="7">
        <f>'IRA Calculations'!AT82</f>
        <v>3437519468631.54</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1607877184845.2341</v>
      </c>
      <c r="C2" s="7">
        <f>'IRA Calculations'!P95</f>
        <v>1607877184845.2341</v>
      </c>
      <c r="D2" s="7">
        <f>'IRA Calculations'!Q95</f>
        <v>1607877184845.2341</v>
      </c>
      <c r="E2" s="7">
        <f>'IRA Calculations'!R95</f>
        <v>1587505843894.3906</v>
      </c>
      <c r="F2" s="7">
        <f>'IRA Calculations'!S95</f>
        <v>1565356087503.3984</v>
      </c>
      <c r="G2" s="7">
        <f>'IRA Calculations'!T95</f>
        <v>1543187490045.0557</v>
      </c>
      <c r="H2" s="7">
        <f>'IRA Calculations'!U95</f>
        <v>1525070528305.6125</v>
      </c>
      <c r="I2" s="7">
        <f>'IRA Calculations'!V95</f>
        <v>1510280344396.3486</v>
      </c>
      <c r="J2" s="7">
        <f>'IRA Calculations'!W95</f>
        <v>1495867406968.5991</v>
      </c>
      <c r="K2" s="7">
        <f>'IRA Calculations'!X95</f>
        <v>1480161937314.2839</v>
      </c>
      <c r="L2" s="7">
        <f>'IRA Calculations'!Y95</f>
        <v>1462976729306.4045</v>
      </c>
      <c r="M2" s="7">
        <f>'IRA Calculations'!Z95</f>
        <v>1445343995084.7144</v>
      </c>
      <c r="N2" s="7">
        <f>'IRA Calculations'!AA95</f>
        <v>1428642914201.6975</v>
      </c>
      <c r="O2" s="7">
        <f>'IRA Calculations'!AB95</f>
        <v>1413276028294.3557</v>
      </c>
      <c r="P2" s="7">
        <f>'IRA Calculations'!AC95</f>
        <v>1398651054588.5496</v>
      </c>
      <c r="Q2" s="7">
        <f>'IRA Calculations'!AD95</f>
        <v>1384113147183.9585</v>
      </c>
      <c r="R2" s="7">
        <f>'IRA Calculations'!AE95</f>
        <v>1369771308337.7957</v>
      </c>
      <c r="S2" s="7">
        <f>'IRA Calculations'!AF95</f>
        <v>1353343417758.6074</v>
      </c>
      <c r="T2" s="7">
        <f>'IRA Calculations'!AG95</f>
        <v>1337244518088.1157</v>
      </c>
      <c r="U2" s="7">
        <f>'IRA Calculations'!AH95</f>
        <v>1322148602966.8079</v>
      </c>
      <c r="V2" s="7">
        <f>'IRA Calculations'!AI95</f>
        <v>1308204723590.7063</v>
      </c>
      <c r="W2" s="7">
        <f>'IRA Calculations'!AJ95</f>
        <v>1295688361004.2622</v>
      </c>
      <c r="X2" s="7">
        <f>'IRA Calculations'!AK95</f>
        <v>1276198720672.1384</v>
      </c>
      <c r="Y2" s="7">
        <f>'IRA Calculations'!AL95</f>
        <v>1258333380047.9067</v>
      </c>
      <c r="Z2" s="7">
        <f>'IRA Calculations'!AM95</f>
        <v>1241952328843.7573</v>
      </c>
      <c r="AA2" s="7">
        <f>'IRA Calculations'!AN95</f>
        <v>1227055529920.8</v>
      </c>
      <c r="AB2" s="7">
        <f>'IRA Calculations'!AO95</f>
        <v>1212983247987.3801</v>
      </c>
      <c r="AC2" s="7">
        <f>'IRA Calculations'!AP95</f>
        <v>1199495398788.5327</v>
      </c>
      <c r="AD2" s="7">
        <f>'IRA Calculations'!AQ95</f>
        <v>1186697291461.9951</v>
      </c>
      <c r="AE2" s="7">
        <f>'IRA Calculations'!AR95</f>
        <v>1173978359006.9849</v>
      </c>
      <c r="AF2" s="7">
        <f>'IRA Calculations'!AS95</f>
        <v>1161488896936.73</v>
      </c>
      <c r="AG2" s="7">
        <f>'IRA Calculations'!AT95</f>
        <v>1149509635790.7327</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6756552810275.2773</v>
      </c>
      <c r="C2" s="7">
        <f>'IRA Calculations'!P108</f>
        <v>6756552810275.2773</v>
      </c>
      <c r="D2" s="7">
        <f>'IRA Calculations'!Q108</f>
        <v>6756552810275.2773</v>
      </c>
      <c r="E2" s="7">
        <f>'IRA Calculations'!R108</f>
        <v>6714189692924.542</v>
      </c>
      <c r="F2" s="7">
        <f>'IRA Calculations'!S108</f>
        <v>6669578774670.6387</v>
      </c>
      <c r="G2" s="7">
        <f>'IRA Calculations'!T108</f>
        <v>6624774306806.9473</v>
      </c>
      <c r="H2" s="7">
        <f>'IRA Calculations'!U108</f>
        <v>6583336759143.6172</v>
      </c>
      <c r="I2" s="7">
        <f>'IRA Calculations'!V108</f>
        <v>6547465751712.8105</v>
      </c>
      <c r="J2" s="7">
        <f>'IRA Calculations'!W108</f>
        <v>6518834685829.998</v>
      </c>
      <c r="K2" s="7">
        <f>'IRA Calculations'!X108</f>
        <v>6497568783490.2656</v>
      </c>
      <c r="L2" s="7">
        <f>'IRA Calculations'!Y108</f>
        <v>6482780156829.4619</v>
      </c>
      <c r="M2" s="7">
        <f>'IRA Calculations'!Z108</f>
        <v>6477111787289.7969</v>
      </c>
      <c r="N2" s="7">
        <f>'IRA Calculations'!AA108</f>
        <v>6480489807958.5957</v>
      </c>
      <c r="O2" s="7">
        <f>'IRA Calculations'!AB108</f>
        <v>6491854933779.8594</v>
      </c>
      <c r="P2" s="7">
        <f>'IRA Calculations'!AC108</f>
        <v>6508878261365.0674</v>
      </c>
      <c r="Q2" s="7">
        <f>'IRA Calculations'!AD108</f>
        <v>6532316548836.5625</v>
      </c>
      <c r="R2" s="7">
        <f>'IRA Calculations'!AE108</f>
        <v>6561516589434.4717</v>
      </c>
      <c r="S2" s="7">
        <f>'IRA Calculations'!AF108</f>
        <v>6593365921424.7422</v>
      </c>
      <c r="T2" s="7">
        <f>'IRA Calculations'!AG108</f>
        <v>6627181482952.3613</v>
      </c>
      <c r="U2" s="7">
        <f>'IRA Calculations'!AH108</f>
        <v>6662549468967.3438</v>
      </c>
      <c r="V2" s="7">
        <f>'IRA Calculations'!AI108</f>
        <v>6698139139211.3916</v>
      </c>
      <c r="W2" s="7">
        <f>'IRA Calculations'!AJ108</f>
        <v>6734272364729.7285</v>
      </c>
      <c r="X2" s="7">
        <f>'IRA Calculations'!AK108</f>
        <v>6726478379134.5635</v>
      </c>
      <c r="Y2" s="7">
        <f>'IRA Calculations'!AL108</f>
        <v>6718312704010.3428</v>
      </c>
      <c r="Z2" s="7">
        <f>'IRA Calculations'!AM108</f>
        <v>6709875518374.7568</v>
      </c>
      <c r="AA2" s="7">
        <f>'IRA Calculations'!AN108</f>
        <v>6702096864099.001</v>
      </c>
      <c r="AB2" s="7">
        <f>'IRA Calculations'!AO108</f>
        <v>6693540691496.9482</v>
      </c>
      <c r="AC2" s="7">
        <f>'IRA Calculations'!AP108</f>
        <v>6684488529618.0127</v>
      </c>
      <c r="AD2" s="7">
        <f>'IRA Calculations'!AQ108</f>
        <v>6676462822355.6377</v>
      </c>
      <c r="AE2" s="7">
        <f>'IRA Calculations'!AR108</f>
        <v>6667740268952.4961</v>
      </c>
      <c r="AF2" s="7">
        <f>'IRA Calculations'!AS108</f>
        <v>6659354579698.9414</v>
      </c>
      <c r="AG2" s="7">
        <f>'IRA Calculations'!AT108</f>
        <v>6652564777855.126</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15227090218326.32</v>
      </c>
      <c r="C4" s="7">
        <f>'IRA Calculations'!P110</f>
        <v>15227090218326.32</v>
      </c>
      <c r="D4" s="7">
        <f>'IRA Calculations'!Q110</f>
        <v>15227090218326.32</v>
      </c>
      <c r="E4" s="7">
        <f>'IRA Calculations'!R110</f>
        <v>15257976071158.332</v>
      </c>
      <c r="F4" s="7">
        <f>'IRA Calculations'!S110</f>
        <v>15289449950471.699</v>
      </c>
      <c r="G4" s="7">
        <f>'IRA Calculations'!T110</f>
        <v>15324459862856.268</v>
      </c>
      <c r="H4" s="7">
        <f>'IRA Calculations'!U110</f>
        <v>15368009941026.182</v>
      </c>
      <c r="I4" s="7">
        <f>'IRA Calculations'!V110</f>
        <v>15423591719734.996</v>
      </c>
      <c r="J4" s="7">
        <f>'IRA Calculations'!W110</f>
        <v>15490144306137.107</v>
      </c>
      <c r="K4" s="7">
        <f>'IRA Calculations'!X110</f>
        <v>15563592915150.805</v>
      </c>
      <c r="L4" s="7">
        <f>'IRA Calculations'!Y110</f>
        <v>15640871301035.303</v>
      </c>
      <c r="M4" s="7">
        <f>'IRA Calculations'!Z110</f>
        <v>15724432931374.096</v>
      </c>
      <c r="N4" s="7">
        <f>'IRA Calculations'!AA110</f>
        <v>15813438355719.021</v>
      </c>
      <c r="O4" s="7">
        <f>'IRA Calculations'!AB110</f>
        <v>15903432006729.346</v>
      </c>
      <c r="P4" s="7">
        <f>'IRA Calculations'!AC110</f>
        <v>15992874623748.342</v>
      </c>
      <c r="Q4" s="7">
        <f>'IRA Calculations'!AD110</f>
        <v>16084571969153.23</v>
      </c>
      <c r="R4" s="7">
        <f>'IRA Calculations'!AE110</f>
        <v>16178449805730.432</v>
      </c>
      <c r="S4" s="7">
        <f>'IRA Calculations'!AF110</f>
        <v>16272960396705.428</v>
      </c>
      <c r="T4" s="7">
        <f>'IRA Calculations'!AG110</f>
        <v>16367078628256.391</v>
      </c>
      <c r="U4" s="7">
        <f>'IRA Calculations'!AH110</f>
        <v>16461361684889.885</v>
      </c>
      <c r="V4" s="7">
        <f>'IRA Calculations'!AI110</f>
        <v>16555411567865.854</v>
      </c>
      <c r="W4" s="7">
        <f>'IRA Calculations'!AJ110</f>
        <v>16648851169378.24</v>
      </c>
      <c r="X4" s="7">
        <f>'IRA Calculations'!AK110</f>
        <v>16626620024258.465</v>
      </c>
      <c r="Y4" s="7">
        <f>'IRA Calculations'!AL110</f>
        <v>16603765304718.143</v>
      </c>
      <c r="Z4" s="7">
        <f>'IRA Calculations'!AM110</f>
        <v>16580661030743.27</v>
      </c>
      <c r="AA4" s="7">
        <f>'IRA Calculations'!AN110</f>
        <v>16557634142109.656</v>
      </c>
      <c r="AB4" s="7">
        <f>'IRA Calculations'!AO110</f>
        <v>16534897926659.875</v>
      </c>
      <c r="AC4" s="7">
        <f>'IRA Calculations'!AP110</f>
        <v>16512505003961.943</v>
      </c>
      <c r="AD4" s="7">
        <f>'IRA Calculations'!AQ110</f>
        <v>16490654475180</v>
      </c>
      <c r="AE4" s="7">
        <f>'IRA Calculations'!AR110</f>
        <v>16469344888276.971</v>
      </c>
      <c r="AF4" s="7">
        <f>'IRA Calculations'!AS110</f>
        <v>16448633406279.686</v>
      </c>
      <c r="AG4" s="7">
        <f>'IRA Calculations'!AT110</f>
        <v>16428511930901.025</v>
      </c>
    </row>
    <row r="5" spans="1:35" x14ac:dyDescent="0.2">
      <c r="A5" s="1" t="s">
        <v>79</v>
      </c>
      <c r="B5" s="7">
        <f>'IRA Calculations'!O111</f>
        <v>1053990113971.2792</v>
      </c>
      <c r="C5" s="7">
        <f>'IRA Calculations'!P111</f>
        <v>1053990113971.2792</v>
      </c>
      <c r="D5" s="7">
        <f>'IRA Calculations'!Q111</f>
        <v>1053990113971.2792</v>
      </c>
      <c r="E5" s="7">
        <f>'IRA Calculations'!R111</f>
        <v>1012453671005.3987</v>
      </c>
      <c r="F5" s="7">
        <f>'IRA Calculations'!S111</f>
        <v>979798166507.50842</v>
      </c>
      <c r="G5" s="7">
        <f>'IRA Calculations'!T111</f>
        <v>955049737967.10632</v>
      </c>
      <c r="H5" s="7">
        <f>'IRA Calculations'!U111</f>
        <v>937294756641.6687</v>
      </c>
      <c r="I5" s="7">
        <f>'IRA Calculations'!V111</f>
        <v>925520424694.50024</v>
      </c>
      <c r="J5" s="7">
        <f>'IRA Calculations'!W111</f>
        <v>918557852990.15601</v>
      </c>
      <c r="K5" s="7">
        <f>'IRA Calculations'!X111</f>
        <v>915192607938.7002</v>
      </c>
      <c r="L5" s="7">
        <f>'IRA Calculations'!Y111</f>
        <v>914420190696.72412</v>
      </c>
      <c r="M5" s="7">
        <f>'IRA Calculations'!Z111</f>
        <v>915696023434.328</v>
      </c>
      <c r="N5" s="7">
        <f>'IRA Calculations'!AA111</f>
        <v>918445895262.45898</v>
      </c>
      <c r="O5" s="7">
        <f>'IRA Calculations'!AB111</f>
        <v>922035350205.45447</v>
      </c>
      <c r="P5" s="7">
        <f>'IRA Calculations'!AC111</f>
        <v>926120527962.88928</v>
      </c>
      <c r="Q5" s="7">
        <f>'IRA Calculations'!AD111</f>
        <v>930679861647.64697</v>
      </c>
      <c r="R5" s="7">
        <f>'IRA Calculations'!AE111</f>
        <v>935575517488.53601</v>
      </c>
      <c r="S5" s="7">
        <f>'IRA Calculations'!AF111</f>
        <v>940623296655.42908</v>
      </c>
      <c r="T5" s="7">
        <f>'IRA Calculations'!AG111</f>
        <v>945711704263.78772</v>
      </c>
      <c r="U5" s="7">
        <f>'IRA Calculations'!AH111</f>
        <v>950840723372.10168</v>
      </c>
      <c r="V5" s="7">
        <f>'IRA Calculations'!AI111</f>
        <v>955973150955.87122</v>
      </c>
      <c r="W5" s="7">
        <f>'IRA Calculations'!AJ111</f>
        <v>961084696469.05457</v>
      </c>
      <c r="X5" s="7">
        <f>'IRA Calculations'!AK111</f>
        <v>959498054960.95056</v>
      </c>
      <c r="Y5" s="7">
        <f>'IRA Calculations'!AL111</f>
        <v>957899243690.81897</v>
      </c>
      <c r="Z5" s="7">
        <f>'IRA Calculations'!AM111</f>
        <v>956312502533.40405</v>
      </c>
      <c r="AA5" s="7">
        <f>'IRA Calculations'!AN111</f>
        <v>954758489983.70532</v>
      </c>
      <c r="AB5" s="7">
        <f>'IRA Calculations'!AO111</f>
        <v>953249847320.70728</v>
      </c>
      <c r="AC5" s="7">
        <f>'IRA Calculations'!AP111</f>
        <v>951787261493.55261</v>
      </c>
      <c r="AD5" s="7">
        <f>'IRA Calculations'!AQ111</f>
        <v>950383724149.30896</v>
      </c>
      <c r="AE5" s="7">
        <f>'IRA Calculations'!AR111</f>
        <v>949036521807.46802</v>
      </c>
      <c r="AF5" s="7">
        <f>'IRA Calculations'!AS111</f>
        <v>947746899611.51697</v>
      </c>
      <c r="AG5" s="7">
        <f>'IRA Calculations'!AT111</f>
        <v>946511588536.06128</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752151366059.09619</v>
      </c>
      <c r="C10" s="7">
        <f>'IRA Calculations'!P116</f>
        <v>752151366059.09619</v>
      </c>
      <c r="D10" s="7">
        <f>'IRA Calculations'!Q116</f>
        <v>752151366059.09619</v>
      </c>
      <c r="E10" s="7">
        <f>'IRA Calculations'!R116</f>
        <v>742729234122.13342</v>
      </c>
      <c r="F10" s="7">
        <f>'IRA Calculations'!S116</f>
        <v>735665437589.59216</v>
      </c>
      <c r="G10" s="7">
        <f>'IRA Calculations'!T116</f>
        <v>730728251219.37097</v>
      </c>
      <c r="H10" s="7">
        <f>'IRA Calculations'!U116</f>
        <v>727671564056.8269</v>
      </c>
      <c r="I10" s="7">
        <f>'IRA Calculations'!V116</f>
        <v>726332208755.26184</v>
      </c>
      <c r="J10" s="7">
        <f>'IRA Calculations'!W116</f>
        <v>726370869475.04041</v>
      </c>
      <c r="K10" s="7">
        <f>'IRA Calculations'!X116</f>
        <v>727417072063.02271</v>
      </c>
      <c r="L10" s="7">
        <f>'IRA Calculations'!Y116</f>
        <v>729143084277.48926</v>
      </c>
      <c r="M10" s="7">
        <f>'IRA Calculations'!Z116</f>
        <v>731582094603.76526</v>
      </c>
      <c r="N10" s="7">
        <f>'IRA Calculations'!AA116</f>
        <v>734596518068.94531</v>
      </c>
      <c r="O10" s="7">
        <f>'IRA Calculations'!AB116</f>
        <v>737868446644.21936</v>
      </c>
      <c r="P10" s="7">
        <f>'IRA Calculations'!AC116</f>
        <v>741215168850.93896</v>
      </c>
      <c r="Q10" s="7">
        <f>'IRA Calculations'!AD116</f>
        <v>744727303874.40637</v>
      </c>
      <c r="R10" s="7">
        <f>'IRA Calculations'!AE116</f>
        <v>748375303129.14099</v>
      </c>
      <c r="S10" s="7">
        <f>'IRA Calculations'!AF116</f>
        <v>752092160280.92236</v>
      </c>
      <c r="T10" s="7">
        <f>'IRA Calculations'!AG116</f>
        <v>755794425143.21936</v>
      </c>
      <c r="U10" s="7">
        <f>'IRA Calculations'!AH116</f>
        <v>759520908708.16284</v>
      </c>
      <c r="V10" s="7">
        <f>'IRA Calculations'!AI116</f>
        <v>763259088274.60144</v>
      </c>
      <c r="W10" s="7">
        <f>'IRA Calculations'!AJ116</f>
        <v>766992351717.34607</v>
      </c>
      <c r="X10" s="7">
        <f>'IRA Calculations'!AK116</f>
        <v>766286929021.74158</v>
      </c>
      <c r="Y10" s="7">
        <f>'IRA Calculations'!AL116</f>
        <v>765520624496.10083</v>
      </c>
      <c r="Z10" s="7">
        <f>'IRA Calculations'!AM116</f>
        <v>764708132686.40686</v>
      </c>
      <c r="AA10" s="7">
        <f>'IRA Calculations'!AN116</f>
        <v>763863941394.25134</v>
      </c>
      <c r="AB10" s="7">
        <f>'IRA Calculations'!AO116</f>
        <v>762998451995.35803</v>
      </c>
      <c r="AC10" s="7">
        <f>'IRA Calculations'!AP116</f>
        <v>762120165293.26331</v>
      </c>
      <c r="AD10" s="7">
        <f>'IRA Calculations'!AQ116</f>
        <v>761239372406.28052</v>
      </c>
      <c r="AE10" s="7">
        <f>'IRA Calculations'!AR116</f>
        <v>760359685534.36096</v>
      </c>
      <c r="AF10" s="7">
        <f>'IRA Calculations'!AS116</f>
        <v>759487837471.53943</v>
      </c>
      <c r="AG10" s="7">
        <f>'IRA Calculations'!AT116</f>
        <v>758626875212.3761</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8328471410003.3086</v>
      </c>
      <c r="C2" s="7">
        <f>'IRA Calculations'!P121</f>
        <v>8328471410003.3086</v>
      </c>
      <c r="D2" s="7">
        <f>'IRA Calculations'!Q121</f>
        <v>8328471410003.3086</v>
      </c>
      <c r="E2" s="7">
        <f>'IRA Calculations'!R121</f>
        <v>8269921580386.1133</v>
      </c>
      <c r="F2" s="7">
        <f>'IRA Calculations'!S121</f>
        <v>8225207276570.9648</v>
      </c>
      <c r="G2" s="7">
        <f>'IRA Calculations'!T121</f>
        <v>8189372229574.9648</v>
      </c>
      <c r="H2" s="7">
        <f>'IRA Calculations'!U121</f>
        <v>8158493331324.6475</v>
      </c>
      <c r="I2" s="7">
        <f>'IRA Calculations'!V121</f>
        <v>8129376311767.9717</v>
      </c>
      <c r="J2" s="7">
        <f>'IRA Calculations'!W121</f>
        <v>8117984894598.543</v>
      </c>
      <c r="K2" s="7">
        <f>'IRA Calculations'!X121</f>
        <v>8117535217529.6982</v>
      </c>
      <c r="L2" s="7">
        <f>'IRA Calculations'!Y121</f>
        <v>8110540715851.3213</v>
      </c>
      <c r="M2" s="7">
        <f>'IRA Calculations'!Z121</f>
        <v>8100669047941.8691</v>
      </c>
      <c r="N2" s="7">
        <f>'IRA Calculations'!AA121</f>
        <v>8110417719601.7861</v>
      </c>
      <c r="O2" s="7">
        <f>'IRA Calculations'!AB121</f>
        <v>8127342744998.9346</v>
      </c>
      <c r="P2" s="7">
        <f>'IRA Calculations'!AC121</f>
        <v>8138162148454.1885</v>
      </c>
      <c r="Q2" s="7">
        <f>'IRA Calculations'!AD121</f>
        <v>8151770343373.9414</v>
      </c>
      <c r="R2" s="7">
        <f>'IRA Calculations'!AE121</f>
        <v>8167362497412.6387</v>
      </c>
      <c r="S2" s="7">
        <f>'IRA Calculations'!AF121</f>
        <v>8179584692987.4648</v>
      </c>
      <c r="T2" s="7">
        <f>'IRA Calculations'!AG121</f>
        <v>8188317373142.1738</v>
      </c>
      <c r="U2" s="7">
        <f>'IRA Calculations'!AH121</f>
        <v>8198260073436.543</v>
      </c>
      <c r="V2" s="7">
        <f>'IRA Calculations'!AI121</f>
        <v>8199173691068.4551</v>
      </c>
      <c r="W2" s="7">
        <f>'IRA Calculations'!AJ121</f>
        <v>8196115946706.8799</v>
      </c>
      <c r="X2" s="7">
        <f>'IRA Calculations'!AK121</f>
        <v>8160334613885.001</v>
      </c>
      <c r="Y2" s="7">
        <f>'IRA Calculations'!AL121</f>
        <v>8117403307658.7725</v>
      </c>
      <c r="Z2" s="7">
        <f>'IRA Calculations'!AM121</f>
        <v>8064605761146.0254</v>
      </c>
      <c r="AA2" s="7">
        <f>'IRA Calculations'!AN121</f>
        <v>8005659083183.5977</v>
      </c>
      <c r="AB2" s="7">
        <f>'IRA Calculations'!AO121</f>
        <v>7947985903542.3291</v>
      </c>
      <c r="AC2" s="7">
        <f>'IRA Calculations'!AP121</f>
        <v>7880935859624.001</v>
      </c>
      <c r="AD2" s="7">
        <f>'IRA Calculations'!AQ121</f>
        <v>7813439599892.9785</v>
      </c>
      <c r="AE2" s="7">
        <f>'IRA Calculations'!AR121</f>
        <v>7739053403805.6973</v>
      </c>
      <c r="AF2" s="7">
        <f>'IRA Calculations'!AS121</f>
        <v>7667020347543.875</v>
      </c>
      <c r="AG2" s="7">
        <f>'IRA Calculations'!AT121</f>
        <v>7597596866335.2734</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6470203241194.959</v>
      </c>
      <c r="C2" s="7">
        <f>'IRA Calculations'!P134</f>
        <v>6470203241194.959</v>
      </c>
      <c r="D2" s="7">
        <f>'IRA Calculations'!Q134</f>
        <v>6470203241194.959</v>
      </c>
      <c r="E2" s="7">
        <f>'IRA Calculations'!R134</f>
        <v>6513935402661.4902</v>
      </c>
      <c r="F2" s="7">
        <f>'IRA Calculations'!S134</f>
        <v>6554808654659.0176</v>
      </c>
      <c r="G2" s="7">
        <f>'IRA Calculations'!T134</f>
        <v>6592938301637.1953</v>
      </c>
      <c r="H2" s="7">
        <f>'IRA Calculations'!U134</f>
        <v>6629187841694.3047</v>
      </c>
      <c r="I2" s="7">
        <f>'IRA Calculations'!V134</f>
        <v>6663125389905.2803</v>
      </c>
      <c r="J2" s="7">
        <f>'IRA Calculations'!W134</f>
        <v>6694942627618.7139</v>
      </c>
      <c r="K2" s="7">
        <f>'IRA Calculations'!X134</f>
        <v>6723431098399.8799</v>
      </c>
      <c r="L2" s="7">
        <f>'IRA Calculations'!Y134</f>
        <v>6747293948339.4482</v>
      </c>
      <c r="M2" s="7">
        <f>'IRA Calculations'!Z134</f>
        <v>6764705544066.8701</v>
      </c>
      <c r="N2" s="7">
        <f>'IRA Calculations'!AA134</f>
        <v>6774854201468.1963</v>
      </c>
      <c r="O2" s="7">
        <f>'IRA Calculations'!AB134</f>
        <v>6777380068507.2119</v>
      </c>
      <c r="P2" s="7">
        <f>'IRA Calculations'!AC134</f>
        <v>6770892478312.6641</v>
      </c>
      <c r="Q2" s="7">
        <f>'IRA Calculations'!AD134</f>
        <v>6756752641067.2373</v>
      </c>
      <c r="R2" s="7">
        <f>'IRA Calculations'!AE134</f>
        <v>6735263814546.835</v>
      </c>
      <c r="S2" s="7">
        <f>'IRA Calculations'!AF134</f>
        <v>6708417046652.7686</v>
      </c>
      <c r="T2" s="7">
        <f>'IRA Calculations'!AG134</f>
        <v>6677759849300.7949</v>
      </c>
      <c r="U2" s="7">
        <f>'IRA Calculations'!AH134</f>
        <v>6645776756009.3574</v>
      </c>
      <c r="V2" s="7">
        <f>'IRA Calculations'!AI134</f>
        <v>6613625531962.1641</v>
      </c>
      <c r="W2" s="7">
        <f>'IRA Calculations'!AJ134</f>
        <v>6581625691890.4854</v>
      </c>
      <c r="X2" s="7">
        <f>'IRA Calculations'!AK134</f>
        <v>6551130122810.6035</v>
      </c>
      <c r="Y2" s="7">
        <f>'IRA Calculations'!AL134</f>
        <v>6521703746551.7422</v>
      </c>
      <c r="Z2" s="7">
        <f>'IRA Calculations'!AM134</f>
        <v>6494328065072.7793</v>
      </c>
      <c r="AA2" s="7">
        <f>'IRA Calculations'!AN134</f>
        <v>6468653263469.9541</v>
      </c>
      <c r="AB2" s="7">
        <f>'IRA Calculations'!AO134</f>
        <v>6444628863747.708</v>
      </c>
      <c r="AC2" s="7">
        <f>'IRA Calculations'!AP134</f>
        <v>6421477224138.4023</v>
      </c>
      <c r="AD2" s="7">
        <f>'IRA Calculations'!AQ134</f>
        <v>6399534141068.7666</v>
      </c>
      <c r="AE2" s="7">
        <f>'IRA Calculations'!AR134</f>
        <v>6378243118588.2598</v>
      </c>
      <c r="AF2" s="7">
        <f>'IRA Calculations'!AS134</f>
        <v>6357501850638.6768</v>
      </c>
      <c r="AG2" s="7">
        <f>'IRA Calculations'!AT134</f>
        <v>6337416310325.6191</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165449215512578.53</v>
      </c>
      <c r="C4" s="7">
        <f>'IRA Calculations'!P136</f>
        <v>165449215512578.53</v>
      </c>
      <c r="D4" s="7">
        <f>'IRA Calculations'!Q136</f>
        <v>165449215512578.53</v>
      </c>
      <c r="E4" s="7">
        <f>'IRA Calculations'!R136</f>
        <v>163532332287128</v>
      </c>
      <c r="F4" s="7">
        <f>'IRA Calculations'!S136</f>
        <v>161418492076001.69</v>
      </c>
      <c r="G4" s="7">
        <f>'IRA Calculations'!T136</f>
        <v>159288741266656.56</v>
      </c>
      <c r="H4" s="7">
        <f>'IRA Calculations'!U136</f>
        <v>157177702810110.47</v>
      </c>
      <c r="I4" s="7">
        <f>'IRA Calculations'!V136</f>
        <v>155103761663265.16</v>
      </c>
      <c r="J4" s="7">
        <f>'IRA Calculations'!W136</f>
        <v>153104886311349.22</v>
      </c>
      <c r="K4" s="7">
        <f>'IRA Calculations'!X136</f>
        <v>151199452965064.66</v>
      </c>
      <c r="L4" s="7">
        <f>'IRA Calculations'!Y136</f>
        <v>149407439641776.69</v>
      </c>
      <c r="M4" s="7">
        <f>'IRA Calculations'!Z136</f>
        <v>147737151882796.66</v>
      </c>
      <c r="N4" s="7">
        <f>'IRA Calculations'!AA136</f>
        <v>146203389919951.38</v>
      </c>
      <c r="O4" s="7">
        <f>'IRA Calculations'!AB136</f>
        <v>144825965667245.75</v>
      </c>
      <c r="P4" s="7">
        <f>'IRA Calculations'!AC136</f>
        <v>143750184365164.5</v>
      </c>
      <c r="Q4" s="7">
        <f>'IRA Calculations'!AD136</f>
        <v>142824224572545.16</v>
      </c>
      <c r="R4" s="7">
        <f>'IRA Calculations'!AE136</f>
        <v>142018356715925.56</v>
      </c>
      <c r="S4" s="7">
        <f>'IRA Calculations'!AF136</f>
        <v>141327664506473.59</v>
      </c>
      <c r="T4" s="7">
        <f>'IRA Calculations'!AG136</f>
        <v>140731941927687.88</v>
      </c>
      <c r="U4" s="7">
        <f>'IRA Calculations'!AH136</f>
        <v>140234006422980.75</v>
      </c>
      <c r="V4" s="7">
        <f>'IRA Calculations'!AI136</f>
        <v>139816957409378.81</v>
      </c>
      <c r="W4" s="7">
        <f>'IRA Calculations'!AJ136</f>
        <v>139455765908888.44</v>
      </c>
      <c r="X4" s="7">
        <f>'IRA Calculations'!AK136</f>
        <v>139146251529554.25</v>
      </c>
      <c r="Y4" s="7">
        <f>'IRA Calculations'!AL136</f>
        <v>138861127494514.22</v>
      </c>
      <c r="Z4" s="7">
        <f>'IRA Calculations'!AM136</f>
        <v>138608617242650.64</v>
      </c>
      <c r="AA4" s="7">
        <f>'IRA Calculations'!AN136</f>
        <v>138372223774462.45</v>
      </c>
      <c r="AB4" s="7">
        <f>'IRA Calculations'!AO136</f>
        <v>138145745356249.38</v>
      </c>
      <c r="AC4" s="7">
        <f>'IRA Calculations'!AP136</f>
        <v>137910580005486.09</v>
      </c>
      <c r="AD4" s="7">
        <f>'IRA Calculations'!AQ136</f>
        <v>137674440622824.59</v>
      </c>
      <c r="AE4" s="7">
        <f>'IRA Calculations'!AR136</f>
        <v>137427255070688.2</v>
      </c>
      <c r="AF4" s="7">
        <f>'IRA Calculations'!AS136</f>
        <v>137169301198183.66</v>
      </c>
      <c r="AG4" s="7">
        <f>'IRA Calculations'!AT136</f>
        <v>136905253812510.94</v>
      </c>
    </row>
    <row r="5" spans="1:35" x14ac:dyDescent="0.2">
      <c r="A5" s="1" t="s">
        <v>79</v>
      </c>
      <c r="B5" s="7">
        <f>'IRA Calculations'!O137</f>
        <v>54945051386971.883</v>
      </c>
      <c r="C5" s="7">
        <f>'IRA Calculations'!P137</f>
        <v>54945051386971.883</v>
      </c>
      <c r="D5" s="7">
        <f>'IRA Calculations'!Q137</f>
        <v>54945051386971.883</v>
      </c>
      <c r="E5" s="7">
        <f>'IRA Calculations'!R137</f>
        <v>55456373027066.945</v>
      </c>
      <c r="F5" s="7">
        <f>'IRA Calculations'!S137</f>
        <v>55945575678047.719</v>
      </c>
      <c r="G5" s="7">
        <f>'IRA Calculations'!T137</f>
        <v>56411722623652.117</v>
      </c>
      <c r="H5" s="7">
        <f>'IRA Calculations'!U137</f>
        <v>56860139533763.664</v>
      </c>
      <c r="I5" s="7">
        <f>'IRA Calculations'!V137</f>
        <v>57287124926809.781</v>
      </c>
      <c r="J5" s="7">
        <f>'IRA Calculations'!W137</f>
        <v>57694859909171.086</v>
      </c>
      <c r="K5" s="7">
        <f>'IRA Calculations'!X137</f>
        <v>58077298599278.883</v>
      </c>
      <c r="L5" s="7">
        <f>'IRA Calculations'!Y137</f>
        <v>58430593784023.094</v>
      </c>
      <c r="M5" s="7">
        <f>'IRA Calculations'!Z137</f>
        <v>58749339254852.492</v>
      </c>
      <c r="N5" s="7">
        <f>'IRA Calculations'!AA137</f>
        <v>59032696515418.328</v>
      </c>
      <c r="O5" s="7">
        <f>'IRA Calculations'!AB137</f>
        <v>59285958907825.461</v>
      </c>
      <c r="P5" s="7">
        <f>'IRA Calculations'!AC137</f>
        <v>59500904955367.25</v>
      </c>
      <c r="Q5" s="7">
        <f>'IRA Calculations'!AD137</f>
        <v>59686143739565.336</v>
      </c>
      <c r="R5" s="7">
        <f>'IRA Calculations'!AE137</f>
        <v>59836727534160.891</v>
      </c>
      <c r="S5" s="7">
        <f>'IRA Calculations'!AF137</f>
        <v>59950063416750.117</v>
      </c>
      <c r="T5" s="7">
        <f>'IRA Calculations'!AG137</f>
        <v>60019590053862.906</v>
      </c>
      <c r="U5" s="7">
        <f>'IRA Calculations'!AH137</f>
        <v>60049221167617.789</v>
      </c>
      <c r="V5" s="7">
        <f>'IRA Calculations'!AI137</f>
        <v>60037650575622.25</v>
      </c>
      <c r="W5" s="7">
        <f>'IRA Calculations'!AJ137</f>
        <v>59983653419044.617</v>
      </c>
      <c r="X5" s="7">
        <f>'IRA Calculations'!AK137</f>
        <v>59895014535234.516</v>
      </c>
      <c r="Y5" s="7">
        <f>'IRA Calculations'!AL137</f>
        <v>59773333588096.484</v>
      </c>
      <c r="Z5" s="7">
        <f>'IRA Calculations'!AM137</f>
        <v>59633327175220.367</v>
      </c>
      <c r="AA5" s="7">
        <f>'IRA Calculations'!AN137</f>
        <v>59479955020586.352</v>
      </c>
      <c r="AB5" s="7">
        <f>'IRA Calculations'!AO137</f>
        <v>59320002362854.039</v>
      </c>
      <c r="AC5" s="7">
        <f>'IRA Calculations'!AP137</f>
        <v>59152899464473.516</v>
      </c>
      <c r="AD5" s="7">
        <f>'IRA Calculations'!AQ137</f>
        <v>58985532657399.328</v>
      </c>
      <c r="AE5" s="7">
        <f>'IRA Calculations'!AR137</f>
        <v>58816236699676.047</v>
      </c>
      <c r="AF5" s="7">
        <f>'IRA Calculations'!AS137</f>
        <v>58645442051727.609</v>
      </c>
      <c r="AG5" s="7">
        <f>'IRA Calculations'!AT137</f>
        <v>58474261797632.969</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9860000000000</v>
      </c>
      <c r="C7" s="7">
        <f>'IRA Calculations'!P139</f>
        <v>9860000000000</v>
      </c>
      <c r="D7" s="7">
        <f>'IRA Calculations'!Q139</f>
        <v>9860000000000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240000000000</v>
      </c>
      <c r="C8" s="7">
        <f>'IRA Calculations'!P140</f>
        <v>240000000000</v>
      </c>
      <c r="D8" s="7">
        <f>'IRA Calculations'!Q140</f>
        <v>240000000000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1185000000000</v>
      </c>
      <c r="C9" s="7">
        <f>'IRA Calculations'!P141</f>
        <v>1185000000000</v>
      </c>
      <c r="D9" s="7">
        <f>'IRA Calculations'!Q141</f>
        <v>1185000000000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10491000000000</v>
      </c>
      <c r="C10" s="7">
        <f>'IRA Calculations'!P142</f>
        <v>10491000000000</v>
      </c>
      <c r="D10" s="7">
        <f>'IRA Calculations'!Q142</f>
        <v>10491000000000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45379656740679.648</v>
      </c>
      <c r="C2" s="7">
        <f>'IRA Calculations'!P147</f>
        <v>45379656740679.648</v>
      </c>
      <c r="D2" s="7">
        <f>'IRA Calculations'!Q147</f>
        <v>45379656740679.648</v>
      </c>
      <c r="E2" s="7">
        <f>'IRA Calculations'!R147</f>
        <v>45367221745795.867</v>
      </c>
      <c r="F2" s="7">
        <f>'IRA Calculations'!S147</f>
        <v>45112114576365.562</v>
      </c>
      <c r="G2" s="7">
        <f>'IRA Calculations'!T147</f>
        <v>44829406916260.773</v>
      </c>
      <c r="H2" s="7">
        <f>'IRA Calculations'!U147</f>
        <v>44522516595963.93</v>
      </c>
      <c r="I2" s="7">
        <f>'IRA Calculations'!V147</f>
        <v>44190044330999.023</v>
      </c>
      <c r="J2" s="7">
        <f>'IRA Calculations'!W147</f>
        <v>43842799185423.109</v>
      </c>
      <c r="K2" s="7">
        <f>'IRA Calculations'!X147</f>
        <v>43471735624425.43</v>
      </c>
      <c r="L2" s="7">
        <f>'IRA Calculations'!Y147</f>
        <v>43088546655395.016</v>
      </c>
      <c r="M2" s="7">
        <f>'IRA Calculations'!Z147</f>
        <v>42674814637233.125</v>
      </c>
      <c r="N2" s="7">
        <f>'IRA Calculations'!AA147</f>
        <v>42285501887096.148</v>
      </c>
      <c r="O2" s="7">
        <f>'IRA Calculations'!AB147</f>
        <v>41891378113830.812</v>
      </c>
      <c r="P2" s="7">
        <f>'IRA Calculations'!AC147</f>
        <v>41732923808861.297</v>
      </c>
      <c r="Q2" s="7">
        <f>'IRA Calculations'!AD147</f>
        <v>41589455999156.758</v>
      </c>
      <c r="R2" s="7">
        <f>'IRA Calculations'!AE147</f>
        <v>41463043956729.836</v>
      </c>
      <c r="S2" s="7">
        <f>'IRA Calculations'!AF147</f>
        <v>41353573860154.141</v>
      </c>
      <c r="T2" s="7">
        <f>'IRA Calculations'!AG147</f>
        <v>41272381097761.242</v>
      </c>
      <c r="U2" s="7">
        <f>'IRA Calculations'!AH147</f>
        <v>41216480075594.539</v>
      </c>
      <c r="V2" s="7">
        <f>'IRA Calculations'!AI147</f>
        <v>41198837294747.25</v>
      </c>
      <c r="W2" s="7">
        <f>'IRA Calculations'!AJ147</f>
        <v>41227782052821.766</v>
      </c>
      <c r="X2" s="7">
        <f>'IRA Calculations'!AK147</f>
        <v>41283981973780.25</v>
      </c>
      <c r="Y2" s="7">
        <f>'IRA Calculations'!AL147</f>
        <v>41379616817667.633</v>
      </c>
      <c r="Z2" s="7">
        <f>'IRA Calculations'!AM147</f>
        <v>41518821007103.898</v>
      </c>
      <c r="AA2" s="7">
        <f>'IRA Calculations'!AN147</f>
        <v>41699799907117.68</v>
      </c>
      <c r="AB2" s="7">
        <f>'IRA Calculations'!AO147</f>
        <v>41917533560342.805</v>
      </c>
      <c r="AC2" s="7">
        <f>'IRA Calculations'!AP147</f>
        <v>42181566349761.578</v>
      </c>
      <c r="AD2" s="7">
        <f>'IRA Calculations'!AQ147</f>
        <v>42484218274614.836</v>
      </c>
      <c r="AE2" s="7">
        <f>'IRA Calculations'!AR147</f>
        <v>42817218582663.039</v>
      </c>
      <c r="AF2" s="7">
        <f>'IRA Calculations'!AS147</f>
        <v>43190032515486.633</v>
      </c>
      <c r="AG2" s="7">
        <f>'IRA Calculations'!AT147</f>
        <v>43595031281383.422</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1177928460766.1208</v>
      </c>
      <c r="C4" s="7">
        <f>'IRA Calculations'!P149</f>
        <v>1177928460766.1208</v>
      </c>
      <c r="D4" s="7">
        <f>'IRA Calculations'!Q149</f>
        <v>1177928460766.1208</v>
      </c>
      <c r="E4" s="7">
        <f>'IRA Calculations'!R149</f>
        <v>1202682614080.5598</v>
      </c>
      <c r="F4" s="7">
        <f>'IRA Calculations'!S149</f>
        <v>1226719300395.3416</v>
      </c>
      <c r="G4" s="7">
        <f>'IRA Calculations'!T149</f>
        <v>1249944197190.4646</v>
      </c>
      <c r="H4" s="7">
        <f>'IRA Calculations'!U149</f>
        <v>1272145473215.3557</v>
      </c>
      <c r="I4" s="7">
        <f>'IRA Calculations'!V149</f>
        <v>1293054099256.593</v>
      </c>
      <c r="J4" s="7">
        <f>'IRA Calculations'!W149</f>
        <v>1312912116466.1545</v>
      </c>
      <c r="K4" s="7">
        <f>'IRA Calculations'!X149</f>
        <v>1331583509816.2576</v>
      </c>
      <c r="L4" s="7">
        <f>'IRA Calculations'!Y149</f>
        <v>1349069308297.7209</v>
      </c>
      <c r="M4" s="7">
        <f>'IRA Calculations'!Z149</f>
        <v>1365515953412.8672</v>
      </c>
      <c r="N4" s="7">
        <f>'IRA Calculations'!AA149</f>
        <v>1381103401473.5999</v>
      </c>
      <c r="O4" s="7">
        <f>'IRA Calculations'!AB149</f>
        <v>1395550846601.2012</v>
      </c>
      <c r="P4" s="7">
        <f>'IRA Calculations'!AC149</f>
        <v>1409026306431.5525</v>
      </c>
      <c r="Q4" s="7">
        <f>'IRA Calculations'!AD149</f>
        <v>1421563528730.9802</v>
      </c>
      <c r="R4" s="7">
        <f>'IRA Calculations'!AE149</f>
        <v>1432731103931.1323</v>
      </c>
      <c r="S4" s="7">
        <f>'IRA Calculations'!AF149</f>
        <v>1442670310625.4106</v>
      </c>
      <c r="T4" s="7">
        <f>'IRA Calculations'!AG149</f>
        <v>1451175008060.3372</v>
      </c>
      <c r="U4" s="7">
        <f>'IRA Calculations'!AH149</f>
        <v>1458319758613.4714</v>
      </c>
      <c r="V4" s="7">
        <f>'IRA Calculations'!AI149</f>
        <v>1463924952088.8157</v>
      </c>
      <c r="W4" s="7">
        <f>'IRA Calculations'!AJ149</f>
        <v>1468052133536.8015</v>
      </c>
      <c r="X4" s="7">
        <f>'IRA Calculations'!AK149</f>
        <v>1470724828260.9839</v>
      </c>
      <c r="Y4" s="7">
        <f>'IRA Calculations'!AL149</f>
        <v>1472090972505.1672</v>
      </c>
      <c r="Z4" s="7">
        <f>'IRA Calculations'!AM149</f>
        <v>1472532748042.4067</v>
      </c>
      <c r="AA4" s="7">
        <f>'IRA Calculations'!AN149</f>
        <v>1472144170417.96</v>
      </c>
      <c r="AB4" s="7">
        <f>'IRA Calculations'!AO149</f>
        <v>1471239772981.7742</v>
      </c>
      <c r="AC4" s="7">
        <f>'IRA Calculations'!AP149</f>
        <v>1469980194313.9331</v>
      </c>
      <c r="AD4" s="7">
        <f>'IRA Calculations'!AQ149</f>
        <v>1468825990462.1404</v>
      </c>
      <c r="AE4" s="7">
        <f>'IRA Calculations'!AR149</f>
        <v>1467903417757.3567</v>
      </c>
      <c r="AF4" s="7">
        <f>'IRA Calculations'!AS149</f>
        <v>1467379549710.2449</v>
      </c>
      <c r="AG4" s="7">
        <f>'IRA Calculations'!AT149</f>
        <v>1467528131138.6521</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28837343237929.234</v>
      </c>
      <c r="C2" s="7">
        <f>'IRA Calculations'!P160</f>
        <v>28837343237929.234</v>
      </c>
      <c r="D2" s="7">
        <f>'IRA Calculations'!Q160</f>
        <v>28837343237929.234</v>
      </c>
      <c r="E2" s="7">
        <f>'IRA Calculations'!R160</f>
        <v>28295075581472.031</v>
      </c>
      <c r="F2" s="7">
        <f>'IRA Calculations'!S160</f>
        <v>27513552342323.809</v>
      </c>
      <c r="G2" s="7">
        <f>'IRA Calculations'!T160</f>
        <v>26675628750902.91</v>
      </c>
      <c r="H2" s="7">
        <f>'IRA Calculations'!U160</f>
        <v>25860034807720.363</v>
      </c>
      <c r="I2" s="7">
        <f>'IRA Calculations'!V160</f>
        <v>25058031078713.711</v>
      </c>
      <c r="J2" s="7">
        <f>'IRA Calculations'!W160</f>
        <v>24283173937682.617</v>
      </c>
      <c r="K2" s="7">
        <f>'IRA Calculations'!X160</f>
        <v>23548350323027.305</v>
      </c>
      <c r="L2" s="7">
        <f>'IRA Calculations'!Y160</f>
        <v>22870710350648.027</v>
      </c>
      <c r="M2" s="7">
        <f>'IRA Calculations'!Z160</f>
        <v>22259673006697.598</v>
      </c>
      <c r="N2" s="7">
        <f>'IRA Calculations'!AA160</f>
        <v>21730969930272.008</v>
      </c>
      <c r="O2" s="7">
        <f>'IRA Calculations'!AB160</f>
        <v>21277587213485.578</v>
      </c>
      <c r="P2" s="7">
        <f>'IRA Calculations'!AC160</f>
        <v>20881314513371.02</v>
      </c>
      <c r="Q2" s="7">
        <f>'IRA Calculations'!AD160</f>
        <v>20527498123540.078</v>
      </c>
      <c r="R2" s="7">
        <f>'IRA Calculations'!AE160</f>
        <v>20199971921090.355</v>
      </c>
      <c r="S2" s="7">
        <f>'IRA Calculations'!AF160</f>
        <v>19893423334811.879</v>
      </c>
      <c r="T2" s="7">
        <f>'IRA Calculations'!AG160</f>
        <v>19611114390303.355</v>
      </c>
      <c r="U2" s="7">
        <f>'IRA Calculations'!AH160</f>
        <v>19361321231067.035</v>
      </c>
      <c r="V2" s="7">
        <f>'IRA Calculations'!AI160</f>
        <v>19134708038531.273</v>
      </c>
      <c r="W2" s="7">
        <f>'IRA Calculations'!AJ160</f>
        <v>18921314365605.91</v>
      </c>
      <c r="X2" s="7">
        <f>'IRA Calculations'!AK160</f>
        <v>18735008293600.973</v>
      </c>
      <c r="Y2" s="7">
        <f>'IRA Calculations'!AL160</f>
        <v>18577388778223.414</v>
      </c>
      <c r="Z2" s="7">
        <f>'IRA Calculations'!AM160</f>
        <v>18450252777355.754</v>
      </c>
      <c r="AA2" s="7">
        <f>'IRA Calculations'!AN160</f>
        <v>18344928409802.949</v>
      </c>
      <c r="AB2" s="7">
        <f>'IRA Calculations'!AO160</f>
        <v>18261897911918.504</v>
      </c>
      <c r="AC2" s="7">
        <f>'IRA Calculations'!AP160</f>
        <v>18198935616858.496</v>
      </c>
      <c r="AD2" s="7">
        <f>'IRA Calculations'!AQ160</f>
        <v>18158264294092.594</v>
      </c>
      <c r="AE2" s="7">
        <f>'IRA Calculations'!AR160</f>
        <v>18139332339107.832</v>
      </c>
      <c r="AF2" s="7">
        <f>'IRA Calculations'!AS160</f>
        <v>18142922311848.785</v>
      </c>
      <c r="AG2" s="7">
        <f>'IRA Calculations'!AT160</f>
        <v>18171826092532.648</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39651473900356.047</v>
      </c>
      <c r="C2" s="7">
        <f>'IRA Calculations'!P173</f>
        <v>39651473900356.047</v>
      </c>
      <c r="D2" s="7">
        <f>'IRA Calculations'!Q173</f>
        <v>39651473900356.047</v>
      </c>
      <c r="E2" s="7">
        <f>'IRA Calculations'!R173</f>
        <v>40036052523965.844</v>
      </c>
      <c r="F2" s="7">
        <f>'IRA Calculations'!S173</f>
        <v>40342842585868.484</v>
      </c>
      <c r="G2" s="7">
        <f>'IRA Calculations'!T173</f>
        <v>40541104008339.219</v>
      </c>
      <c r="H2" s="7">
        <f>'IRA Calculations'!U173</f>
        <v>40606954548938.805</v>
      </c>
      <c r="I2" s="7">
        <f>'IRA Calculations'!V173</f>
        <v>40533669288135.828</v>
      </c>
      <c r="J2" s="7">
        <f>'IRA Calculations'!W173</f>
        <v>40347387127556.18</v>
      </c>
      <c r="K2" s="7">
        <f>'IRA Calculations'!X173</f>
        <v>40092127624643</v>
      </c>
      <c r="L2" s="7">
        <f>'IRA Calculations'!Y173</f>
        <v>39812810329558.031</v>
      </c>
      <c r="M2" s="7">
        <f>'IRA Calculations'!Z173</f>
        <v>39538853196967.344</v>
      </c>
      <c r="N2" s="7">
        <f>'IRA Calculations'!AA173</f>
        <v>39306726284976.703</v>
      </c>
      <c r="O2" s="7">
        <f>'IRA Calculations'!AB173</f>
        <v>39123704834525.719</v>
      </c>
      <c r="P2" s="7">
        <f>'IRA Calculations'!AC173</f>
        <v>38988758912866.164</v>
      </c>
      <c r="Q2" s="7">
        <f>'IRA Calculations'!AD173</f>
        <v>38896121584981.578</v>
      </c>
      <c r="R2" s="7">
        <f>'IRA Calculations'!AE173</f>
        <v>38838473164648.906</v>
      </c>
      <c r="S2" s="7">
        <f>'IRA Calculations'!AF173</f>
        <v>38810850684502.195</v>
      </c>
      <c r="T2" s="7">
        <f>'IRA Calculations'!AG173</f>
        <v>38805505609833.828</v>
      </c>
      <c r="U2" s="7">
        <f>'IRA Calculations'!AH173</f>
        <v>38821133843568.68</v>
      </c>
      <c r="V2" s="7">
        <f>'IRA Calculations'!AI173</f>
        <v>38851328280820.203</v>
      </c>
      <c r="W2" s="7">
        <f>'IRA Calculations'!AJ173</f>
        <v>38888712210539.594</v>
      </c>
      <c r="X2" s="7">
        <f>'IRA Calculations'!AK173</f>
        <v>38938509137616.18</v>
      </c>
      <c r="Y2" s="7">
        <f>'IRA Calculations'!AL173</f>
        <v>39005490050415.805</v>
      </c>
      <c r="Z2" s="7">
        <f>'IRA Calculations'!AM173</f>
        <v>39083278324312.906</v>
      </c>
      <c r="AA2" s="7">
        <f>'IRA Calculations'!AN173</f>
        <v>39176044599993.781</v>
      </c>
      <c r="AB2" s="7">
        <f>'IRA Calculations'!AO173</f>
        <v>39283127417077.352</v>
      </c>
      <c r="AC2" s="7">
        <f>'IRA Calculations'!AP173</f>
        <v>39405612937162.711</v>
      </c>
      <c r="AD2" s="7">
        <f>'IRA Calculations'!AQ173</f>
        <v>39538545736731.008</v>
      </c>
      <c r="AE2" s="7">
        <f>'IRA Calculations'!AR173</f>
        <v>39687410547238.539</v>
      </c>
      <c r="AF2" s="7">
        <f>'IRA Calculations'!AS173</f>
        <v>39845355621579.703</v>
      </c>
      <c r="AG2" s="7">
        <f>'IRA Calculations'!AT173</f>
        <v>40015601208716.195</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89204637219818.953</v>
      </c>
      <c r="C4" s="7">
        <f>'IRA Calculations'!P175</f>
        <v>89204637219818.953</v>
      </c>
      <c r="D4" s="7">
        <f>'IRA Calculations'!Q175</f>
        <v>89204637219818.953</v>
      </c>
      <c r="E4" s="7">
        <f>'IRA Calculations'!R175</f>
        <v>89494670620509.812</v>
      </c>
      <c r="F4" s="7">
        <f>'IRA Calculations'!S175</f>
        <v>89758347701235</v>
      </c>
      <c r="G4" s="7">
        <f>'IRA Calculations'!T175</f>
        <v>90027063890569.766</v>
      </c>
      <c r="H4" s="7">
        <f>'IRA Calculations'!U175</f>
        <v>90313770543311.609</v>
      </c>
      <c r="I4" s="7">
        <f>'IRA Calculations'!V175</f>
        <v>90628583111740.422</v>
      </c>
      <c r="J4" s="7">
        <f>'IRA Calculations'!W175</f>
        <v>91001029319824.328</v>
      </c>
      <c r="K4" s="7">
        <f>'IRA Calculations'!X175</f>
        <v>91431244225634.844</v>
      </c>
      <c r="L4" s="7">
        <f>'IRA Calculations'!Y175</f>
        <v>91919420647829.953</v>
      </c>
      <c r="M4" s="7">
        <f>'IRA Calculations'!Z175</f>
        <v>92436549150230.609</v>
      </c>
      <c r="N4" s="7">
        <f>'IRA Calculations'!AA175</f>
        <v>92978114124751</v>
      </c>
      <c r="O4" s="7">
        <f>'IRA Calculations'!AB175</f>
        <v>93535721461947.969</v>
      </c>
      <c r="P4" s="7">
        <f>'IRA Calculations'!AC175</f>
        <v>94102273638668.516</v>
      </c>
      <c r="Q4" s="7">
        <f>'IRA Calculations'!AD175</f>
        <v>94669151304377.969</v>
      </c>
      <c r="R4" s="7">
        <f>'IRA Calculations'!AE175</f>
        <v>95224321294403.266</v>
      </c>
      <c r="S4" s="7">
        <f>'IRA Calculations'!AF175</f>
        <v>95777072577798.359</v>
      </c>
      <c r="T4" s="7">
        <f>'IRA Calculations'!AG175</f>
        <v>96325743140323.641</v>
      </c>
      <c r="U4" s="7">
        <f>'IRA Calculations'!AH175</f>
        <v>96881281067257.781</v>
      </c>
      <c r="V4" s="7">
        <f>'IRA Calculations'!AI175</f>
        <v>97433513420335.141</v>
      </c>
      <c r="W4" s="7">
        <f>'IRA Calculations'!AJ175</f>
        <v>97994949465431.875</v>
      </c>
      <c r="X4" s="7">
        <f>'IRA Calculations'!AK175</f>
        <v>98549392180988.469</v>
      </c>
      <c r="Y4" s="7">
        <f>'IRA Calculations'!AL175</f>
        <v>99104861566506.156</v>
      </c>
      <c r="Z4" s="7">
        <f>'IRA Calculations'!AM175</f>
        <v>99671472108203.031</v>
      </c>
      <c r="AA4" s="7">
        <f>'IRA Calculations'!AN175</f>
        <v>100243771247570.7</v>
      </c>
      <c r="AB4" s="7">
        <f>'IRA Calculations'!AO175</f>
        <v>100822309944701.47</v>
      </c>
      <c r="AC4" s="7">
        <f>'IRA Calculations'!AP175</f>
        <v>101413204411163.11</v>
      </c>
      <c r="AD4" s="7">
        <f>'IRA Calculations'!AQ175</f>
        <v>101997508952331.52</v>
      </c>
      <c r="AE4" s="7">
        <f>'IRA Calculations'!AR175</f>
        <v>102592183063393.39</v>
      </c>
      <c r="AF4" s="7">
        <f>'IRA Calculations'!AS175</f>
        <v>103187691570384.67</v>
      </c>
      <c r="AG4" s="7">
        <f>'IRA Calculations'!AT175</f>
        <v>103786651260777.5</v>
      </c>
    </row>
    <row r="5" spans="1:35" x14ac:dyDescent="0.2">
      <c r="A5" s="1" t="s">
        <v>79</v>
      </c>
      <c r="B5" s="7">
        <f>'IRA Calculations'!O176</f>
        <v>673545875168.22241</v>
      </c>
      <c r="C5" s="7">
        <f>'IRA Calculations'!P176</f>
        <v>673545875168.22241</v>
      </c>
      <c r="D5" s="7">
        <f>'IRA Calculations'!Q176</f>
        <v>673545875168.22241</v>
      </c>
      <c r="E5" s="7">
        <f>'IRA Calculations'!R176</f>
        <v>646752783394.75317</v>
      </c>
      <c r="F5" s="7">
        <f>'IRA Calculations'!S176</f>
        <v>620056390043.89868</v>
      </c>
      <c r="G5" s="7">
        <f>'IRA Calculations'!T176</f>
        <v>593916362819.18896</v>
      </c>
      <c r="H5" s="7">
        <f>'IRA Calculations'!U176</f>
        <v>568819688197.9635</v>
      </c>
      <c r="I5" s="7">
        <f>'IRA Calculations'!V176</f>
        <v>545275473184.71747</v>
      </c>
      <c r="J5" s="7">
        <f>'IRA Calculations'!W176</f>
        <v>523948341074.46826</v>
      </c>
      <c r="K5" s="7">
        <f>'IRA Calculations'!X176</f>
        <v>505205608443.17474</v>
      </c>
      <c r="L5" s="7">
        <f>'IRA Calculations'!Y176</f>
        <v>489405051279.15869</v>
      </c>
      <c r="M5" s="7">
        <f>'IRA Calculations'!Z176</f>
        <v>476527997058.87671</v>
      </c>
      <c r="N5" s="7">
        <f>'IRA Calculations'!AA176</f>
        <v>466426511508.66595</v>
      </c>
      <c r="O5" s="7">
        <f>'IRA Calculations'!AB176</f>
        <v>458678935247.15454</v>
      </c>
      <c r="P5" s="7">
        <f>'IRA Calculations'!AC176</f>
        <v>452689441112.81525</v>
      </c>
      <c r="Q5" s="7">
        <f>'IRA Calculations'!AD176</f>
        <v>447922322363.26697</v>
      </c>
      <c r="R5" s="7">
        <f>'IRA Calculations'!AE176</f>
        <v>443776905517.14905</v>
      </c>
      <c r="S5" s="7">
        <f>'IRA Calculations'!AF176</f>
        <v>439943145460.94989</v>
      </c>
      <c r="T5" s="7">
        <f>'IRA Calculations'!AG176</f>
        <v>436207079999.32745</v>
      </c>
      <c r="U5" s="7">
        <f>'IRA Calculations'!AH176</f>
        <v>432523183503.48297</v>
      </c>
      <c r="V5" s="7">
        <f>'IRA Calculations'!AI176</f>
        <v>428786669949.78186</v>
      </c>
      <c r="W5" s="7">
        <f>'IRA Calculations'!AJ176</f>
        <v>425020925117.14642</v>
      </c>
      <c r="X5" s="7">
        <f>'IRA Calculations'!AK176</f>
        <v>421148338428.62042</v>
      </c>
      <c r="Y5" s="7">
        <f>'IRA Calculations'!AL176</f>
        <v>417218367615.87921</v>
      </c>
      <c r="Z5" s="7">
        <f>'IRA Calculations'!AM176</f>
        <v>413254544521.53741</v>
      </c>
      <c r="AA5" s="7">
        <f>'IRA Calculations'!AN176</f>
        <v>409247378885.05048</v>
      </c>
      <c r="AB5" s="7">
        <f>'IRA Calculations'!AO176</f>
        <v>405195608133.8609</v>
      </c>
      <c r="AC5" s="7">
        <f>'IRA Calculations'!AP176</f>
        <v>401093790655.91034</v>
      </c>
      <c r="AD5" s="7">
        <f>'IRA Calculations'!AQ176</f>
        <v>396922990159.9455</v>
      </c>
      <c r="AE5" s="7">
        <f>'IRA Calculations'!AR176</f>
        <v>392720095925.26331</v>
      </c>
      <c r="AF5" s="7">
        <f>'IRA Calculations'!AS176</f>
        <v>388469027163.32355</v>
      </c>
      <c r="AG5" s="7">
        <f>'IRA Calculations'!AT176</f>
        <v>384187782436.16864</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118230322879840.14</v>
      </c>
      <c r="C2" s="7">
        <f>'IRA Calculations'!P186</f>
        <v>118230322879840.14</v>
      </c>
      <c r="D2" s="7">
        <f>'IRA Calculations'!Q186</f>
        <v>118230322879840.14</v>
      </c>
      <c r="E2" s="7">
        <f>'IRA Calculations'!R186</f>
        <v>119399305171692.16</v>
      </c>
      <c r="F2" s="7">
        <f>'IRA Calculations'!S186</f>
        <v>120756067268079.3</v>
      </c>
      <c r="G2" s="7">
        <f>'IRA Calculations'!T186</f>
        <v>122333086645523.02</v>
      </c>
      <c r="H2" s="7">
        <f>'IRA Calculations'!U186</f>
        <v>123952202624699.45</v>
      </c>
      <c r="I2" s="7">
        <f>'IRA Calculations'!V186</f>
        <v>125683903741433.92</v>
      </c>
      <c r="J2" s="7">
        <f>'IRA Calculations'!W186</f>
        <v>127491264966688.34</v>
      </c>
      <c r="K2" s="7">
        <f>'IRA Calculations'!X186</f>
        <v>129345532356281.53</v>
      </c>
      <c r="L2" s="7">
        <f>'IRA Calculations'!Y186</f>
        <v>131278821376645.48</v>
      </c>
      <c r="M2" s="7">
        <f>'IRA Calculations'!Z186</f>
        <v>133263360682410.56</v>
      </c>
      <c r="N2" s="7">
        <f>'IRA Calculations'!AA186</f>
        <v>135289324285459.52</v>
      </c>
      <c r="O2" s="7">
        <f>'IRA Calculations'!AB186</f>
        <v>137410858551900.61</v>
      </c>
      <c r="P2" s="7">
        <f>'IRA Calculations'!AC186</f>
        <v>139580126434311.89</v>
      </c>
      <c r="Q2" s="7">
        <f>'IRA Calculations'!AD186</f>
        <v>141826657612778.53</v>
      </c>
      <c r="R2" s="7">
        <f>'IRA Calculations'!AE186</f>
        <v>144138609185830.03</v>
      </c>
      <c r="S2" s="7">
        <f>'IRA Calculations'!AF186</f>
        <v>146475022297725.41</v>
      </c>
      <c r="T2" s="7">
        <f>'IRA Calculations'!AG186</f>
        <v>148914194559059.91</v>
      </c>
      <c r="U2" s="7">
        <f>'IRA Calculations'!AH186</f>
        <v>151369346980020.38</v>
      </c>
      <c r="V2" s="7">
        <f>'IRA Calculations'!AI186</f>
        <v>153900573235315.25</v>
      </c>
      <c r="W2" s="7">
        <f>'IRA Calculations'!AJ186</f>
        <v>156501719153440.03</v>
      </c>
      <c r="X2" s="7">
        <f>'IRA Calculations'!AK186</f>
        <v>159182093565243.22</v>
      </c>
      <c r="Y2" s="7">
        <f>'IRA Calculations'!AL186</f>
        <v>161917596941969.56</v>
      </c>
      <c r="Z2" s="7">
        <f>'IRA Calculations'!AM186</f>
        <v>164738896709695.84</v>
      </c>
      <c r="AA2" s="7">
        <f>'IRA Calculations'!AN186</f>
        <v>167607671514757.97</v>
      </c>
      <c r="AB2" s="7">
        <f>'IRA Calculations'!AO186</f>
        <v>170505355411181.41</v>
      </c>
      <c r="AC2" s="7">
        <f>'IRA Calculations'!AP186</f>
        <v>173510090862380.44</v>
      </c>
      <c r="AD2" s="7">
        <f>'IRA Calculations'!AQ186</f>
        <v>176510895918331.56</v>
      </c>
      <c r="AE2" s="7">
        <f>'IRA Calculations'!AR186</f>
        <v>179606702764679.44</v>
      </c>
      <c r="AF2" s="7">
        <f>'IRA Calculations'!AS186</f>
        <v>182773153294033.56</v>
      </c>
      <c r="AG2" s="7">
        <f>'IRA Calculations'!AT186</f>
        <v>186027882569281.12</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51518218806836.422</v>
      </c>
      <c r="C4" s="7">
        <f>'IRA Calculations'!P188</f>
        <v>51518218806836.422</v>
      </c>
      <c r="D4" s="7">
        <f>'IRA Calculations'!Q188</f>
        <v>51518218806836.422</v>
      </c>
      <c r="E4" s="7">
        <f>'IRA Calculations'!R188</f>
        <v>51340565692488.438</v>
      </c>
      <c r="F4" s="7">
        <f>'IRA Calculations'!S188</f>
        <v>51283642673766.133</v>
      </c>
      <c r="G4" s="7">
        <f>'IRA Calculations'!T188</f>
        <v>51207844011644.258</v>
      </c>
      <c r="H4" s="7">
        <f>'IRA Calculations'!U188</f>
        <v>51104064984012.562</v>
      </c>
      <c r="I4" s="7">
        <f>'IRA Calculations'!V188</f>
        <v>50998879535892.359</v>
      </c>
      <c r="J4" s="7">
        <f>'IRA Calculations'!W188</f>
        <v>50763267092988.281</v>
      </c>
      <c r="K4" s="7">
        <f>'IRA Calculations'!X188</f>
        <v>50563925494263.594</v>
      </c>
      <c r="L4" s="7">
        <f>'IRA Calculations'!Y188</f>
        <v>50420100493772.703</v>
      </c>
      <c r="M4" s="7">
        <f>'IRA Calculations'!Z188</f>
        <v>50355701239821.508</v>
      </c>
      <c r="N4" s="7">
        <f>'IRA Calculations'!AA188</f>
        <v>50315877333355.164</v>
      </c>
      <c r="O4" s="7">
        <f>'IRA Calculations'!AB188</f>
        <v>50303737703874.664</v>
      </c>
      <c r="P4" s="7">
        <f>'IRA Calculations'!AC188</f>
        <v>50324834011203.555</v>
      </c>
      <c r="Q4" s="7">
        <f>'IRA Calculations'!AD188</f>
        <v>50320910838261.625</v>
      </c>
      <c r="R4" s="7">
        <f>'IRA Calculations'!AE188</f>
        <v>50232676458135.523</v>
      </c>
      <c r="S4" s="7">
        <f>'IRA Calculations'!AF188</f>
        <v>50159838681252.773</v>
      </c>
      <c r="T4" s="7">
        <f>'IRA Calculations'!AG188</f>
        <v>50107653078913.078</v>
      </c>
      <c r="U4" s="7">
        <f>'IRA Calculations'!AH188</f>
        <v>50092700608455.438</v>
      </c>
      <c r="V4" s="7">
        <f>'IRA Calculations'!AI188</f>
        <v>50079524669141.273</v>
      </c>
      <c r="W4" s="7">
        <f>'IRA Calculations'!AJ188</f>
        <v>50107801123174.945</v>
      </c>
      <c r="X4" s="7">
        <f>'IRA Calculations'!AK188</f>
        <v>50131340160826.125</v>
      </c>
      <c r="Y4" s="7">
        <f>'IRA Calculations'!AL188</f>
        <v>50120829018227.125</v>
      </c>
      <c r="Z4" s="7">
        <f>'IRA Calculations'!AM188</f>
        <v>50072492566698.352</v>
      </c>
      <c r="AA4" s="7">
        <f>'IRA Calculations'!AN188</f>
        <v>50009499733235.797</v>
      </c>
      <c r="AB4" s="7">
        <f>'IRA Calculations'!AO188</f>
        <v>49938290443234.539</v>
      </c>
      <c r="AC4" s="7">
        <f>'IRA Calculations'!AP188</f>
        <v>49873595100759.5</v>
      </c>
      <c r="AD4" s="7">
        <f>'IRA Calculations'!AQ188</f>
        <v>49825258649230.617</v>
      </c>
      <c r="AE4" s="7">
        <f>'IRA Calculations'!AR188</f>
        <v>49759082864135.938</v>
      </c>
      <c r="AF4" s="7">
        <f>'IRA Calculations'!AS188</f>
        <v>49713115120798.477</v>
      </c>
      <c r="AG4" s="7">
        <f>'IRA Calculations'!AT188</f>
        <v>49662113872554.312</v>
      </c>
    </row>
    <row r="5" spans="1:35" x14ac:dyDescent="0.2">
      <c r="A5" s="1" t="s">
        <v>79</v>
      </c>
      <c r="B5" s="7">
        <f>'IRA Calculations'!O189</f>
        <v>10414402737859.895</v>
      </c>
      <c r="C5" s="7">
        <f>'IRA Calculations'!P189</f>
        <v>10414402737859.895</v>
      </c>
      <c r="D5" s="7">
        <f>'IRA Calculations'!Q189</f>
        <v>10414402737859.895</v>
      </c>
      <c r="E5" s="7">
        <f>'IRA Calculations'!R189</f>
        <v>10426002678580.754</v>
      </c>
      <c r="F5" s="7">
        <f>'IRA Calculations'!S189</f>
        <v>10423117719230.49</v>
      </c>
      <c r="G5" s="7">
        <f>'IRA Calculations'!T189</f>
        <v>10411097055271.062</v>
      </c>
      <c r="H5" s="7">
        <f>'IRA Calculations'!U189</f>
        <v>10378340745981.609</v>
      </c>
      <c r="I5" s="7">
        <f>'IRA Calculations'!V189</f>
        <v>10347327432966.236</v>
      </c>
      <c r="J5" s="7">
        <f>'IRA Calculations'!W189</f>
        <v>10328154473950.863</v>
      </c>
      <c r="K5" s="7">
        <f>'IRA Calculations'!X189</f>
        <v>10330558606742.748</v>
      </c>
      <c r="L5" s="7">
        <f>'IRA Calculations'!Y189</f>
        <v>10330258090143.801</v>
      </c>
      <c r="M5" s="7">
        <f>'IRA Calculations'!Z189</f>
        <v>10313008437362.033</v>
      </c>
      <c r="N5" s="7">
        <f>'IRA Calculations'!AA189</f>
        <v>10289207522722.314</v>
      </c>
      <c r="O5" s="7">
        <f>'IRA Calculations'!AB189</f>
        <v>10262461545412.527</v>
      </c>
      <c r="P5" s="7">
        <f>'IRA Calculations'!AC189</f>
        <v>10261860512214.631</v>
      </c>
      <c r="Q5" s="7">
        <f>'IRA Calculations'!AD189</f>
        <v>10261019065737.396</v>
      </c>
      <c r="R5" s="7">
        <f>'IRA Calculations'!AE189</f>
        <v>10264144438366.898</v>
      </c>
      <c r="S5" s="7">
        <f>'IRA Calculations'!AF189</f>
        <v>10248517575219.592</v>
      </c>
      <c r="T5" s="7">
        <f>'IRA Calculations'!AG189</f>
        <v>10247616025422.648</v>
      </c>
      <c r="U5" s="7">
        <f>'IRA Calculations'!AH189</f>
        <v>10254527907199.357</v>
      </c>
      <c r="V5" s="7">
        <f>'IRA Calculations'!AI189</f>
        <v>10256631523392.197</v>
      </c>
      <c r="W5" s="7">
        <f>'IRA Calculations'!AJ189</f>
        <v>10259456379422.75</v>
      </c>
      <c r="X5" s="7">
        <f>'IRA Calculations'!AK189</f>
        <v>10270094667026.855</v>
      </c>
      <c r="Y5" s="7">
        <f>'IRA Calculations'!AL189</f>
        <v>10290169175839.076</v>
      </c>
      <c r="Z5" s="7">
        <f>'IRA Calculations'!AM189</f>
        <v>10312707920762.992</v>
      </c>
      <c r="AA5" s="7">
        <f>'IRA Calculations'!AN189</f>
        <v>10333623876052.445</v>
      </c>
      <c r="AB5" s="7">
        <f>'IRA Calculations'!AO189</f>
        <v>10349791669077.939</v>
      </c>
      <c r="AC5" s="7">
        <f>'IRA Calculations'!AP189</f>
        <v>10358927373687.104</v>
      </c>
      <c r="AD5" s="7">
        <f>'IRA Calculations'!AQ189</f>
        <v>10361211299839.369</v>
      </c>
      <c r="AE5" s="7">
        <f>'IRA Calculations'!AR189</f>
        <v>10368123181616.078</v>
      </c>
      <c r="AF5" s="7">
        <f>'IRA Calculations'!AS189</f>
        <v>10376717956347.057</v>
      </c>
      <c r="AG5" s="7">
        <f>'IRA Calculations'!AT189</f>
        <v>10379963535616.078</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2023-12-15T19:20:09Z</dcterms:modified>
</cp:coreProperties>
</file>