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BCDTRtSY\"/>
    </mc:Choice>
  </mc:AlternateContent>
  <xr:revisionPtr revIDLastSave="0" documentId="8_{CFEB29C3-EC04-4040-8619-AE4C74AFE573}"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F10" i="6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3" i="61"/>
  <c r="G7" i="6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J3" i="62" l="1"/>
  <c r="J3" i="23" s="1"/>
  <c r="R3" i="62"/>
  <c r="R3" i="23" s="1"/>
  <c r="Z3" i="62"/>
  <c r="Z3" i="23" s="1"/>
  <c r="G3" i="62"/>
  <c r="G3" i="23" s="1"/>
  <c r="W3" i="62"/>
  <c r="W3" i="23" s="1"/>
  <c r="AE3" i="62"/>
  <c r="AE3" i="23" s="1"/>
  <c r="X3" i="62"/>
  <c r="X3" i="23" s="1"/>
  <c r="Q3" i="62"/>
  <c r="Q3" i="23" s="1"/>
  <c r="D3" i="23"/>
  <c r="K3" i="62"/>
  <c r="K3" i="23" s="1"/>
  <c r="S3" i="62"/>
  <c r="S3" i="23" s="1"/>
  <c r="AA3" i="62"/>
  <c r="AA3" i="23" s="1"/>
  <c r="L3" i="62"/>
  <c r="L3" i="23" s="1"/>
  <c r="T3" i="62"/>
  <c r="T3" i="23" s="1"/>
  <c r="AB3" i="62"/>
  <c r="AB3" i="23" s="1"/>
  <c r="O3" i="62"/>
  <c r="O3" i="23" s="1"/>
  <c r="H3" i="62"/>
  <c r="H3" i="23" s="1"/>
  <c r="AF3" i="62"/>
  <c r="AF3" i="23" s="1"/>
  <c r="E3" i="62"/>
  <c r="E3" i="23" s="1"/>
  <c r="M3" i="62"/>
  <c r="M3" i="23" s="1"/>
  <c r="U3" i="62"/>
  <c r="U3" i="23" s="1"/>
  <c r="AC3" i="62"/>
  <c r="AC3" i="23" s="1"/>
  <c r="P3" i="62"/>
  <c r="P3" i="23" s="1"/>
  <c r="Y3" i="62"/>
  <c r="Y3" i="23" s="1"/>
  <c r="F3" i="62"/>
  <c r="F3" i="23" s="1"/>
  <c r="N3" i="62"/>
  <c r="N3" i="23" s="1"/>
  <c r="V3" i="62"/>
  <c r="V3" i="23" s="1"/>
  <c r="AD3" i="62"/>
  <c r="AD3" i="23" s="1"/>
  <c r="I3" i="62"/>
  <c r="I3" i="23" s="1"/>
  <c r="D4" i="63"/>
  <c r="D4" i="62"/>
  <c r="D3" i="24"/>
  <c r="J3" i="63"/>
  <c r="J3" i="24" s="1"/>
  <c r="R3" i="63"/>
  <c r="R3" i="24" s="1"/>
  <c r="Z3" i="63"/>
  <c r="Z3" i="24" s="1"/>
  <c r="AC3" i="63"/>
  <c r="AC3" i="24" s="1"/>
  <c r="N3" i="63"/>
  <c r="N3" i="24" s="1"/>
  <c r="G3" i="63"/>
  <c r="G3" i="24" s="1"/>
  <c r="O3" i="63"/>
  <c r="O3" i="24" s="1"/>
  <c r="W3" i="63"/>
  <c r="W3" i="24" s="1"/>
  <c r="I3" i="63"/>
  <c r="I3" i="24" s="1"/>
  <c r="K3" i="63"/>
  <c r="K3" i="24" s="1"/>
  <c r="S3" i="63"/>
  <c r="S3" i="24" s="1"/>
  <c r="AA3" i="63"/>
  <c r="AA3" i="24" s="1"/>
  <c r="U3" i="63"/>
  <c r="U3" i="24" s="1"/>
  <c r="V3" i="63"/>
  <c r="V3" i="24" s="1"/>
  <c r="L3" i="63"/>
  <c r="L3" i="24" s="1"/>
  <c r="T3" i="63"/>
  <c r="T3" i="24" s="1"/>
  <c r="AB3" i="63"/>
  <c r="AB3" i="24" s="1"/>
  <c r="F3" i="63"/>
  <c r="F3" i="24" s="1"/>
  <c r="AE3" i="63"/>
  <c r="AE3" i="24" s="1"/>
  <c r="P3" i="63"/>
  <c r="P3" i="24" s="1"/>
  <c r="X3" i="63"/>
  <c r="X3" i="24" s="1"/>
  <c r="Q3" i="63"/>
  <c r="Q3" i="24" s="1"/>
  <c r="E3" i="63"/>
  <c r="E3" i="24" s="1"/>
  <c r="M3" i="63"/>
  <c r="M3" i="24" s="1"/>
  <c r="AF3" i="63"/>
  <c r="AF3" i="24" s="1"/>
  <c r="AD3" i="63"/>
  <c r="AD3" i="24" s="1"/>
  <c r="H3" i="63"/>
  <c r="H3" i="24" s="1"/>
  <c r="Y3" i="63"/>
  <c r="Y3" i="24" s="1"/>
  <c r="D2" i="63"/>
  <c r="D2"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K4" i="62"/>
  <c r="K4" i="23" s="1"/>
  <c r="L4" i="62"/>
  <c r="L4" i="23" s="1"/>
  <c r="G4" i="62"/>
  <c r="G4" i="23" s="1"/>
  <c r="O4" i="62"/>
  <c r="O4" i="23" s="1"/>
  <c r="W4" i="62"/>
  <c r="W4" i="23" s="1"/>
  <c r="AE4" i="62"/>
  <c r="AE4" i="23" s="1"/>
  <c r="S4" i="62"/>
  <c r="S4" i="23" s="1"/>
  <c r="T4" i="62"/>
  <c r="T4" i="23" s="1"/>
  <c r="H4" i="62"/>
  <c r="H4" i="23" s="1"/>
  <c r="P4" i="62"/>
  <c r="P4" i="23" s="1"/>
  <c r="X4" i="62"/>
  <c r="X4" i="23" s="1"/>
  <c r="AF4" i="62"/>
  <c r="AF4" i="23" s="1"/>
  <c r="D4" i="23"/>
  <c r="M4" i="62"/>
  <c r="M4" i="23" s="1"/>
  <c r="I4" i="62"/>
  <c r="I4" i="23" s="1"/>
  <c r="Q4" i="62"/>
  <c r="Q4" i="23" s="1"/>
  <c r="Y4" i="62"/>
  <c r="Y4" i="23" s="1"/>
  <c r="E4" i="62"/>
  <c r="E4" i="23" s="1"/>
  <c r="AA4" i="62"/>
  <c r="AA4" i="23" s="1"/>
  <c r="U4" i="62"/>
  <c r="U4" i="23" s="1"/>
  <c r="J4" i="62"/>
  <c r="J4" i="23" s="1"/>
  <c r="R4" i="62"/>
  <c r="R4" i="23" s="1"/>
  <c r="Z4" i="62"/>
  <c r="Z4" i="23" s="1"/>
  <c r="AB4" i="62"/>
  <c r="AB4" i="23" s="1"/>
  <c r="AC4" i="62"/>
  <c r="AC4" i="23" s="1"/>
  <c r="F2" i="62"/>
  <c r="F2" i="23" s="1"/>
  <c r="N2" i="62"/>
  <c r="N2" i="23" s="1"/>
  <c r="V2" i="62"/>
  <c r="V2" i="23" s="1"/>
  <c r="AD2" i="62"/>
  <c r="AD2" i="23" s="1"/>
  <c r="AB2" i="62"/>
  <c r="AB2" i="23" s="1"/>
  <c r="M2" i="62"/>
  <c r="M2" i="23" s="1"/>
  <c r="AC2" i="62"/>
  <c r="AC2" i="23" s="1"/>
  <c r="G2" i="62"/>
  <c r="G2" i="23" s="1"/>
  <c r="O2" i="62"/>
  <c r="O2" i="23" s="1"/>
  <c r="W2" i="62"/>
  <c r="W2" i="23" s="1"/>
  <c r="AE2" i="62"/>
  <c r="AE2" i="23" s="1"/>
  <c r="S2" i="62"/>
  <c r="S2" i="23" s="1"/>
  <c r="H2" i="62"/>
  <c r="H2" i="23" s="1"/>
  <c r="P2" i="62"/>
  <c r="P2" i="23" s="1"/>
  <c r="X2" i="62"/>
  <c r="X2" i="23" s="1"/>
  <c r="AF2" i="62"/>
  <c r="AF2" i="23" s="1"/>
  <c r="T2" i="62"/>
  <c r="T2" i="23" s="1"/>
  <c r="U2" i="62"/>
  <c r="U2" i="23" s="1"/>
  <c r="D2" i="23"/>
  <c r="I2" i="62"/>
  <c r="I2" i="23" s="1"/>
  <c r="Q2" i="62"/>
  <c r="Q2" i="23" s="1"/>
  <c r="Y2" i="62"/>
  <c r="Y2" i="23" s="1"/>
  <c r="E2" i="62"/>
  <c r="E2" i="23" s="1"/>
  <c r="K2" i="62"/>
  <c r="K2" i="23" s="1"/>
  <c r="J2" i="62"/>
  <c r="J2" i="23" s="1"/>
  <c r="R2" i="62"/>
  <c r="R2" i="23" s="1"/>
  <c r="Z2" i="62"/>
  <c r="Z2" i="23" s="1"/>
  <c r="AA2" i="62"/>
  <c r="AA2" i="23" s="1"/>
  <c r="L2" i="62"/>
  <c r="L2" i="23" s="1"/>
  <c r="AF4" i="63"/>
  <c r="AF4" i="24" s="1"/>
  <c r="AA4" i="63"/>
  <c r="AA4" i="24" s="1"/>
  <c r="I4" i="63"/>
  <c r="I4" i="24" s="1"/>
  <c r="E4" i="63"/>
  <c r="E4" i="24" s="1"/>
  <c r="D4" i="24"/>
  <c r="Y4" i="63"/>
  <c r="Y4" i="24" s="1"/>
  <c r="S4" i="63"/>
  <c r="S4" i="24" s="1"/>
  <c r="Q4" i="63"/>
  <c r="Q4" i="24" s="1"/>
  <c r="K4" i="63"/>
  <c r="K4" i="24" s="1"/>
  <c r="J4" i="63"/>
  <c r="J4" i="24" s="1"/>
  <c r="AC4" i="63"/>
  <c r="AC4" i="24" s="1"/>
  <c r="AE4" i="63"/>
  <c r="AE4" i="24" s="1"/>
  <c r="R4" i="63"/>
  <c r="R4" i="24" s="1"/>
  <c r="F4" i="63"/>
  <c r="F4" i="24" s="1"/>
  <c r="H4" i="63"/>
  <c r="H4" i="24" s="1"/>
  <c r="Z4" i="63"/>
  <c r="Z4" i="24" s="1"/>
  <c r="N4" i="63"/>
  <c r="N4" i="24" s="1"/>
  <c r="P4" i="63"/>
  <c r="P4" i="24" s="1"/>
  <c r="L4" i="63"/>
  <c r="L4" i="24" s="1"/>
  <c r="X4" i="63"/>
  <c r="X4" i="24" s="1"/>
  <c r="T4" i="63"/>
  <c r="T4" i="24" s="1"/>
  <c r="AD4" i="63"/>
  <c r="AD4" i="24" s="1"/>
  <c r="AB4" i="63"/>
  <c r="AB4" i="24" s="1"/>
  <c r="U4" i="63"/>
  <c r="U4" i="24" s="1"/>
  <c r="W4" i="63"/>
  <c r="W4" i="24" s="1"/>
  <c r="V4" i="63"/>
  <c r="V4" i="24" s="1"/>
  <c r="G4" i="63"/>
  <c r="G4" i="24" s="1"/>
  <c r="M4" i="63"/>
  <c r="M4" i="24" s="1"/>
  <c r="O4" i="63"/>
  <c r="O4" i="24" s="1"/>
  <c r="G2" i="63"/>
  <c r="G2" i="24" s="1"/>
  <c r="O2" i="63"/>
  <c r="O2" i="24" s="1"/>
  <c r="W2" i="63"/>
  <c r="W2" i="24" s="1"/>
  <c r="AE2" i="63"/>
  <c r="AE2" i="24" s="1"/>
  <c r="L2" i="63"/>
  <c r="L2" i="24" s="1"/>
  <c r="AB2" i="63"/>
  <c r="AB2" i="24" s="1"/>
  <c r="M2" i="63"/>
  <c r="M2" i="24" s="1"/>
  <c r="F2" i="63"/>
  <c r="F2" i="24" s="1"/>
  <c r="AD2" i="63"/>
  <c r="AD2" i="24" s="1"/>
  <c r="H2" i="63"/>
  <c r="H2" i="24" s="1"/>
  <c r="P2" i="63"/>
  <c r="P2" i="24" s="1"/>
  <c r="X2" i="63"/>
  <c r="X2" i="24" s="1"/>
  <c r="AF2" i="63"/>
  <c r="AF2" i="24" s="1"/>
  <c r="D2" i="24"/>
  <c r="I2" i="63"/>
  <c r="I2" i="24" s="1"/>
  <c r="Q2" i="63"/>
  <c r="Q2" i="24" s="1"/>
  <c r="Y2" i="63"/>
  <c r="Y2" i="24" s="1"/>
  <c r="E2" i="63"/>
  <c r="E2" i="24" s="1"/>
  <c r="AC2" i="63"/>
  <c r="AC2" i="24" s="1"/>
  <c r="N2" i="63"/>
  <c r="N2" i="24" s="1"/>
  <c r="J2" i="63"/>
  <c r="J2" i="24" s="1"/>
  <c r="R2" i="63"/>
  <c r="R2" i="24" s="1"/>
  <c r="Z2" i="63"/>
  <c r="Z2" i="24" s="1"/>
  <c r="T2" i="63"/>
  <c r="T2" i="24" s="1"/>
  <c r="U2" i="63"/>
  <c r="U2" i="24" s="1"/>
  <c r="V2" i="63"/>
  <c r="V2" i="24" s="1"/>
  <c r="K2" i="63"/>
  <c r="K2" i="24" s="1"/>
  <c r="S2" i="63"/>
  <c r="S2" i="24" s="1"/>
  <c r="AA2" i="63"/>
  <c r="AA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<sst xmlns="http://schemas.openxmlformats.org/spreadsheetml/2006/main" count="53128" uniqueCount="4272">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</sst>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4246</v>
      </c>
      <c r="C1" s="104">
        <v>45660</v>
      </c>
      <c r="E1" s="106" t="s">
        <v>3851</v>
      </c>
      <c r="F1" s="106" t="s">
        <v>3851</v>
      </c>
    </row>
    <row r="2" spans="1:6">
      <c r="B2" t="str">
        <f>LOOKUP(B1,E2:F51,F2:F51)</f>
        <v>NY</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NY</v>
      </c>
    </row>
    <row r="2" spans="1:8">
      <c r="E2">
        <v>2021</v>
      </c>
      <c r="F2">
        <v>2022</v>
      </c>
      <c r="G2" t="s">
        <v>4265</v>
      </c>
      <c r="H2" t="s">
        <v>4266</v>
      </c>
    </row>
    <row r="3" spans="1:8">
      <c r="A3" t="s">
        <v>4105</v>
      </c>
      <c r="C3" t="s">
        <v>4195</v>
      </c>
      <c r="D3" t="s">
        <v>4196</v>
      </c>
      <c r="E3" s="107">
        <f>SUMIFS('SEDS 2022'!F:F,'SEDS 2022'!$C:$C,$A3,'SEDS 2022'!$B:$B,$A$1)</f>
        <v>1035504</v>
      </c>
      <c r="F3" s="107">
        <f>SUMIFS('SEDS 2022'!G:G,'SEDS 2022'!$C:$C,$A3,'SEDS 2022'!$B:$B,$A$1)</f>
        <v>1117124</v>
      </c>
      <c r="G3" s="82">
        <f>F3/E3</f>
        <v>1.0788215207280705</v>
      </c>
    </row>
    <row r="4" spans="1:8">
      <c r="A4" t="s">
        <v>3864</v>
      </c>
      <c r="C4" t="s">
        <v>4197</v>
      </c>
      <c r="D4" t="s">
        <v>4198</v>
      </c>
      <c r="E4" s="107">
        <f>SUMIFS('SEDS 2022'!F:F,'SEDS 2022'!$C:$C,$A4,'SEDS 2022'!$B:$B,$A$1)</f>
        <v>9773</v>
      </c>
      <c r="F4" s="107">
        <f>SUMIFS('SEDS 2022'!G:G,'SEDS 2022'!$C:$C,$A4,'SEDS 2022'!$B:$B,$A$1)</f>
        <v>10452</v>
      </c>
      <c r="G4" s="82">
        <f t="shared" ref="G4:G12" si="0">F4/E4</f>
        <v>1.0694771308707665</v>
      </c>
    </row>
    <row r="5" spans="1:8">
      <c r="A5" t="s">
        <v>3909</v>
      </c>
      <c r="C5" t="s">
        <v>4199</v>
      </c>
      <c r="D5" t="s">
        <v>4200</v>
      </c>
      <c r="E5" s="107">
        <f>SUMIFS('SEDS 2022'!F:F,'SEDS 2022'!$C:$C,$A5,'SEDS 2022'!$B:$B,$A$1)</f>
        <v>42696</v>
      </c>
      <c r="F5" s="107">
        <f>SUMIFS('SEDS 2022'!G:G,'SEDS 2022'!$C:$C,$A5,'SEDS 2022'!$B:$B,$A$1)</f>
        <v>41779</v>
      </c>
      <c r="G5" s="82">
        <f t="shared" si="0"/>
        <v>0.97852257822746858</v>
      </c>
    </row>
    <row r="6" spans="1:8">
      <c r="A6" t="s">
        <v>3916</v>
      </c>
      <c r="C6" t="s">
        <v>4201</v>
      </c>
      <c r="D6" t="s">
        <v>4202</v>
      </c>
      <c r="E6" s="107">
        <f>SUMIFS('SEDS 2022'!F:F,'SEDS 2022'!$C:$C,$A6,'SEDS 2022'!$B:$B,$A$1)</f>
        <v>8377</v>
      </c>
      <c r="F6" s="107">
        <f>SUMIFS('SEDS 2022'!G:G,'SEDS 2022'!$C:$C,$A6,'SEDS 2022'!$B:$B,$A$1)</f>
        <v>8870</v>
      </c>
      <c r="G6" s="82">
        <f t="shared" si="0"/>
        <v>1.0588516175241733</v>
      </c>
    </row>
    <row r="7" spans="1:8">
      <c r="A7" t="s">
        <v>4070</v>
      </c>
      <c r="C7" t="s">
        <v>4203</v>
      </c>
      <c r="D7" t="s">
        <v>4204</v>
      </c>
      <c r="E7" s="107">
        <f>SUMIFS('SEDS 2022'!F:F,'SEDS 2022'!$C:$C,$A7,'SEDS 2022'!$B:$B,$A$1)</f>
        <v>18191</v>
      </c>
      <c r="F7" s="107">
        <f>SUMIFS('SEDS 2022'!G:G,'SEDS 2022'!$C:$C,$A7,'SEDS 2022'!$B:$B,$A$1)</f>
        <v>18641</v>
      </c>
      <c r="G7" s="82">
        <f t="shared" si="0"/>
        <v>1.0247375075586829</v>
      </c>
    </row>
    <row r="8" spans="1:8">
      <c r="A8" t="s">
        <v>3973</v>
      </c>
      <c r="B8" t="s">
        <v>3859</v>
      </c>
      <c r="C8" t="s">
        <v>4205</v>
      </c>
      <c r="D8" t="s">
        <v>4206</v>
      </c>
      <c r="E8" s="107">
        <f>SUMIFS('SEDS 2022'!F:F,'SEDS 2022'!$C:$C,$A8,'SEDS 2022'!$B:$B,$A$1)</f>
        <v>174324</v>
      </c>
      <c r="F8" s="107">
        <f>SUMIFS('SEDS 2022'!G:G,'SEDS 2022'!$C:$C,$A8,'SEDS 2022'!$B:$B,$A$1)</f>
        <v>239971</v>
      </c>
      <c r="G8" s="82">
        <f t="shared" si="0"/>
        <v>1.3765803905371607</v>
      </c>
      <c r="H8" t="s">
        <v>122</v>
      </c>
    </row>
    <row r="9" spans="1:8">
      <c r="A9" t="s">
        <v>4055</v>
      </c>
      <c r="C9" t="s">
        <v>4207</v>
      </c>
      <c r="D9" t="s">
        <v>4208</v>
      </c>
      <c r="E9" s="107">
        <f>SUMIFS('SEDS 2022'!F:F,'SEDS 2022'!$C:$C,$A9,'SEDS 2022'!$B:$B,$A$1)</f>
        <v>157</v>
      </c>
      <c r="F9" s="107">
        <f>SUMIFS('SEDS 2022'!G:G,'SEDS 2022'!$C:$C,$A9,'SEDS 2022'!$B:$B,$A$1)</f>
        <v>278</v>
      </c>
      <c r="G9" s="82">
        <f t="shared" si="0"/>
        <v>1.7707006369426752</v>
      </c>
    </row>
    <row r="10" spans="1:8">
      <c r="A10" t="s">
        <v>4004</v>
      </c>
      <c r="C10" t="s">
        <v>4209</v>
      </c>
      <c r="D10" t="s">
        <v>4210</v>
      </c>
      <c r="E10" s="107">
        <f>SUMIFS('SEDS 2022'!F:F,'SEDS 2022'!$C:$C,$A10,'SEDS 2022'!$B:$B,$A$1)</f>
        <v>37866</v>
      </c>
      <c r="F10" s="107">
        <f>SUMIFS('SEDS 2022'!G:G,'SEDS 2022'!$C:$C,$A10,'SEDS 2022'!$B:$B,$A$1)</f>
        <v>43433</v>
      </c>
      <c r="G10" s="82">
        <f t="shared" si="0"/>
        <v>1.1470184334231237</v>
      </c>
    </row>
    <row r="11" spans="1:8">
      <c r="A11" t="s">
        <v>3892</v>
      </c>
      <c r="C11" t="s">
        <v>4211</v>
      </c>
      <c r="D11" t="s">
        <v>4212</v>
      </c>
      <c r="E11" s="107">
        <f>SUMIFS('SEDS 2022'!F:F,'SEDS 2022'!$C:$C,$A11,'SEDS 2022'!$B:$B,$A$1)</f>
        <v>189565</v>
      </c>
      <c r="F11" s="107">
        <f>SUMIFS('SEDS 2022'!G:G,'SEDS 2022'!$C:$C,$A11,'SEDS 2022'!$B:$B,$A$1)</f>
        <v>213114</v>
      </c>
      <c r="G11" s="82">
        <f t="shared" si="0"/>
        <v>1.1242265186083928</v>
      </c>
      <c r="H11" t="s">
        <v>124</v>
      </c>
    </row>
    <row r="12" spans="1:8">
      <c r="A12" t="s">
        <v>3993</v>
      </c>
      <c r="C12" t="s">
        <v>4213</v>
      </c>
      <c r="D12" t="s">
        <v>4214</v>
      </c>
      <c r="E12" s="107">
        <f>SUMIFS('SEDS 2022'!F:F,'SEDS 2022'!$C:$C,$A12,'SEDS 2022'!$B:$B,$A$1)</f>
        <v>596787</v>
      </c>
      <c r="F12" s="107">
        <f>SUMIFS('SEDS 2022'!G:G,'SEDS 2022'!$C:$C,$A12,'SEDS 2022'!$B:$B,$A$1)</f>
        <v>581648</v>
      </c>
      <c r="G12" s="82">
        <f t="shared" si="0"/>
        <v>0.97463249031899157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0.97463249031899157</v>
      </c>
      <c r="E2">
        <f>$D$2*INDEX('AEO 2023 Table 7'!18:18,MATCH(E$1,'AEO 2023 Table 7'!1:1,0))/INDEX('AEO 2023 Table 7'!18:18,MATCH($D$1,'AEO 2023 Table 7'!1:1,0))</f>
        <v>0.99453470648191489</v>
      </c>
      <c r="F2">
        <f>$D$2*INDEX('AEO 2023 Table 7'!18:18,MATCH(F$1,'AEO 2023 Table 7'!1:1,0))/INDEX('AEO 2023 Table 7'!18:18,MATCH($D$1,'AEO 2023 Table 7'!1:1,0))</f>
        <v>1.001783767147653</v>
      </c>
      <c r="G2">
        <f>$D$2*INDEX('AEO 2023 Table 7'!18:18,MATCH(G$1,'AEO 2023 Table 7'!1:1,0))/INDEX('AEO 2023 Table 7'!18:18,MATCH($D$1,'AEO 2023 Table 7'!1:1,0))</f>
        <v>1.0055041608580577</v>
      </c>
      <c r="H2">
        <f>$D$2*INDEX('AEO 2023 Table 7'!18:18,MATCH(H$1,'AEO 2023 Table 7'!1:1,0))/INDEX('AEO 2023 Table 7'!18:18,MATCH($D$1,'AEO 2023 Table 7'!1:1,0))</f>
        <v>1.012660747407049</v>
      </c>
      <c r="I2">
        <f>$D$2*INDEX('AEO 2023 Table 7'!18:18,MATCH(I$1,'AEO 2023 Table 7'!1:1,0))/INDEX('AEO 2023 Table 7'!18:18,MATCH($D$1,'AEO 2023 Table 7'!1:1,0))</f>
        <v>1.0221545472863651</v>
      </c>
      <c r="J2">
        <f>$D$2*INDEX('AEO 2023 Table 7'!18:18,MATCH(J$1,'AEO 2023 Table 7'!1:1,0))/INDEX('AEO 2023 Table 7'!18:18,MATCH($D$1,'AEO 2023 Table 7'!1:1,0))</f>
        <v>1.0309379272539059</v>
      </c>
      <c r="K2">
        <f>$D$2*INDEX('AEO 2023 Table 7'!18:18,MATCH(K$1,'AEO 2023 Table 7'!1:1,0))/INDEX('AEO 2023 Table 7'!18:18,MATCH($D$1,'AEO 2023 Table 7'!1:1,0))</f>
        <v>1.0377986799254253</v>
      </c>
      <c r="L2">
        <f>$D$2*INDEX('AEO 2023 Table 7'!18:18,MATCH(L$1,'AEO 2023 Table 7'!1:1,0))/INDEX('AEO 2023 Table 7'!18:18,MATCH($D$1,'AEO 2023 Table 7'!1:1,0))</f>
        <v>1.0430330573728994</v>
      </c>
      <c r="M2">
        <f>$D$2*INDEX('AEO 2023 Table 7'!18:18,MATCH(M$1,'AEO 2023 Table 7'!1:1,0))/INDEX('AEO 2023 Table 7'!18:18,MATCH($D$1,'AEO 2023 Table 7'!1:1,0))</f>
        <v>1.0474657120792461</v>
      </c>
      <c r="N2">
        <f>$D$2*INDEX('AEO 2023 Table 7'!18:18,MATCH(N$1,'AEO 2023 Table 7'!1:1,0))/INDEX('AEO 2023 Table 7'!18:18,MATCH($D$1,'AEO 2023 Table 7'!1:1,0))</f>
        <v>1.0511941399230893</v>
      </c>
      <c r="O2">
        <f>$D$2*INDEX('AEO 2023 Table 7'!18:18,MATCH(O$1,'AEO 2023 Table 7'!1:1,0))/INDEX('AEO 2023 Table 7'!18:18,MATCH($D$1,'AEO 2023 Table 7'!1:1,0))</f>
        <v>1.0565784846621094</v>
      </c>
      <c r="P2">
        <f>$D$2*INDEX('AEO 2023 Table 7'!18:18,MATCH(P$1,'AEO 2023 Table 7'!1:1,0))/INDEX('AEO 2023 Table 7'!18:18,MATCH($D$1,'AEO 2023 Table 7'!1:1,0))</f>
        <v>1.0634543009053474</v>
      </c>
      <c r="Q2">
        <f>$D$2*INDEX('AEO 2023 Table 7'!18:18,MATCH(Q$1,'AEO 2023 Table 7'!1:1,0))/INDEX('AEO 2023 Table 7'!18:18,MATCH($D$1,'AEO 2023 Table 7'!1:1,0))</f>
        <v>1.0697338465118349</v>
      </c>
      <c r="R2">
        <f>$D$2*INDEX('AEO 2023 Table 7'!18:18,MATCH(R$1,'AEO 2023 Table 7'!1:1,0))/INDEX('AEO 2023 Table 7'!18:18,MATCH($D$1,'AEO 2023 Table 7'!1:1,0))</f>
        <v>1.0748355798609353</v>
      </c>
      <c r="S2">
        <f>$D$2*INDEX('AEO 2023 Table 7'!18:18,MATCH(S$1,'AEO 2023 Table 7'!1:1,0))/INDEX('AEO 2023 Table 7'!18:18,MATCH($D$1,'AEO 2023 Table 7'!1:1,0))</f>
        <v>1.0807646438516938</v>
      </c>
      <c r="T2">
        <f>$D$2*INDEX('AEO 2023 Table 7'!18:18,MATCH(T$1,'AEO 2023 Table 7'!1:1,0))/INDEX('AEO 2023 Table 7'!18:18,MATCH($D$1,'AEO 2023 Table 7'!1:1,0))</f>
        <v>1.0874550093424682</v>
      </c>
      <c r="U2">
        <f>$D$2*INDEX('AEO 2023 Table 7'!18:18,MATCH(U$1,'AEO 2023 Table 7'!1:1,0))/INDEX('AEO 2023 Table 7'!18:18,MATCH($D$1,'AEO 2023 Table 7'!1:1,0))</f>
        <v>1.0941958382269787</v>
      </c>
      <c r="V2">
        <f>$D$2*INDEX('AEO 2023 Table 7'!18:18,MATCH(V$1,'AEO 2023 Table 7'!1:1,0))/INDEX('AEO 2023 Table 7'!18:18,MATCH($D$1,'AEO 2023 Table 7'!1:1,0))</f>
        <v>1.1018955538602446</v>
      </c>
      <c r="W2">
        <f>$D$2*INDEX('AEO 2023 Table 7'!18:18,MATCH(W$1,'AEO 2023 Table 7'!1:1,0))/INDEX('AEO 2023 Table 7'!18:18,MATCH($D$1,'AEO 2023 Table 7'!1:1,0))</f>
        <v>1.1097855740444846</v>
      </c>
      <c r="X2">
        <f>$D$2*INDEX('AEO 2023 Table 7'!18:18,MATCH(X$1,'AEO 2023 Table 7'!1:1,0))/INDEX('AEO 2023 Table 7'!18:18,MATCH($D$1,'AEO 2023 Table 7'!1:1,0))</f>
        <v>1.1180137740703757</v>
      </c>
      <c r="Y2">
        <f>$D$2*INDEX('AEO 2023 Table 7'!18:18,MATCH(Y$1,'AEO 2023 Table 7'!1:1,0))/INDEX('AEO 2023 Table 7'!18:18,MATCH($D$1,'AEO 2023 Table 7'!1:1,0))</f>
        <v>1.1260049719587906</v>
      </c>
      <c r="Z2">
        <f>$D$2*INDEX('AEO 2023 Table 7'!18:18,MATCH(Z$1,'AEO 2023 Table 7'!1:1,0))/INDEX('AEO 2023 Table 7'!18:18,MATCH($D$1,'AEO 2023 Table 7'!1:1,0))</f>
        <v>1.1342802874229054</v>
      </c>
      <c r="AA2">
        <f>$D$2*INDEX('AEO 2023 Table 7'!18:18,MATCH(AA$1,'AEO 2023 Table 7'!1:1,0))/INDEX('AEO 2023 Table 7'!18:18,MATCH($D$1,'AEO 2023 Table 7'!1:1,0))</f>
        <v>1.1430775596747704</v>
      </c>
      <c r="AB2">
        <f>$D$2*INDEX('AEO 2023 Table 7'!18:18,MATCH(AB$1,'AEO 2023 Table 7'!1:1,0))/INDEX('AEO 2023 Table 7'!18:18,MATCH($D$1,'AEO 2023 Table 7'!1:1,0))</f>
        <v>1.1532990190201331</v>
      </c>
      <c r="AC2">
        <f>$D$2*INDEX('AEO 2023 Table 7'!18:18,MATCH(AC$1,'AEO 2023 Table 7'!1:1,0))/INDEX('AEO 2023 Table 7'!18:18,MATCH($D$1,'AEO 2023 Table 7'!1:1,0))</f>
        <v>1.1642724068240942</v>
      </c>
      <c r="AD2">
        <f>$D$2*INDEX('AEO 2023 Table 7'!18:18,MATCH(AD$1,'AEO 2023 Table 7'!1:1,0))/INDEX('AEO 2023 Table 7'!18:18,MATCH($D$1,'AEO 2023 Table 7'!1:1,0))</f>
        <v>1.175593682066727</v>
      </c>
      <c r="AE2">
        <f>$D$2*INDEX('AEO 2023 Table 7'!18:18,MATCH(AE$1,'AEO 2023 Table 7'!1:1,0))/INDEX('AEO 2023 Table 7'!18:18,MATCH($D$1,'AEO 2023 Table 7'!1:1,0))</f>
        <v>1.1870639202485302</v>
      </c>
      <c r="AF2">
        <f>$D$2*INDEX('AEO 2023 Table 7'!18:18,MATCH(AF$1,'AEO 2023 Table 7'!1:1,0))/INDEX('AEO 2023 Table 7'!18:18,MATCH($D$1,'AEO 2023 Table 7'!1:1,0))</f>
        <v>1.1995816701924833</v>
      </c>
    </row>
    <row r="3" spans="1:32">
      <c r="A3" t="s">
        <v>124</v>
      </c>
      <c r="B3">
        <f>INDEX('AEO 2021 Table 7'!22:22,MATCH(B$1,'AEO 2021 Table 7'!1:1,0))/INDEX('AEO 2021 Table 7'!22:22,MATCH(B$1,'AEO 2021 Table 7'!1:1,0))</f>
        <v>1</v>
      </c>
      <c r="C3">
        <v>1</v>
      </c>
      <c r="D3" s="108">
        <f>'seds growth'!G11</f>
        <v>1.1242265186083928</v>
      </c>
      <c r="E3">
        <f>$D$3*INDEX('AEO 2023 Table 7'!22:22,MATCH(E$1,'AEO 2023 Table 7'!1:1,0))/INDEX('AEO 2023 Table 7'!22:22,MATCH($D$1,'AEO 2023 Table 7'!1:1,0))</f>
        <v>1.1973259141787296</v>
      </c>
      <c r="F3">
        <f>$D$3*INDEX('AEO 2023 Table 7'!22:22,MATCH(F$1,'AEO 2023 Table 7'!1:1,0))/INDEX('AEO 2023 Table 7'!22:22,MATCH($D$1,'AEO 2023 Table 7'!1:1,0))</f>
        <v>1.2388799529063366</v>
      </c>
      <c r="G3">
        <f>$D$3*INDEX('AEO 2023 Table 7'!22:22,MATCH(G$1,'AEO 2023 Table 7'!1:1,0))/INDEX('AEO 2023 Table 7'!22:22,MATCH($D$1,'AEO 2023 Table 7'!1:1,0))</f>
        <v>1.2646551050126071</v>
      </c>
      <c r="H3">
        <f>$D$3*INDEX('AEO 2023 Table 7'!22:22,MATCH(H$1,'AEO 2023 Table 7'!1:1,0))/INDEX('AEO 2023 Table 7'!22:22,MATCH($D$1,'AEO 2023 Table 7'!1:1,0))</f>
        <v>1.283460549984808</v>
      </c>
      <c r="I3">
        <f>$D$3*INDEX('AEO 2023 Table 7'!22:22,MATCH(I$1,'AEO 2023 Table 7'!1:1,0))/INDEX('AEO 2023 Table 7'!22:22,MATCH($D$1,'AEO 2023 Table 7'!1:1,0))</f>
        <v>1.2975693923729152</v>
      </c>
      <c r="J3">
        <f>$D$3*INDEX('AEO 2023 Table 7'!22:22,MATCH(J$1,'AEO 2023 Table 7'!1:1,0))/INDEX('AEO 2023 Table 7'!22:22,MATCH($D$1,'AEO 2023 Table 7'!1:1,0))</f>
        <v>1.3083439380518131</v>
      </c>
      <c r="K3">
        <f>$D$3*INDEX('AEO 2023 Table 7'!22:22,MATCH(K$1,'AEO 2023 Table 7'!1:1,0))/INDEX('AEO 2023 Table 7'!22:22,MATCH($D$1,'AEO 2023 Table 7'!1:1,0))</f>
        <v>1.3163971266409895</v>
      </c>
      <c r="L3">
        <f>$D$3*INDEX('AEO 2023 Table 7'!22:22,MATCH(L$1,'AEO 2023 Table 7'!1:1,0))/INDEX('AEO 2023 Table 7'!22:22,MATCH($D$1,'AEO 2023 Table 7'!1:1,0))</f>
        <v>1.3223246185903519</v>
      </c>
      <c r="M3">
        <f>$D$3*INDEX('AEO 2023 Table 7'!22:22,MATCH(M$1,'AEO 2023 Table 7'!1:1,0))/INDEX('AEO 2023 Table 7'!22:22,MATCH($D$1,'AEO 2023 Table 7'!1:1,0))</f>
        <v>1.3263982869296163</v>
      </c>
      <c r="N3">
        <f>$D$3*INDEX('AEO 2023 Table 7'!22:22,MATCH(N$1,'AEO 2023 Table 7'!1:1,0))/INDEX('AEO 2023 Table 7'!22:22,MATCH($D$1,'AEO 2023 Table 7'!1:1,0))</f>
        <v>1.3296750120341354</v>
      </c>
      <c r="O3">
        <f>$D$3*INDEX('AEO 2023 Table 7'!22:22,MATCH(O$1,'AEO 2023 Table 7'!1:1,0))/INDEX('AEO 2023 Table 7'!22:22,MATCH($D$1,'AEO 2023 Table 7'!1:1,0))</f>
        <v>1.3325888489502213</v>
      </c>
      <c r="P3">
        <f>$D$3*INDEX('AEO 2023 Table 7'!22:22,MATCH(P$1,'AEO 2023 Table 7'!1:1,0))/INDEX('AEO 2023 Table 7'!22:22,MATCH($D$1,'AEO 2023 Table 7'!1:1,0))</f>
        <v>1.3354341586146081</v>
      </c>
      <c r="Q3">
        <f>$D$3*INDEX('AEO 2023 Table 7'!22:22,MATCH(Q$1,'AEO 2023 Table 7'!1:1,0))/INDEX('AEO 2023 Table 7'!22:22,MATCH($D$1,'AEO 2023 Table 7'!1:1,0))</f>
        <v>1.337721941168851</v>
      </c>
      <c r="R3">
        <f>$D$3*INDEX('AEO 2023 Table 7'!22:22,MATCH(R$1,'AEO 2023 Table 7'!1:1,0))/INDEX('AEO 2023 Table 7'!22:22,MATCH($D$1,'AEO 2023 Table 7'!1:1,0))</f>
        <v>1.3396859491165256</v>
      </c>
      <c r="S3">
        <f>$D$3*INDEX('AEO 2023 Table 7'!22:22,MATCH(S$1,'AEO 2023 Table 7'!1:1,0))/INDEX('AEO 2023 Table 7'!22:22,MATCH($D$1,'AEO 2023 Table 7'!1:1,0))</f>
        <v>1.3413948891000413</v>
      </c>
      <c r="T3">
        <f>$D$3*INDEX('AEO 2023 Table 7'!22:22,MATCH(T$1,'AEO 2023 Table 7'!1:1,0))/INDEX('AEO 2023 Table 7'!22:22,MATCH($D$1,'AEO 2023 Table 7'!1:1,0))</f>
        <v>1.3421871425490495</v>
      </c>
      <c r="U3">
        <f>$D$3*INDEX('AEO 2023 Table 7'!22:22,MATCH(U$1,'AEO 2023 Table 7'!1:1,0))/INDEX('AEO 2023 Table 7'!22:22,MATCH($D$1,'AEO 2023 Table 7'!1:1,0))</f>
        <v>1.342509847218162</v>
      </c>
      <c r="V3">
        <f>$D$3*INDEX('AEO 2023 Table 7'!22:22,MATCH(V$1,'AEO 2023 Table 7'!1:1,0))/INDEX('AEO 2023 Table 7'!22:22,MATCH($D$1,'AEO 2023 Table 7'!1:1,0))</f>
        <v>1.3425061312677145</v>
      </c>
      <c r="W3">
        <f>$D$3*INDEX('AEO 2023 Table 7'!22:22,MATCH(W$1,'AEO 2023 Table 7'!1:1,0))/INDEX('AEO 2023 Table 7'!22:22,MATCH($D$1,'AEO 2023 Table 7'!1:1,0))</f>
        <v>1.3421704207720364</v>
      </c>
      <c r="X3">
        <f>$D$3*INDEX('AEO 2023 Table 7'!22:22,MATCH(X$1,'AEO 2023 Table 7'!1:1,0))/INDEX('AEO 2023 Table 7'!22:22,MATCH($D$1,'AEO 2023 Table 7'!1:1,0))</f>
        <v>1.3416621684461874</v>
      </c>
      <c r="Y3">
        <f>$D$3*INDEX('AEO 2023 Table 7'!22:22,MATCH(Y$1,'AEO 2023 Table 7'!1:1,0))/INDEX('AEO 2023 Table 7'!22:22,MATCH($D$1,'AEO 2023 Table 7'!1:1,0))</f>
        <v>1.3406792867392274</v>
      </c>
      <c r="Z3">
        <f>$D$3*INDEX('AEO 2023 Table 7'!22:22,MATCH(Z$1,'AEO 2023 Table 7'!1:1,0))/INDEX('AEO 2023 Table 7'!22:22,MATCH($D$1,'AEO 2023 Table 7'!1:1,0))</f>
        <v>1.3397227049918992</v>
      </c>
      <c r="AA3">
        <f>$D$3*INDEX('AEO 2023 Table 7'!22:22,MATCH(AA$1,'AEO 2023 Table 7'!1:1,0))/INDEX('AEO 2023 Table 7'!22:22,MATCH($D$1,'AEO 2023 Table 7'!1:1,0))</f>
        <v>1.3385815494231244</v>
      </c>
      <c r="AB3">
        <f>$D$3*INDEX('AEO 2023 Table 7'!22:22,MATCH(AB$1,'AEO 2023 Table 7'!1:1,0))/INDEX('AEO 2023 Table 7'!22:22,MATCH($D$1,'AEO 2023 Table 7'!1:1,0))</f>
        <v>1.3378183380489057</v>
      </c>
      <c r="AC3">
        <f>$D$3*INDEX('AEO 2023 Table 7'!22:22,MATCH(AC$1,'AEO 2023 Table 7'!1:1,0))/INDEX('AEO 2023 Table 7'!22:22,MATCH($D$1,'AEO 2023 Table 7'!1:1,0))</f>
        <v>1.3365000405595786</v>
      </c>
      <c r="AD3">
        <f>$D$3*INDEX('AEO 2023 Table 7'!22:22,MATCH(AD$1,'AEO 2023 Table 7'!1:1,0))/INDEX('AEO 2023 Table 7'!22:22,MATCH($D$1,'AEO 2023 Table 7'!1:1,0))</f>
        <v>1.3352927987341401</v>
      </c>
      <c r="AE3">
        <f>$D$3*INDEX('AEO 2023 Table 7'!22:22,MATCH(AE$1,'AEO 2023 Table 7'!1:1,0))/INDEX('AEO 2023 Table 7'!22:22,MATCH($D$1,'AEO 2023 Table 7'!1:1,0))</f>
        <v>1.333849075103591</v>
      </c>
      <c r="AF3">
        <f>$D$3*INDEX('AEO 2023 Table 7'!22:22,MATCH(AF$1,'AEO 2023 Table 7'!1:1,0))/INDEX('AEO 2023 Table 7'!22:22,MATCH($D$1,'AEO 2023 Table 7'!1:1,0))</f>
        <v>1.3325906108232781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1.3765803905371607</v>
      </c>
      <c r="E4">
        <f>$D$4*'AEO 2023 Table 7'!G65/'AEO 2023 Table 7'!$F$65*'calibration multiplier'!$E$3</f>
        <v>1.4774415801015945</v>
      </c>
      <c r="F4">
        <f>$D$4*'AEO 2023 Table 7'!H65/'AEO 2023 Table 7'!$F$65*'calibration multiplier'!$E$3</f>
        <v>1.4985779323264943</v>
      </c>
      <c r="G4">
        <f>$D$4*'AEO 2023 Table 7'!I65/'AEO 2023 Table 7'!$F$65*'calibration multiplier'!$E$3</f>
        <v>1.5014796069853695</v>
      </c>
      <c r="H4">
        <f>$D$4*'AEO 2023 Table 7'!J65/'AEO 2023 Table 7'!$F$65*'calibration multiplier'!$E$3</f>
        <v>1.5205295824413285</v>
      </c>
      <c r="I4">
        <f>$D$4*'AEO 2023 Table 7'!K65/'AEO 2023 Table 7'!$F$65*'calibration multiplier'!$E$3</f>
        <v>1.5393546142625945</v>
      </c>
      <c r="J4">
        <f>$D$4*'AEO 2023 Table 7'!L65/'AEO 2023 Table 7'!$F$65*'calibration multiplier'!$E$3</f>
        <v>1.5542485350531157</v>
      </c>
      <c r="K4">
        <f>$D$4*'AEO 2023 Table 7'!M65/'AEO 2023 Table 7'!$F$65*'calibration multiplier'!$E$3</f>
        <v>1.5653267634900816</v>
      </c>
      <c r="L4">
        <f>$D$4*'AEO 2023 Table 7'!N65/'AEO 2023 Table 7'!$F$65*'calibration multiplier'!$E$3</f>
        <v>1.5731015620428914</v>
      </c>
      <c r="M4">
        <f>$D$4*'AEO 2023 Table 7'!O65/'AEO 2023 Table 7'!$F$65*'calibration multiplier'!$E$3</f>
        <v>1.5808837277453087</v>
      </c>
      <c r="N4">
        <f>$D$4*'AEO 2023 Table 7'!P65/'AEO 2023 Table 7'!$F$65*'calibration multiplier'!$E$3</f>
        <v>1.5932379464943531</v>
      </c>
      <c r="O4">
        <f>$D$4*'AEO 2023 Table 7'!Q65/'AEO 2023 Table 7'!$F$65*'calibration multiplier'!$E$3</f>
        <v>1.6062586467112541</v>
      </c>
      <c r="P4">
        <f>$D$4*'AEO 2023 Table 7'!R65/'AEO 2023 Table 7'!$F$65*'calibration multiplier'!$E$3</f>
        <v>1.6180239846349782</v>
      </c>
      <c r="Q4">
        <f>$D$4*'AEO 2023 Table 7'!S65/'AEO 2023 Table 7'!$F$65*'calibration multiplier'!$E$3</f>
        <v>1.6320318828993297</v>
      </c>
      <c r="R4">
        <f>$D$4*'AEO 2023 Table 7'!T65/'AEO 2023 Table 7'!$F$65*'calibration multiplier'!$E$3</f>
        <v>1.6501555620779289</v>
      </c>
      <c r="S4">
        <f>$D$4*'AEO 2023 Table 7'!U65/'AEO 2023 Table 7'!$F$65*'calibration multiplier'!$E$3</f>
        <v>1.6718002476257696</v>
      </c>
      <c r="T4">
        <f>$D$4*'AEO 2023 Table 7'!V65/'AEO 2023 Table 7'!$F$65*'calibration multiplier'!$E$3</f>
        <v>1.6945288864525776</v>
      </c>
      <c r="U4">
        <f>$D$4*'AEO 2023 Table 7'!W65/'AEO 2023 Table 7'!$F$65*'calibration multiplier'!$E$3</f>
        <v>1.7182589664827455</v>
      </c>
      <c r="V4">
        <f>$D$4*'AEO 2023 Table 7'!X65/'AEO 2023 Table 7'!$F$65*'calibration multiplier'!$E$3</f>
        <v>1.7458396100412783</v>
      </c>
      <c r="W4">
        <f>$D$4*'AEO 2023 Table 7'!Y65/'AEO 2023 Table 7'!$F$65*'calibration multiplier'!$E$3</f>
        <v>1.7722429830924782</v>
      </c>
      <c r="X4">
        <f>$D$4*'AEO 2023 Table 7'!Z65/'AEO 2023 Table 7'!$F$65*'calibration multiplier'!$E$3</f>
        <v>1.7991060662792073</v>
      </c>
      <c r="Y4">
        <f>$D$4*'AEO 2023 Table 7'!AA65/'AEO 2023 Table 7'!$F$65*'calibration multiplier'!$E$3</f>
        <v>1.8263777806975179</v>
      </c>
      <c r="Z4">
        <f>$D$4*'AEO 2023 Table 7'!AB65/'AEO 2023 Table 7'!$F$65*'calibration multiplier'!$E$3</f>
        <v>1.8535797527662079</v>
      </c>
      <c r="AA4">
        <f>$D$4*'AEO 2023 Table 7'!AC65/'AEO 2023 Table 7'!$F$65*'calibration multiplier'!$E$3</f>
        <v>1.8800567973134863</v>
      </c>
      <c r="AB4">
        <f>$D$4*'AEO 2023 Table 7'!AD65/'AEO 2023 Table 7'!$F$65*'calibration multiplier'!$E$3</f>
        <v>1.9058491880905422</v>
      </c>
      <c r="AC4">
        <f>$D$4*'AEO 2023 Table 7'!AE65/'AEO 2023 Table 7'!$F$65*'calibration multiplier'!$E$3</f>
        <v>1.9335025208585395</v>
      </c>
      <c r="AD4">
        <f>$D$4*'AEO 2023 Table 7'!AF65/'AEO 2023 Table 7'!$F$65*'calibration multiplier'!$E$3</f>
        <v>1.9614318761651768</v>
      </c>
      <c r="AE4">
        <f>$D$4*'AEO 2023 Table 7'!AG65/'AEO 2023 Table 7'!$F$65*'calibration multiplier'!$E$3</f>
        <v>1.9889589851032261</v>
      </c>
      <c r="AF4">
        <f>$D$4*'AEO 2023 Table 7'!AH65/'AEO 2023 Table 7'!$F$65*'calibration multiplier'!$E$3</f>
        <v>2.0196588798057196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0.97463249031899157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0.97255031215551513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0.97091355054256712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0.97690762671860021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0.98701019932211975</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0.99552021424460946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1.0030831705052743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1.0100839533293382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1.0175739334547924</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1.0263413903676164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1.0387137500335051</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1.0504948066153068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1.0614854965657237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1.0734987686166235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1.0844066753135575</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1.0974727396621142</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1.1105626747091044</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1.1228688702222271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1.1367609757760926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1.1512421288179278</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1.1660332311695432</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1.180470817105322</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1.1942382937837517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1.2078261527007161</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1.2228275842545526</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1.2383803262283535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1.2532905396674534</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1.269201625607979</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1.2875825399940111</v>
      </c>
    </row>
    <row r="3" spans="1:32">
      <c r="A3" t="s">
        <v>124</v>
      </c>
      <c r="B3">
        <v>1</v>
      </c>
      <c r="C3">
        <v>1</v>
      </c>
      <c r="D3" s="108">
        <f>'seds growth'!G11</f>
        <v>1.1242265186083928</v>
      </c>
      <c r="E3">
        <f>$D$3*INDEX('AEO 2023 Table 49'!50:50,MATCH(E1,'AEO 2023 Table 49'!13:13,0))/INDEX('AEO 2023 Table 49'!50:50,MATCH($D$1,'AEO 2023 Table 49'!13:13,0))</f>
        <v>1.1066324926133684</v>
      </c>
      <c r="F3">
        <f>$D$3*INDEX('AEO 2023 Table 49'!50:50,MATCH(F1,'AEO 2023 Table 49'!13:13,0))/INDEX('AEO 2023 Table 49'!50:50,MATCH($D$1,'AEO 2023 Table 49'!13:13,0))</f>
        <v>1.0928074771980734</v>
      </c>
      <c r="G3">
        <f>$D$3*INDEX('AEO 2023 Table 49'!50:50,MATCH(G1,'AEO 2023 Table 49'!13:13,0))/INDEX('AEO 2023 Table 49'!50:50,MATCH($D$1,'AEO 2023 Table 49'!13:13,0))</f>
        <v>1.0917145342478345</v>
      </c>
      <c r="H3">
        <f>$D$3*INDEX('AEO 2023 Table 49'!50:50,MATCH(H1,'AEO 2023 Table 49'!13:13,0))/INDEX('AEO 2023 Table 49'!50:50,MATCH($D$1,'AEO 2023 Table 49'!13:13,0))</f>
        <v>1.0985526213846848</v>
      </c>
      <c r="I3">
        <f>$D$3*INDEX('AEO 2023 Table 49'!50:50,MATCH(I1,'AEO 2023 Table 49'!13:13,0))/INDEX('AEO 2023 Table 49'!50:50,MATCH($D$1,'AEO 2023 Table 49'!13:13,0))</f>
        <v>1.1034175215495119</v>
      </c>
      <c r="J3">
        <f>$D$3*INDEX('AEO 2023 Table 49'!50:50,MATCH(J1,'AEO 2023 Table 49'!13:13,0))/INDEX('AEO 2023 Table 49'!50:50,MATCH($D$1,'AEO 2023 Table 49'!13:13,0))</f>
        <v>1.1069487868044898</v>
      </c>
      <c r="K3">
        <f>$D$3*INDEX('AEO 2023 Table 49'!50:50,MATCH(K1,'AEO 2023 Table 49'!13:13,0))/INDEX('AEO 2023 Table 49'!50:50,MATCH($D$1,'AEO 2023 Table 49'!13:13,0))</f>
        <v>1.1076564361995955</v>
      </c>
      <c r="L3">
        <f>$D$3*INDEX('AEO 2023 Table 49'!50:50,MATCH(L1,'AEO 2023 Table 49'!13:13,0))/INDEX('AEO 2023 Table 49'!50:50,MATCH($D$1,'AEO 2023 Table 49'!13:13,0))</f>
        <v>1.1079118011980931</v>
      </c>
      <c r="M3">
        <f>$D$3*INDEX('AEO 2023 Table 49'!50:50,MATCH(M1,'AEO 2023 Table 49'!13:13,0))/INDEX('AEO 2023 Table 49'!50:50,MATCH($D$1,'AEO 2023 Table 49'!13:13,0))</f>
        <v>1.1082031331824851</v>
      </c>
      <c r="N3">
        <f>$D$3*INDEX('AEO 2023 Table 49'!50:50,MATCH(N1,'AEO 2023 Table 49'!13:13,0))/INDEX('AEO 2023 Table 49'!50:50,MATCH($D$1,'AEO 2023 Table 49'!13:13,0))</f>
        <v>1.1107038519837362</v>
      </c>
      <c r="O3">
        <f>$D$3*INDEX('AEO 2023 Table 49'!50:50,MATCH(O1,'AEO 2023 Table 49'!13:13,0))/INDEX('AEO 2023 Table 49'!50:50,MATCH($D$1,'AEO 2023 Table 49'!13:13,0))</f>
        <v>1.1106848612227507</v>
      </c>
      <c r="P3">
        <f>$D$3*INDEX('AEO 2023 Table 49'!50:50,MATCH(P1,'AEO 2023 Table 49'!13:13,0))/INDEX('AEO 2023 Table 49'!50:50,MATCH($D$1,'AEO 2023 Table 49'!13:13,0))</f>
        <v>1.1076622152120423</v>
      </c>
      <c r="Q3">
        <f>$D$3*INDEX('AEO 2023 Table 49'!50:50,MATCH(Q1,'AEO 2023 Table 49'!13:13,0))/INDEX('AEO 2023 Table 49'!50:50,MATCH($D$1,'AEO 2023 Table 49'!13:13,0))</f>
        <v>1.1051385547536792</v>
      </c>
      <c r="R3">
        <f>$D$3*INDEX('AEO 2023 Table 49'!50:50,MATCH(R1,'AEO 2023 Table 49'!13:13,0))/INDEX('AEO 2023 Table 49'!50:50,MATCH($D$1,'AEO 2023 Table 49'!13:13,0))</f>
        <v>1.1007073150504472</v>
      </c>
      <c r="S3">
        <f>$D$3*INDEX('AEO 2023 Table 49'!50:50,MATCH(S1,'AEO 2023 Table 49'!13:13,0))/INDEX('AEO 2023 Table 49'!50:50,MATCH($D$1,'AEO 2023 Table 49'!13:13,0))</f>
        <v>1.099843030965223</v>
      </c>
      <c r="T3">
        <f>$D$3*INDEX('AEO 2023 Table 49'!50:50,MATCH(T1,'AEO 2023 Table 49'!13:13,0))/INDEX('AEO 2023 Table 49'!50:50,MATCH($D$1,'AEO 2023 Table 49'!13:13,0))</f>
        <v>1.0997728349066462</v>
      </c>
      <c r="U3">
        <f>$D$3*INDEX('AEO 2023 Table 49'!50:50,MATCH(U1,'AEO 2023 Table 49'!13:13,0))/INDEX('AEO 2023 Table 49'!50:50,MATCH($D$1,'AEO 2023 Table 49'!13:13,0))</f>
        <v>1.0984830687749445</v>
      </c>
      <c r="V3">
        <f>$D$3*INDEX('AEO 2023 Table 49'!50:50,MATCH(V1,'AEO 2023 Table 49'!13:13,0))/INDEX('AEO 2023 Table 49'!50:50,MATCH($D$1,'AEO 2023 Table 49'!13:13,0))</f>
        <v>1.0983741515289114</v>
      </c>
      <c r="W3">
        <f>$D$3*INDEX('AEO 2023 Table 49'!50:50,MATCH(W1,'AEO 2023 Table 49'!13:13,0))/INDEX('AEO 2023 Table 49'!50:50,MATCH($D$1,'AEO 2023 Table 49'!13:13,0))</f>
        <v>1.0974746341097374</v>
      </c>
      <c r="X3">
        <f>$D$3*INDEX('AEO 2023 Table 49'!50:50,MATCH(X1,'AEO 2023 Table 49'!13:13,0))/INDEX('AEO 2023 Table 49'!50:50,MATCH($D$1,'AEO 2023 Table 49'!13:13,0))</f>
        <v>1.0972853338674744</v>
      </c>
      <c r="Y3">
        <f>$D$3*INDEX('AEO 2023 Table 49'!50:50,MATCH(Y1,'AEO 2023 Table 49'!13:13,0))/INDEX('AEO 2023 Table 49'!50:50,MATCH($D$1,'AEO 2023 Table 49'!13:13,0))</f>
        <v>1.0964282119090185</v>
      </c>
      <c r="Z3">
        <f>$D$3*INDEX('AEO 2023 Table 49'!50:50,MATCH(Z1,'AEO 2023 Table 49'!13:13,0))/INDEX('AEO 2023 Table 49'!50:50,MATCH($D$1,'AEO 2023 Table 49'!13:13,0))</f>
        <v>1.0948564648484447</v>
      </c>
      <c r="AA3">
        <f>$D$3*INDEX('AEO 2023 Table 49'!50:50,MATCH(AA1,'AEO 2023 Table 49'!13:13,0))/INDEX('AEO 2023 Table 49'!50:50,MATCH($D$1,'AEO 2023 Table 49'!13:13,0))</f>
        <v>1.0924896254999557</v>
      </c>
      <c r="AB3">
        <f>$D$3*INDEX('AEO 2023 Table 49'!50:50,MATCH(AB1,'AEO 2023 Table 49'!13:13,0))/INDEX('AEO 2023 Table 49'!50:50,MATCH($D$1,'AEO 2023 Table 49'!13:13,0))</f>
        <v>1.0900558915266394</v>
      </c>
      <c r="AC3">
        <f>$D$3*INDEX('AEO 2023 Table 49'!50:50,MATCH(AC1,'AEO 2023 Table 49'!13:13,0))/INDEX('AEO 2023 Table 49'!50:50,MATCH($D$1,'AEO 2023 Table 49'!13:13,0))</f>
        <v>1.0869138647093808</v>
      </c>
      <c r="AD3">
        <f>$D$3*INDEX('AEO 2023 Table 49'!50:50,MATCH(AD1,'AEO 2023 Table 49'!13:13,0))/INDEX('AEO 2023 Table 49'!50:50,MATCH($D$1,'AEO 2023 Table 49'!13:13,0))</f>
        <v>1.0833466324685084</v>
      </c>
      <c r="AE3">
        <f>$D$3*INDEX('AEO 2023 Table 49'!50:50,MATCH(AE1,'AEO 2023 Table 49'!13:13,0))/INDEX('AEO 2023 Table 49'!50:50,MATCH($D$1,'AEO 2023 Table 49'!13:13,0))</f>
        <v>1.081833060398997</v>
      </c>
      <c r="AF3">
        <f>$D$3*INDEX('AEO 2023 Table 49'!50:50,MATCH(AF1,'AEO 2023 Table 49'!13:13,0))/INDEX('AEO 2023 Table 49'!50:50,MATCH($D$1,'AEO 2023 Table 49'!13:13,0))</f>
        <v>1.0816544943265753</v>
      </c>
    </row>
    <row r="4" spans="1:32">
      <c r="A4" t="s">
        <v>122</v>
      </c>
      <c r="B4">
        <v>1</v>
      </c>
      <c r="C4">
        <v>1</v>
      </c>
      <c r="D4" s="108">
        <f>'seds growth'!G8</f>
        <v>1.3765803905371607</v>
      </c>
      <c r="E4">
        <f>$D$4*'AEO 2023 Table 7'!G65/'AEO 2023 Table 7'!$F$65</f>
        <v>1.4774415801015945</v>
      </c>
      <c r="F4">
        <f>$D$4*'AEO 2023 Table 7'!H65/'AEO 2023 Table 7'!$F$65</f>
        <v>1.4985779323264943</v>
      </c>
      <c r="G4">
        <f>$D$4*'AEO 2023 Table 7'!I65/'AEO 2023 Table 7'!$F$65</f>
        <v>1.5014796069853695</v>
      </c>
      <c r="H4">
        <f>$D$4*'AEO 2023 Table 7'!J65/'AEO 2023 Table 7'!$F$65</f>
        <v>1.5205295824413285</v>
      </c>
      <c r="I4">
        <f>$D$4*'AEO 2023 Table 7'!K65/'AEO 2023 Table 7'!$F$65</f>
        <v>1.5393546142625945</v>
      </c>
      <c r="J4">
        <f>$D$4*'AEO 2023 Table 7'!L65/'AEO 2023 Table 7'!$F$65</f>
        <v>1.5542485350531157</v>
      </c>
      <c r="K4">
        <f>$D$4*'AEO 2023 Table 7'!M65/'AEO 2023 Table 7'!$F$65</f>
        <v>1.5653267634900816</v>
      </c>
      <c r="L4">
        <f>$D$4*'AEO 2023 Table 7'!N65/'AEO 2023 Table 7'!$F$65</f>
        <v>1.5731015620428914</v>
      </c>
      <c r="M4">
        <f>$D$4*'AEO 2023 Table 7'!O65/'AEO 2023 Table 7'!$F$65</f>
        <v>1.5808837277453087</v>
      </c>
      <c r="N4">
        <f>$D$4*'AEO 2023 Table 7'!P65/'AEO 2023 Table 7'!$F$65</f>
        <v>1.5932379464943531</v>
      </c>
      <c r="O4">
        <f>$D$4*'AEO 2023 Table 7'!Q65/'AEO 2023 Table 7'!$F$65</f>
        <v>1.6062586467112541</v>
      </c>
      <c r="P4">
        <f>$D$4*'AEO 2023 Table 7'!R65/'AEO 2023 Table 7'!$F$65</f>
        <v>1.6180239846349782</v>
      </c>
      <c r="Q4">
        <f>$D$4*'AEO 2023 Table 7'!S65/'AEO 2023 Table 7'!$F$65</f>
        <v>1.6320318828993297</v>
      </c>
      <c r="R4">
        <f>$D$4*'AEO 2023 Table 7'!T65/'AEO 2023 Table 7'!$F$65</f>
        <v>1.6501555620779289</v>
      </c>
      <c r="S4">
        <f>$D$4*'AEO 2023 Table 7'!U65/'AEO 2023 Table 7'!$F$65</f>
        <v>1.6718002476257696</v>
      </c>
      <c r="T4">
        <f>$D$4*'AEO 2023 Table 7'!V65/'AEO 2023 Table 7'!$F$65</f>
        <v>1.6945288864525776</v>
      </c>
      <c r="U4">
        <f>$D$4*'AEO 2023 Table 7'!W65/'AEO 2023 Table 7'!$F$65</f>
        <v>1.7182589664827455</v>
      </c>
      <c r="V4">
        <f>$D$4*'AEO 2023 Table 7'!X65/'AEO 2023 Table 7'!$F$65</f>
        <v>1.7458396100412783</v>
      </c>
      <c r="W4">
        <f>$D$4*'AEO 2023 Table 7'!Y65/'AEO 2023 Table 7'!$F$65</f>
        <v>1.7722429830924782</v>
      </c>
      <c r="X4">
        <f>$D$4*'AEO 2023 Table 7'!Z65/'AEO 2023 Table 7'!$F$65</f>
        <v>1.7991060662792073</v>
      </c>
      <c r="Y4">
        <f>$D$4*'AEO 2023 Table 7'!AA65/'AEO 2023 Table 7'!$F$65</f>
        <v>1.8263777806975179</v>
      </c>
      <c r="Z4">
        <f>$D$4*'AEO 2023 Table 7'!AB65/'AEO 2023 Table 7'!$F$65</f>
        <v>1.8535797527662079</v>
      </c>
      <c r="AA4">
        <f>$D$4*'AEO 2023 Table 7'!AC65/'AEO 2023 Table 7'!$F$65</f>
        <v>1.8800567973134863</v>
      </c>
      <c r="AB4">
        <f>$D$4*'AEO 2023 Table 7'!AD65/'AEO 2023 Table 7'!$F$65</f>
        <v>1.9058491880905422</v>
      </c>
      <c r="AC4">
        <f>$D$4*'AEO 2023 Table 7'!AE65/'AEO 2023 Table 7'!$F$65</f>
        <v>1.9335025208585395</v>
      </c>
      <c r="AD4">
        <f>$D$4*'AEO 2023 Table 7'!AF65/'AEO 2023 Table 7'!$F$65</f>
        <v>1.9614318761651768</v>
      </c>
      <c r="AE4">
        <f>$D$4*'AEO 2023 Table 7'!AG65/'AEO 2023 Table 7'!$F$65</f>
        <v>1.9889589851032261</v>
      </c>
      <c r="AF4">
        <f>$D$4*'AEO 2023 Table 7'!AH65/'AEO 2023 Table 7'!$F$65</f>
        <v>2.0196588798057196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0.97463249031899157</v>
      </c>
      <c r="E2" s="108">
        <f>'growth rates from 2022 psgr'!E2</f>
        <v>0.99453470648191489</v>
      </c>
      <c r="F2" s="108">
        <f>'growth rates from 2022 psgr'!F2</f>
        <v>1.001783767147653</v>
      </c>
      <c r="G2" s="108">
        <f>'growth rates from 2022 psgr'!G2</f>
        <v>1.0055041608580577</v>
      </c>
      <c r="H2" s="108">
        <f>'growth rates from 2022 psgr'!H2</f>
        <v>1.012660747407049</v>
      </c>
      <c r="I2" s="108">
        <f>'growth rates from 2022 psgr'!I2</f>
        <v>1.0221545472863651</v>
      </c>
      <c r="J2" s="108">
        <f>'growth rates from 2022 psgr'!J2</f>
        <v>1.0309379272539059</v>
      </c>
      <c r="K2" s="108">
        <f>'growth rates from 2022 psgr'!K2</f>
        <v>1.0377986799254253</v>
      </c>
      <c r="L2" s="108">
        <f>'growth rates from 2022 psgr'!L2</f>
        <v>1.0430330573728994</v>
      </c>
      <c r="M2" s="108">
        <f>'growth rates from 2022 psgr'!M2</f>
        <v>1.0474657120792461</v>
      </c>
      <c r="N2" s="108">
        <f>'growth rates from 2022 psgr'!N2</f>
        <v>1.0511941399230893</v>
      </c>
      <c r="O2" s="108">
        <f>'growth rates from 2022 psgr'!O2</f>
        <v>1.0565784846621094</v>
      </c>
      <c r="P2" s="108">
        <f>'growth rates from 2022 psgr'!P2</f>
        <v>1.0634543009053474</v>
      </c>
      <c r="Q2" s="108">
        <f>'growth rates from 2022 psgr'!Q2</f>
        <v>1.0697338465118349</v>
      </c>
      <c r="R2" s="108">
        <f>'growth rates from 2022 psgr'!R2</f>
        <v>1.0748355798609353</v>
      </c>
      <c r="S2" s="108">
        <f>'growth rates from 2022 psgr'!S2</f>
        <v>1.0807646438516938</v>
      </c>
      <c r="T2" s="108">
        <f>'growth rates from 2022 psgr'!T2</f>
        <v>1.0874550093424682</v>
      </c>
      <c r="U2" s="108">
        <f>'growth rates from 2022 psgr'!U2</f>
        <v>1.0941958382269787</v>
      </c>
      <c r="V2" s="108">
        <f>'growth rates from 2022 psgr'!V2</f>
        <v>1.1018955538602446</v>
      </c>
      <c r="W2" s="108">
        <f>'growth rates from 2022 psgr'!W2</f>
        <v>1.1097855740444846</v>
      </c>
      <c r="X2" s="108">
        <f>'growth rates from 2022 psgr'!X2</f>
        <v>1.1180137740703757</v>
      </c>
      <c r="Y2" s="108">
        <f>'growth rates from 2022 psgr'!Y2</f>
        <v>1.1260049719587906</v>
      </c>
      <c r="Z2" s="108">
        <f>'growth rates from 2022 psgr'!Z2</f>
        <v>1.1342802874229054</v>
      </c>
      <c r="AA2" s="108">
        <f>'growth rates from 2022 psgr'!AA2</f>
        <v>1.1430775596747704</v>
      </c>
      <c r="AB2" s="108">
        <f>'growth rates from 2022 psgr'!AB2</f>
        <v>1.1532990190201331</v>
      </c>
      <c r="AC2" s="108">
        <f>'growth rates from 2022 psgr'!AC2</f>
        <v>1.1642724068240942</v>
      </c>
      <c r="AD2" s="108">
        <f>'growth rates from 2022 psgr'!AD2</f>
        <v>1.175593682066727</v>
      </c>
      <c r="AE2" s="108">
        <f>'growth rates from 2022 psgr'!AE2</f>
        <v>1.1870639202485302</v>
      </c>
      <c r="AF2" s="108">
        <f>'growth rates from 2022 psgr'!AF2</f>
        <v>1.1995816701924833</v>
      </c>
    </row>
    <row r="3" spans="1:32">
      <c r="A3" t="s">
        <v>124</v>
      </c>
      <c r="B3">
        <f>INDEX('AEO 2021 Table 7'!22:22,MATCH(B$1,'AEO 2021 Table 7'!1:1,0))/INDEX('AEO 2021 Table 7'!22:22,MATCH(B$1,'AEO 2021 Table 7'!1:1,0))</f>
        <v>1</v>
      </c>
      <c r="C3">
        <v>1</v>
      </c>
      <c r="D3" s="108">
        <f>'growth rates from 2022 psgr'!D3</f>
        <v>1.1242265186083928</v>
      </c>
      <c r="E3" s="108">
        <f>'growth rates from 2022 psgr'!E3</f>
        <v>1.1973259141787296</v>
      </c>
      <c r="F3" s="108">
        <f>'growth rates from 2022 psgr'!F3</f>
        <v>1.2388799529063366</v>
      </c>
      <c r="G3" s="108">
        <f>'growth rates from 2022 psgr'!G3</f>
        <v>1.2646551050126071</v>
      </c>
      <c r="H3" s="108">
        <f>'growth rates from 2022 psgr'!H3</f>
        <v>1.283460549984808</v>
      </c>
      <c r="I3" s="108">
        <f>'growth rates from 2022 psgr'!I3</f>
        <v>1.2975693923729152</v>
      </c>
      <c r="J3" s="108">
        <f>'growth rates from 2022 psgr'!J3</f>
        <v>1.3083439380518131</v>
      </c>
      <c r="K3" s="108">
        <f>'growth rates from 2022 psgr'!K3</f>
        <v>1.3163971266409895</v>
      </c>
      <c r="L3" s="108">
        <f>'growth rates from 2022 psgr'!L3</f>
        <v>1.3223246185903519</v>
      </c>
      <c r="M3" s="108">
        <f>'growth rates from 2022 psgr'!M3</f>
        <v>1.3263982869296163</v>
      </c>
      <c r="N3" s="108">
        <f>'growth rates from 2022 psgr'!N3</f>
        <v>1.3296750120341354</v>
      </c>
      <c r="O3" s="108">
        <f>'growth rates from 2022 psgr'!O3</f>
        <v>1.3325888489502213</v>
      </c>
      <c r="P3" s="108">
        <f>'growth rates from 2022 psgr'!P3</f>
        <v>1.3354341586146081</v>
      </c>
      <c r="Q3" s="108">
        <f>'growth rates from 2022 psgr'!Q3</f>
        <v>1.337721941168851</v>
      </c>
      <c r="R3" s="108">
        <f>'growth rates from 2022 psgr'!R3</f>
        <v>1.3396859491165256</v>
      </c>
      <c r="S3" s="108">
        <f>'growth rates from 2022 psgr'!S3</f>
        <v>1.3413948891000413</v>
      </c>
      <c r="T3" s="108">
        <f>'growth rates from 2022 psgr'!T3</f>
        <v>1.3421871425490495</v>
      </c>
      <c r="U3" s="108">
        <f>'growth rates from 2022 psgr'!U3</f>
        <v>1.342509847218162</v>
      </c>
      <c r="V3" s="108">
        <f>'growth rates from 2022 psgr'!V3</f>
        <v>1.3425061312677145</v>
      </c>
      <c r="W3" s="108">
        <f>'growth rates from 2022 psgr'!W3</f>
        <v>1.3421704207720364</v>
      </c>
      <c r="X3" s="108">
        <f>'growth rates from 2022 psgr'!X3</f>
        <v>1.3416621684461874</v>
      </c>
      <c r="Y3" s="108">
        <f>'growth rates from 2022 psgr'!Y3</f>
        <v>1.3406792867392274</v>
      </c>
      <c r="Z3" s="108">
        <f>'growth rates from 2022 psgr'!Z3</f>
        <v>1.3397227049918992</v>
      </c>
      <c r="AA3" s="108">
        <f>'growth rates from 2022 psgr'!AA3</f>
        <v>1.3385815494231244</v>
      </c>
      <c r="AB3" s="108">
        <f>'growth rates from 2022 psgr'!AB3</f>
        <v>1.3378183380489057</v>
      </c>
      <c r="AC3" s="108">
        <f>'growth rates from 2022 psgr'!AC3</f>
        <v>1.3365000405595786</v>
      </c>
      <c r="AD3" s="108">
        <f>'growth rates from 2022 psgr'!AD3</f>
        <v>1.3352927987341401</v>
      </c>
      <c r="AE3" s="108">
        <f>'growth rates from 2022 psgr'!AE3</f>
        <v>1.333849075103591</v>
      </c>
      <c r="AF3" s="108">
        <f>'growth rates from 2022 psgr'!AF3</f>
        <v>1.3325906108232781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1.3765803905371607</v>
      </c>
      <c r="E4" s="108">
        <f>'growth rates from 2022 psgr'!E4</f>
        <v>1.4774415801015945</v>
      </c>
      <c r="F4" s="108">
        <f>'growth rates from 2022 psgr'!F4</f>
        <v>1.4985779323264943</v>
      </c>
      <c r="G4" s="108">
        <f>'growth rates from 2022 psgr'!G4</f>
        <v>1.5014796069853695</v>
      </c>
      <c r="H4" s="108">
        <f>'growth rates from 2022 psgr'!H4</f>
        <v>1.5205295824413285</v>
      </c>
      <c r="I4" s="108">
        <f>'growth rates from 2022 psgr'!I4</f>
        <v>1.5393546142625945</v>
      </c>
      <c r="J4" s="108">
        <f>'growth rates from 2022 psgr'!J4</f>
        <v>1.5542485350531157</v>
      </c>
      <c r="K4" s="108">
        <f>'growth rates from 2022 psgr'!K4</f>
        <v>1.5653267634900816</v>
      </c>
      <c r="L4" s="108">
        <f>'growth rates from 2022 psgr'!L4</f>
        <v>1.5731015620428914</v>
      </c>
      <c r="M4" s="108">
        <f>'growth rates from 2022 psgr'!M4</f>
        <v>1.5808837277453087</v>
      </c>
      <c r="N4" s="108">
        <f>'growth rates from 2022 psgr'!N4</f>
        <v>1.5932379464943531</v>
      </c>
      <c r="O4" s="108">
        <f>'growth rates from 2022 psgr'!O4</f>
        <v>1.6062586467112541</v>
      </c>
      <c r="P4" s="108">
        <f>'growth rates from 2022 psgr'!P4</f>
        <v>1.6180239846349782</v>
      </c>
      <c r="Q4" s="108">
        <f>'growth rates from 2022 psgr'!Q4</f>
        <v>1.6320318828993297</v>
      </c>
      <c r="R4" s="108">
        <f>'growth rates from 2022 psgr'!R4</f>
        <v>1.6501555620779289</v>
      </c>
      <c r="S4" s="108">
        <f>'growth rates from 2022 psgr'!S4</f>
        <v>1.6718002476257696</v>
      </c>
      <c r="T4" s="108">
        <f>'growth rates from 2022 psgr'!T4</f>
        <v>1.6945288864525776</v>
      </c>
      <c r="U4" s="108">
        <f>'growth rates from 2022 psgr'!U4</f>
        <v>1.7182589664827455</v>
      </c>
      <c r="V4" s="108">
        <f>'growth rates from 2022 psgr'!V4</f>
        <v>1.7458396100412783</v>
      </c>
      <c r="W4" s="108">
        <f>'growth rates from 2022 psgr'!W4</f>
        <v>1.7722429830924782</v>
      </c>
      <c r="X4" s="108">
        <f>'growth rates from 2022 psgr'!X4</f>
        <v>1.7991060662792073</v>
      </c>
      <c r="Y4" s="108">
        <f>'growth rates from 2022 psgr'!Y4</f>
        <v>1.8263777806975179</v>
      </c>
      <c r="Z4" s="108">
        <f>'growth rates from 2022 psgr'!Z4</f>
        <v>1.8535797527662079</v>
      </c>
      <c r="AA4" s="108">
        <f>'growth rates from 2022 psgr'!AA4</f>
        <v>1.8800567973134863</v>
      </c>
      <c r="AB4" s="108">
        <f>'growth rates from 2022 psgr'!AB4</f>
        <v>1.9058491880905422</v>
      </c>
      <c r="AC4" s="108">
        <f>'growth rates from 2022 psgr'!AC4</f>
        <v>1.9335025208585395</v>
      </c>
      <c r="AD4" s="108">
        <f>'growth rates from 2022 psgr'!AD4</f>
        <v>1.9614318761651768</v>
      </c>
      <c r="AE4" s="108">
        <f>'growth rates from 2022 psgr'!AE4</f>
        <v>1.9889589851032261</v>
      </c>
      <c r="AF4" s="108">
        <f>'growth rates from 2022 psgr'!AF4</f>
        <v>2.0196588798057196</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0.97463249031899157</v>
      </c>
      <c r="E2" s="108">
        <f>'growth rates from 2022 frgt'!E2</f>
        <v>0.97255031215551513</v>
      </c>
      <c r="F2" s="108">
        <f>'growth rates from 2022 frgt'!F2</f>
        <v>0.97091355054256712</v>
      </c>
      <c r="G2" s="108">
        <f>'growth rates from 2022 frgt'!G2</f>
        <v>0.97690762671860021</v>
      </c>
      <c r="H2" s="108">
        <f>'growth rates from 2022 frgt'!H2</f>
        <v>0.98701019932211975</v>
      </c>
      <c r="I2" s="108">
        <f>'growth rates from 2022 frgt'!I2</f>
        <v>0.99552021424460946</v>
      </c>
      <c r="J2" s="108">
        <f>'growth rates from 2022 frgt'!J2</f>
        <v>1.0030831705052743</v>
      </c>
      <c r="K2" s="108">
        <f>'growth rates from 2022 frgt'!K2</f>
        <v>1.0100839533293382</v>
      </c>
      <c r="L2" s="108">
        <f>'growth rates from 2022 frgt'!L2</f>
        <v>1.0175739334547924</v>
      </c>
      <c r="M2" s="108">
        <f>'growth rates from 2022 frgt'!M2</f>
        <v>1.0263413903676164</v>
      </c>
      <c r="N2" s="108">
        <f>'growth rates from 2022 frgt'!N2</f>
        <v>1.0387137500335051</v>
      </c>
      <c r="O2" s="108">
        <f>'growth rates from 2022 frgt'!O2</f>
        <v>1.0504948066153068</v>
      </c>
      <c r="P2" s="108">
        <f>'growth rates from 2022 frgt'!P2</f>
        <v>1.0614854965657237</v>
      </c>
      <c r="Q2" s="108">
        <f>'growth rates from 2022 frgt'!Q2</f>
        <v>1.0734987686166235</v>
      </c>
      <c r="R2" s="108">
        <f>'growth rates from 2022 frgt'!R2</f>
        <v>1.0844066753135575</v>
      </c>
      <c r="S2" s="108">
        <f>'growth rates from 2022 frgt'!S2</f>
        <v>1.0974727396621142</v>
      </c>
      <c r="T2" s="108">
        <f>'growth rates from 2022 frgt'!T2</f>
        <v>1.1105626747091044</v>
      </c>
      <c r="U2" s="108">
        <f>'growth rates from 2022 frgt'!U2</f>
        <v>1.1228688702222271</v>
      </c>
      <c r="V2" s="108">
        <f>'growth rates from 2022 frgt'!V2</f>
        <v>1.1367609757760926</v>
      </c>
      <c r="W2" s="108">
        <f>'growth rates from 2022 frgt'!W2</f>
        <v>1.1512421288179278</v>
      </c>
      <c r="X2" s="108">
        <f>'growth rates from 2022 frgt'!X2</f>
        <v>1.1660332311695432</v>
      </c>
      <c r="Y2" s="108">
        <f>'growth rates from 2022 frgt'!Y2</f>
        <v>1.180470817105322</v>
      </c>
      <c r="Z2" s="108">
        <f>'growth rates from 2022 frgt'!Z2</f>
        <v>1.1942382937837517</v>
      </c>
      <c r="AA2" s="108">
        <f>'growth rates from 2022 frgt'!AA2</f>
        <v>1.2078261527007161</v>
      </c>
      <c r="AB2" s="108">
        <f>'growth rates from 2022 frgt'!AB2</f>
        <v>1.2228275842545526</v>
      </c>
      <c r="AC2" s="108">
        <f>'growth rates from 2022 frgt'!AC2</f>
        <v>1.2383803262283535</v>
      </c>
      <c r="AD2" s="108">
        <f>'growth rates from 2022 frgt'!AD2</f>
        <v>1.2532905396674534</v>
      </c>
      <c r="AE2" s="108">
        <f>'growth rates from 2022 frgt'!AE2</f>
        <v>1.269201625607979</v>
      </c>
      <c r="AF2" s="108">
        <f>'growth rates from 2022 frgt'!AF2</f>
        <v>1.2875825399940111</v>
      </c>
    </row>
    <row r="3" spans="1:32">
      <c r="A3" t="s">
        <v>124</v>
      </c>
      <c r="B3">
        <v>1</v>
      </c>
      <c r="C3">
        <v>1</v>
      </c>
      <c r="D3" s="108">
        <f>'growth rates from 2022 frgt'!D3</f>
        <v>1.1242265186083928</v>
      </c>
      <c r="E3" s="108">
        <f>'growth rates from 2022 frgt'!E3</f>
        <v>1.1066324926133684</v>
      </c>
      <c r="F3" s="108">
        <f>'growth rates from 2022 frgt'!F3</f>
        <v>1.0928074771980734</v>
      </c>
      <c r="G3" s="108">
        <f>'growth rates from 2022 frgt'!G3</f>
        <v>1.0917145342478345</v>
      </c>
      <c r="H3" s="108">
        <f>'growth rates from 2022 frgt'!H3</f>
        <v>1.0985526213846848</v>
      </c>
      <c r="I3" s="108">
        <f>'growth rates from 2022 frgt'!I3</f>
        <v>1.1034175215495119</v>
      </c>
      <c r="J3" s="108">
        <f>'growth rates from 2022 frgt'!J3</f>
        <v>1.1069487868044898</v>
      </c>
      <c r="K3" s="108">
        <f>'growth rates from 2022 frgt'!K3</f>
        <v>1.1076564361995955</v>
      </c>
      <c r="L3" s="108">
        <f>'growth rates from 2022 frgt'!L3</f>
        <v>1.1079118011980931</v>
      </c>
      <c r="M3" s="108">
        <f>'growth rates from 2022 frgt'!M3</f>
        <v>1.1082031331824851</v>
      </c>
      <c r="N3" s="108">
        <f>'growth rates from 2022 frgt'!N3</f>
        <v>1.1107038519837362</v>
      </c>
      <c r="O3" s="108">
        <f>'growth rates from 2022 frgt'!O3</f>
        <v>1.1106848612227507</v>
      </c>
      <c r="P3" s="108">
        <f>'growth rates from 2022 frgt'!P3</f>
        <v>1.1076622152120423</v>
      </c>
      <c r="Q3" s="108">
        <f>'growth rates from 2022 frgt'!Q3</f>
        <v>1.1051385547536792</v>
      </c>
      <c r="R3" s="108">
        <f>'growth rates from 2022 frgt'!R3</f>
        <v>1.1007073150504472</v>
      </c>
      <c r="S3" s="108">
        <f>'growth rates from 2022 frgt'!S3</f>
        <v>1.099843030965223</v>
      </c>
      <c r="T3" s="108">
        <f>'growth rates from 2022 frgt'!T3</f>
        <v>1.0997728349066462</v>
      </c>
      <c r="U3" s="108">
        <f>'growth rates from 2022 frgt'!U3</f>
        <v>1.0984830687749445</v>
      </c>
      <c r="V3" s="108">
        <f>'growth rates from 2022 frgt'!V3</f>
        <v>1.0983741515289114</v>
      </c>
      <c r="W3" s="108">
        <f>'growth rates from 2022 frgt'!W3</f>
        <v>1.0974746341097374</v>
      </c>
      <c r="X3" s="108">
        <f>'growth rates from 2022 frgt'!X3</f>
        <v>1.0972853338674744</v>
      </c>
      <c r="Y3" s="108">
        <f>'growth rates from 2022 frgt'!Y3</f>
        <v>1.0964282119090185</v>
      </c>
      <c r="Z3" s="108">
        <f>'growth rates from 2022 frgt'!Z3</f>
        <v>1.0948564648484447</v>
      </c>
      <c r="AA3" s="108">
        <f>'growth rates from 2022 frgt'!AA3</f>
        <v>1.0924896254999557</v>
      </c>
      <c r="AB3" s="108">
        <f>'growth rates from 2022 frgt'!AB3</f>
        <v>1.0900558915266394</v>
      </c>
      <c r="AC3" s="108">
        <f>'growth rates from 2022 frgt'!AC3</f>
        <v>1.0869138647093808</v>
      </c>
      <c r="AD3" s="108">
        <f>'growth rates from 2022 frgt'!AD3</f>
        <v>1.0833466324685084</v>
      </c>
      <c r="AE3" s="108">
        <f>'growth rates from 2022 frgt'!AE3</f>
        <v>1.081833060398997</v>
      </c>
      <c r="AF3" s="108">
        <f>'growth rates from 2022 frgt'!AF3</f>
        <v>1.0816544943265753</v>
      </c>
    </row>
    <row r="4" spans="1:32">
      <c r="A4" t="s">
        <v>122</v>
      </c>
      <c r="B4">
        <v>1</v>
      </c>
      <c r="C4">
        <v>1</v>
      </c>
      <c r="D4" s="108">
        <f>'growth rates from 2022 frgt'!D4</f>
        <v>1.3765803905371607</v>
      </c>
      <c r="E4" s="108">
        <f>'growth rates from 2022 frgt'!E4</f>
        <v>1.4774415801015945</v>
      </c>
      <c r="F4" s="108">
        <f>'growth rates from 2022 frgt'!F4</f>
        <v>1.4985779323264943</v>
      </c>
      <c r="G4" s="108">
        <f>'growth rates from 2022 frgt'!G4</f>
        <v>1.5014796069853695</v>
      </c>
      <c r="H4" s="108">
        <f>'growth rates from 2022 frgt'!H4</f>
        <v>1.5205295824413285</v>
      </c>
      <c r="I4" s="108">
        <f>'growth rates from 2022 frgt'!I4</f>
        <v>1.5393546142625945</v>
      </c>
      <c r="J4" s="108">
        <f>'growth rates from 2022 frgt'!J4</f>
        <v>1.5542485350531157</v>
      </c>
      <c r="K4" s="108">
        <f>'growth rates from 2022 frgt'!K4</f>
        <v>1.5653267634900816</v>
      </c>
      <c r="L4" s="108">
        <f>'growth rates from 2022 frgt'!L4</f>
        <v>1.5731015620428914</v>
      </c>
      <c r="M4" s="108">
        <f>'growth rates from 2022 frgt'!M4</f>
        <v>1.5808837277453087</v>
      </c>
      <c r="N4" s="108">
        <f>'growth rates from 2022 frgt'!N4</f>
        <v>1.5932379464943531</v>
      </c>
      <c r="O4" s="108">
        <f>'growth rates from 2022 frgt'!O4</f>
        <v>1.6062586467112541</v>
      </c>
      <c r="P4" s="108">
        <f>'growth rates from 2022 frgt'!P4</f>
        <v>1.6180239846349782</v>
      </c>
      <c r="Q4" s="108">
        <f>'growth rates from 2022 frgt'!Q4</f>
        <v>1.6320318828993297</v>
      </c>
      <c r="R4" s="108">
        <f>'growth rates from 2022 frgt'!R4</f>
        <v>1.6501555620779289</v>
      </c>
      <c r="S4" s="108">
        <f>'growth rates from 2022 frgt'!S4</f>
        <v>1.6718002476257696</v>
      </c>
      <c r="T4" s="108">
        <f>'growth rates from 2022 frgt'!T4</f>
        <v>1.6945288864525776</v>
      </c>
      <c r="U4" s="108">
        <f>'growth rates from 2022 frgt'!U4</f>
        <v>1.7182589664827455</v>
      </c>
      <c r="V4" s="108">
        <f>'growth rates from 2022 frgt'!V4</f>
        <v>1.7458396100412783</v>
      </c>
      <c r="W4" s="108">
        <f>'growth rates from 2022 frgt'!W4</f>
        <v>1.7722429830924782</v>
      </c>
      <c r="X4" s="108">
        <f>'growth rates from 2022 frgt'!X4</f>
        <v>1.7991060662792073</v>
      </c>
      <c r="Y4" s="108">
        <f>'growth rates from 2022 frgt'!Y4</f>
        <v>1.8263777806975179</v>
      </c>
      <c r="Z4" s="108">
        <f>'growth rates from 2022 frgt'!Z4</f>
        <v>1.8535797527662079</v>
      </c>
      <c r="AA4" s="108">
        <f>'growth rates from 2022 frgt'!AA4</f>
        <v>1.8800567973134863</v>
      </c>
      <c r="AB4" s="108">
        <f>'growth rates from 2022 frgt'!AB4</f>
        <v>1.9058491880905422</v>
      </c>
      <c r="AC4" s="108">
        <f>'growth rates from 2022 frgt'!AC4</f>
        <v>1.9335025208585395</v>
      </c>
      <c r="AD4" s="108">
        <f>'growth rates from 2022 frgt'!AD4</f>
        <v>1.9614318761651768</v>
      </c>
      <c r="AE4" s="108">
        <f>'growth rates from 2022 frgt'!AE4</f>
        <v>1.9889589851032261</v>
      </c>
      <c r="AF4" s="108">
        <f>'growth rates from 2022 frgt'!AF4</f>
        <v>2.0196588798057196</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2025-01-03T23:22:35Z</dcterms:modified>
</cp:coreProperties>
</file>