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elec\BGDPbES\"/>
    </mc:Choice>
  </mc:AlternateContent>
  <xr:revisionPtr revIDLastSave="0" documentId="8_{9FD161B4-A371-46AB-9018-AEB8F48095AA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C32" i="4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24" i="4" s="1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D32" i="4"/>
  <c r="E32" i="4" s="1"/>
  <c r="E5" i="4" s="1"/>
  <c r="F5" i="4" s="1"/>
  <c r="H3" i="2" s="1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28" i="4" l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<sst xmlns="http://schemas.openxmlformats.org/spreadsheetml/2006/main" count="4985" uniqueCount="142">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</sst>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111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NY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NY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0.02</v>
      </c>
      <c r="D4" s="13">
        <f>MIN(C4/SUMIFS(PTCF!B:B,PTCF!A:A,calcs!B4),1)</f>
        <v>2.2222222222222223E-2</v>
      </c>
      <c r="E4" s="12">
        <f>SUMIFS('all_csv_BECF-pre-ret'!$E:$E,'all_csv_BECF-pre-ret'!$B:$B,$B4,'all_csv_BECF-pre-ret'!$AI:$AI,$C$1)</f>
        <v>0.02</v>
      </c>
      <c r="F4" s="13">
        <f>MIN(E4/SUMIFS(PTCF!B:B,PTCF!A:A,calcs!B4),1)</f>
        <v>2.2222222222222223E-2</v>
      </c>
    </row>
    <row r="5" spans="1:6" x14ac:dyDescent="0.25">
      <c r="A5" t="s">
        <v>141</v>
      </c>
      <c r="B5" t="s">
        <v>10</v>
      </c>
      <c r="C5" s="12">
        <f>E28</f>
        <v>0.27179214490845438</v>
      </c>
      <c r="D5" s="13">
        <f>MIN(C5/SUMIFS(PTCF!B:B,PTCF!A:A,calcs!B5),1)</f>
        <v>0.30199127212050486</v>
      </c>
      <c r="E5" s="12">
        <f>E32</f>
        <v>0.27932849288639561</v>
      </c>
      <c r="F5" s="13">
        <f>MIN(E5/SUMIFS(PTCF!B:B,PTCF!A:A,calcs!B5),1)</f>
        <v>0.31036499209599511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1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1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0.75504155799999995</v>
      </c>
      <c r="D7" s="14">
        <f>MIN(C7/SUMIFS(PTCF!B:B,PTCF!A:A,calcs!B7),1)</f>
        <v>1</v>
      </c>
      <c r="E7" s="12">
        <f>SUMIFS('all_csv_BECF-pre-ret'!$E:$E,'all_csv_BECF-pre-ret'!$B:$B,$B7,'all_csv_BECF-pre-ret'!$AI:$AI,$C$1)</f>
        <v>0.73469559500000003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0.26038703200000002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0.21700825899999901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0.142736056</v>
      </c>
      <c r="D9" s="14">
        <f>MIN(C9/SUMIFS(PTCF!B:B,PTCF!A:A,calcs!B9),1)</f>
        <v>0.80233870713884203</v>
      </c>
      <c r="E9" s="12">
        <f>SUMIFS('all_csv_BECF-pre-ret'!$E:$E,'all_csv_BECF-pre-ret'!$B:$B,$B9,'all_csv_BECF-pre-ret'!$AI:$AI,$C$1)</f>
        <v>0.143784778</v>
      </c>
      <c r="F9" s="14">
        <f>MIN(E9/SUMIFS(PTCF!B:B,PTCF!A:A,calcs!B9),1)</f>
        <v>0.80823371557054524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0.67508860900000001</v>
      </c>
      <c r="D11" s="13">
        <f>MIN(C11/SUMIFS(PTCF!B:B,PTCF!A:A,calcs!B11),1)</f>
        <v>0.75009845444444445</v>
      </c>
      <c r="E11" s="12">
        <f>SUMIFS('all_csv_BECF-pre-ret'!$E:$E,'all_csv_BECF-pre-ret'!$B:$B,$B11,'all_csv_BECF-pre-ret'!$AI:$AI,$C$1)</f>
        <v>0.64908581899999995</v>
      </c>
      <c r="F11" s="13">
        <f>MIN(E11/SUMIFS(PTCF!B:B,PTCF!A:A,calcs!B11),1)</f>
        <v>0.72120646555555545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7.9682490000000002E-3</v>
      </c>
      <c r="D13" s="14">
        <f>MIN(C13/SUMIFS(PTCF!B:B,PTCF!A:A,calcs!B13),1)</f>
        <v>8.8536099999999996E-3</v>
      </c>
      <c r="E13" s="12">
        <f>SUMIFS('all_csv_BECF-pre-ret'!$E:$E,'all_csv_BECF-pre-ret'!$B:$B,$B13,'all_csv_BECF-pre-ret'!$AI:$AI,$C$1)</f>
        <v>2.6839032999999901E-2</v>
      </c>
      <c r="F13" s="14">
        <f>MIN(E13/SUMIFS(PTCF!B:B,PTCF!A:A,calcs!B13),1)</f>
        <v>2.9821147777777668E-2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0.16674323299999999</v>
      </c>
      <c r="D14" s="13">
        <f>MIN(C14/SUMIFS(PTCF!B:B,PTCF!A:A,calcs!B14),1)</f>
        <v>0.18527025888888887</v>
      </c>
      <c r="E14" s="12">
        <f>SUMIFS('all_csv_BECF-pre-ret'!$E:$E,'all_csv_BECF-pre-ret'!$B:$B,$B14,'all_csv_BECF-pre-ret'!$AI:$AI,$C$1)</f>
        <v>0.17151327799999999</v>
      </c>
      <c r="F14" s="13">
        <f>MIN(E14/SUMIFS(PTCF!B:B,PTCF!A:A,calcs!B14),1)</f>
        <v>0.19057030888888887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2.1314809000000001E-2</v>
      </c>
      <c r="D17" s="13">
        <f>MIN(C17/SUMIFS(PTCF!B:B,PTCF!A:A,calcs!B17),1)</f>
        <v>2.3683121111111111E-2</v>
      </c>
      <c r="E17" s="12">
        <f>SUMIFS('all_csv_BECF-pre-ret'!$E:$E,'all_csv_BECF-pre-ret'!$B:$B,$B17,'all_csv_BECF-pre-ret'!$AI:$AI,$C$1)</f>
        <v>2.1434195999999999E-2</v>
      </c>
      <c r="F17" s="13">
        <f>MIN(E17/SUMIFS(PTCF!B:B,PTCF!A:A,calcs!B17),1)</f>
        <v>2.3815773333333332E-2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0.80938950399999998</v>
      </c>
      <c r="D19" s="16">
        <f>MIN(C19/SUMIFS(PTCF!B:B,PTCF!A:A,calcs!B19),1)</f>
        <v>0.89932167111111105</v>
      </c>
      <c r="E19" s="15">
        <f>SUMIFS('all_csv_BECF-pre-ret'!$E:$E,'all_csv_BECF-pre-ret'!$B:$B,$B19,'all_csv_BECF-pre-ret'!$AI:$AI,$C$1)</f>
        <v>0.78445741499999999</v>
      </c>
      <c r="F19" s="16">
        <f>MIN(E19/SUMIFS(PTCF!B:B,PTCF!A:A,calcs!B19),1)</f>
        <v>0.87161935000000001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9565.5</v>
      </c>
      <c r="D24">
        <f>SUMIFS('all_csv_SYC-SYEGC'!D:D,'all_csv_SYC-SYEGC'!$B:$B,calcs!$B$24,'all_csv_SYC-SYEGC'!$F:$F,calcs!$C$1)</f>
        <v>8862.4999999999909</v>
      </c>
      <c r="E24">
        <f>SUM(C24:D24)</f>
        <v>18427.999999999993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0.106497466</v>
      </c>
      <c r="D27">
        <f>SUMIFS('all_csv_BECF-pre-nonret'!$D:$D,'all_csv_BECF-pre-nonret'!B:B,calcs!B27,'all_csv_BECF-pre-nonret'!AI:AI,calcs!C1)</f>
        <v>0.45019849200000001</v>
      </c>
    </row>
    <row r="28" spans="1:6" x14ac:dyDescent="0.25">
      <c r="C28">
        <f>$C$27*($C$24/$E$24)</f>
        <v>5.5280090678478416E-2</v>
      </c>
      <c r="D28">
        <f>$D$27*($D$24/$E$24)</f>
        <v>0.21651205422997599</v>
      </c>
      <c r="E28" s="9">
        <f>SUM(C28:D28)</f>
        <v>0.27179214490845438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0.121016291</v>
      </c>
      <c r="D31">
        <f>SUMIFS('all_csv_BECF-pre-nonret'!$D:$D,'all_csv_BECF-pre-nonret'!B:B,calcs!B31,'all_csv_BECF-pre-nonret'!AI:AI,calcs!C1)</f>
        <v>0.45019849200000001</v>
      </c>
    </row>
    <row r="32" spans="1:6" x14ac:dyDescent="0.25">
      <c r="C32">
        <f>$C$31*($C$24/$E$24)</f>
        <v>6.2816438656419601E-2</v>
      </c>
      <c r="D32">
        <f>$D$31*($D$24/$E$24)</f>
        <v>0.21651205422997599</v>
      </c>
      <c r="E32" s="9">
        <f>SUM(C32:D32)</f>
        <v>0.27932849288639561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2.2222222222222223E-2</v>
      </c>
      <c r="H2" s="8">
        <f>SUMIFS(calcs!$F$4:$F$19,calcs!$B$4:$B$19,$A2)</f>
        <v>2.2222222222222223E-2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0.30199127212050486</v>
      </c>
      <c r="H3" s="8">
        <f>SUMIFS(calcs!$F$4:$F$19,calcs!$B$4:$B$19,$A3)</f>
        <v>0.31036499209599511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0.75009845444444445</v>
      </c>
      <c r="H9" s="8">
        <f>SUMIFS(calcs!$F$4:$F$19,calcs!$B$4:$B$19,$A9)</f>
        <v>0.72120646555555545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0.18527025888888887</v>
      </c>
      <c r="H12" s="8">
        <f>SUMIFS(calcs!$F$4:$F$19,calcs!$B$4:$B$19,$A12)</f>
        <v>0.19057030888888887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2.3683121111111111E-2</v>
      </c>
      <c r="H15" s="8">
        <f>SUMIFS(calcs!$F$4:$F$19,calcs!$B$4:$B$19,$A15)</f>
        <v>2.3815773333333332E-2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2022-11-30T00:46:08Z</dcterms:modified>
</cp:coreProperties>
</file>