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Y\webappdata\"/>
    </mc:Choice>
  </mc:AlternateContent>
  <xr:revisionPtr revIDLastSave="0" documentId="8_{BD8E1C21-9BD9-4674-A6B2-544C8A822A49}"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<sst xmlns="http://schemas.openxmlformats.org/spreadsheetml/2006/main" count="43096" uniqueCount="4487">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</sst>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4052</v>
      </c>
      <c r="C1" s="380">
        <v>46294</v>
      </c>
      <c r="G1" s="381" t="s">
        <v>3985</v>
      </c>
      <c r="H1" s="381" t="s">
        <v>3986</v>
      </c>
    </row>
    <row r="2" spans="1:8" x14ac:dyDescent="0.25">
      <c r="B2" t="str">
        <f>_xlfn.XLOOKUP(B1,H:H,G:G,0,0,1)</f>
        <v>NY</v>
      </c>
      <c r="C2" t="str">
        <f>_xlfn.XLOOKUP(B2,G:G, H:H, 0,0,1)</f>
        <v>New York</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192.08634229999998</v>
      </c>
      <c r="E2" s="436">
        <f>SUMIFS('frozen policy trendline'!E:E,'frozen policy trendline'!$A:$A,About!$B$2)-SUMIFS('frozen policy trendline'!E:E,'frozen policy trendline'!$A:$A,About!$B$2,'frozen policy trendline'!$B:$B,"Output Total CO2e Emissions by Sector[LULUCF sector]")</f>
        <v>190.29478189999998</v>
      </c>
      <c r="F2" s="436">
        <f>SUMIFS('frozen policy trendline'!F:F,'frozen policy trendline'!$A:$A,About!$B$2)-SUMIFS('frozen policy trendline'!F:F,'frozen policy trendline'!$A:$A,About!$B$2,'frozen policy trendline'!$B:$B,"Output Total CO2e Emissions by Sector[LULUCF sector]")</f>
        <v>183.09770160000002</v>
      </c>
      <c r="G2" s="436">
        <f>SUMIFS('frozen policy trendline'!G:G,'frozen policy trendline'!$A:$A,About!$B$2)-SUMIFS('frozen policy trendline'!G:G,'frozen policy trendline'!$A:$A,About!$B$2,'frozen policy trendline'!$B:$B,"Output Total CO2e Emissions by Sector[LULUCF sector]")</f>
        <v>177.25050159999998</v>
      </c>
      <c r="H2" s="436">
        <f>SUMIFS('frozen policy trendline'!H:H,'frozen policy trendline'!$A:$A,About!$B$2)-SUMIFS('frozen policy trendline'!H:H,'frozen policy trendline'!$A:$A,About!$B$2,'frozen policy trendline'!$B:$B,"Output Total CO2e Emissions by Sector[LULUCF sector]")</f>
        <v>173.06475849999998</v>
      </c>
      <c r="I2" s="436">
        <f>SUMIFS('frozen policy trendline'!I:I,'frozen policy trendline'!$A:$A,About!$B$2)-SUMIFS('frozen policy trendline'!I:I,'frozen policy trendline'!$A:$A,About!$B$2,'frozen policy trendline'!$B:$B,"Output Total CO2e Emissions by Sector[LULUCF sector]")</f>
        <v>165.31093559999999</v>
      </c>
      <c r="J2" s="436">
        <f>SUMIFS('frozen policy trendline'!J:J,'frozen policy trendline'!$A:$A,About!$B$2)-SUMIFS('frozen policy trendline'!J:J,'frozen policy trendline'!$A:$A,About!$B$2,'frozen policy trendline'!$B:$B,"Output Total CO2e Emissions by Sector[LULUCF sector]")</f>
        <v>162.62775059999998</v>
      </c>
      <c r="K2" s="436">
        <f>SUMIFS('frozen policy trendline'!K:K,'frozen policy trendline'!$A:$A,About!$B$2)-SUMIFS('frozen policy trendline'!K:K,'frozen policy trendline'!$A:$A,About!$B$2,'frozen policy trendline'!$B:$B,"Output Total CO2e Emissions by Sector[LULUCF sector]")</f>
        <v>160.21274009999999</v>
      </c>
      <c r="L2" s="436">
        <f>SUMIFS('frozen policy trendline'!L:L,'frozen policy trendline'!$A:$A,About!$B$2)-SUMIFS('frozen policy trendline'!L:L,'frozen policy trendline'!$A:$A,About!$B$2,'frozen policy trendline'!$B:$B,"Output Total CO2e Emissions by Sector[LULUCF sector]")</f>
        <v>158.0701109</v>
      </c>
      <c r="M2" s="436">
        <f>SUMIFS('frozen policy trendline'!M:M,'frozen policy trendline'!$A:$A,About!$B$2)-SUMIFS('frozen policy trendline'!M:M,'frozen policy trendline'!$A:$A,About!$B$2,'frozen policy trendline'!$B:$B,"Output Total CO2e Emissions by Sector[LULUCF sector]")</f>
        <v>155.81184350000001</v>
      </c>
      <c r="N2" s="436">
        <f>SUMIFS('frozen policy trendline'!N:N,'frozen policy trendline'!$A:$A,About!$B$2)-SUMIFS('frozen policy trendline'!N:N,'frozen policy trendline'!$A:$A,About!$B$2,'frozen policy trendline'!$B:$B,"Output Total CO2e Emissions by Sector[LULUCF sector]")</f>
        <v>155.04101869999997</v>
      </c>
      <c r="O2" s="436">
        <f>SUMIFS('frozen policy trendline'!O:O,'frozen policy trendline'!$A:$A,About!$B$2)-SUMIFS('frozen policy trendline'!O:O,'frozen policy trendline'!$A:$A,About!$B$2,'frozen policy trendline'!$B:$B,"Output Total CO2e Emissions by Sector[LULUCF sector]")</f>
        <v>151.99735699999999</v>
      </c>
      <c r="P2" s="436">
        <f>SUMIFS('frozen policy trendline'!P:P,'frozen policy trendline'!$A:$A,About!$B$2)-SUMIFS('frozen policy trendline'!P:P,'frozen policy trendline'!$A:$A,About!$B$2,'frozen policy trendline'!$B:$B,"Output Total CO2e Emissions by Sector[LULUCF sector]")</f>
        <v>148.28180999999998</v>
      </c>
      <c r="Q2" s="436">
        <f>SUMIFS('frozen policy trendline'!Q:Q,'frozen policy trendline'!$A:$A,About!$B$2)-SUMIFS('frozen policy trendline'!Q:Q,'frozen policy trendline'!$A:$A,About!$B$2,'frozen policy trendline'!$B:$B,"Output Total CO2e Emissions by Sector[LULUCF sector]")</f>
        <v>144.36675989999998</v>
      </c>
      <c r="R2" s="436">
        <f>SUMIFS('frozen policy trendline'!R:R,'frozen policy trendline'!$A:$A,About!$B$2)-SUMIFS('frozen policy trendline'!R:R,'frozen policy trendline'!$A:$A,About!$B$2,'frozen policy trendline'!$B:$B,"Output Total CO2e Emissions by Sector[LULUCF sector]")</f>
        <v>139.7502107</v>
      </c>
      <c r="S2" s="436">
        <f>SUMIFS('frozen policy trendline'!S:S,'frozen policy trendline'!$A:$A,About!$B$2)-SUMIFS('frozen policy trendline'!S:S,'frozen policy trendline'!$A:$A,About!$B$2,'frozen policy trendline'!$B:$B,"Output Total CO2e Emissions by Sector[LULUCF sector]")</f>
        <v>135.03487999999999</v>
      </c>
      <c r="T2" s="436">
        <f>SUMIFS('frozen policy trendline'!T:T,'frozen policy trendline'!$A:$A,About!$B$2)-SUMIFS('frozen policy trendline'!T:T,'frozen policy trendline'!$A:$A,About!$B$2,'frozen policy trendline'!$B:$B,"Output Total CO2e Emissions by Sector[LULUCF sector]")</f>
        <v>130.98932200000002</v>
      </c>
      <c r="U2" s="436">
        <f>SUMIFS('frozen policy trendline'!U:U,'frozen policy trendline'!$A:$A,About!$B$2)-SUMIFS('frozen policy trendline'!U:U,'frozen policy trendline'!$A:$A,About!$B$2,'frozen policy trendline'!$B:$B,"Output Total CO2e Emissions by Sector[LULUCF sector]")</f>
        <v>128.39299199999999</v>
      </c>
      <c r="V2" s="436">
        <f>SUMIFS('frozen policy trendline'!V:V,'frozen policy trendline'!$A:$A,About!$B$2)-SUMIFS('frozen policy trendline'!V:V,'frozen policy trendline'!$A:$A,About!$B$2,'frozen policy trendline'!$B:$B,"Output Total CO2e Emissions by Sector[LULUCF sector]")</f>
        <v>127.01348999999999</v>
      </c>
      <c r="W2" s="436">
        <f>SUMIFS('frozen policy trendline'!W:W,'frozen policy trendline'!$A:$A,About!$B$2)-SUMIFS('frozen policy trendline'!W:W,'frozen policy trendline'!$A:$A,About!$B$2,'frozen policy trendline'!$B:$B,"Output Total CO2e Emissions by Sector[LULUCF sector]")</f>
        <v>126.24042000000003</v>
      </c>
      <c r="X2" s="436">
        <f>SUMIFS('frozen policy trendline'!X:X,'frozen policy trendline'!$A:$A,About!$B$2)-SUMIFS('frozen policy trendline'!X:X,'frozen policy trendline'!$A:$A,About!$B$2,'frozen policy trendline'!$B:$B,"Output Total CO2e Emissions by Sector[LULUCF sector]")</f>
        <v>125.05417</v>
      </c>
      <c r="Y2" s="436">
        <f>SUMIFS('frozen policy trendline'!Y:Y,'frozen policy trendline'!$A:$A,About!$B$2)-SUMIFS('frozen policy trendline'!Y:Y,'frozen policy trendline'!$A:$A,About!$B$2,'frozen policy trendline'!$B:$B,"Output Total CO2e Emissions by Sector[LULUCF sector]")</f>
        <v>123.95291</v>
      </c>
      <c r="Z2" s="436">
        <f>SUMIFS('frozen policy trendline'!Z:Z,'frozen policy trendline'!$A:$A,About!$B$2)-SUMIFS('frozen policy trendline'!Z:Z,'frozen policy trendline'!$A:$A,About!$B$2,'frozen policy trendline'!$B:$B,"Output Total CO2e Emissions by Sector[LULUCF sector]")</f>
        <v>122.86163000000002</v>
      </c>
      <c r="AA2" s="436">
        <f>SUMIFS('frozen policy trendline'!AA:AA,'frozen policy trendline'!$A:$A,About!$B$2)-SUMIFS('frozen policy trendline'!AA:AA,'frozen policy trendline'!$A:$A,About!$B$2,'frozen policy trendline'!$B:$B,"Output Total CO2e Emissions by Sector[LULUCF sector]")</f>
        <v>122.07456000000002</v>
      </c>
      <c r="AB2" s="436">
        <f>SUMIFS('frozen policy trendline'!AB:AB,'frozen policy trendline'!$A:$A,About!$B$2)-SUMIFS('frozen policy trendline'!AB:AB,'frozen policy trendline'!$A:$A,About!$B$2,'frozen policy trendline'!$B:$B,"Output Total CO2e Emissions by Sector[LULUCF sector]")</f>
        <v>121.44063</v>
      </c>
      <c r="AC2" s="436">
        <f>SUMIFS('frozen policy trendline'!AC:AC,'frozen policy trendline'!$A:$A,About!$B$2)-SUMIFS('frozen policy trendline'!AC:AC,'frozen policy trendline'!$A:$A,About!$B$2,'frozen policy trendline'!$B:$B,"Output Total CO2e Emissions by Sector[LULUCF sector]")</f>
        <v>121.12306000000001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127.19999999999999</v>
      </c>
      <c r="E2" s="1">
        <f>INDEX('State Targets'!K:K,MATCH(About!$C$2,'State Targets'!$B:$B,0))</f>
        <v>127.19999999999999</v>
      </c>
      <c r="F2" s="1" t="str">
        <f>IF(INDEX('State Targets'!C:C,MATCH(About!$C$2,'State Targets'!$B:$B,0))=0,"",INDEX('State Targets'!C:C,MATCH(About!$C$2,'State Targets'!$B:$B,0)))</f>
        <v>New York enacted statutory targets in 2019 to reduce GHG emissions 40% below 1990 levels by 2030 and no less than 85% below 1990 levels by 2050. The targets also aim for net-zero GHG emissions by 2050.</v>
      </c>
    </row>
    <row r="3" spans="1:6" ht="90" x14ac:dyDescent="0.25">
      <c r="A3" s="1" t="s">
        <v>3518</v>
      </c>
      <c r="B3" s="1" t="str">
        <f>IF(INDEX('State Targets'!L:L,MATCH(About!$C$2,'State Targets'!$B:$B,0))=0,"",INDEX('State Targets'!L:L,MATCH(About!$C$2,'State Targets'!$B:$B,0)))</f>
        <v>Net-zero, with at least an 85% reduction below 1990 levels,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New York enacted statutory targets in 2019 to reduce GHG emissions 40% below 1990 levels by 2030 and no less than 85% below 1990 levels by 2050. The targets also aim for net-zero GHG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212</v>
      </c>
      <c r="H36" s="417" t="s">
        <v>4125</v>
      </c>
      <c r="I36" s="403">
        <v>2030</v>
      </c>
      <c r="J36">
        <f>IF($E36="","",(1-$E36)*$G36)</f>
        <v>127.19999999999999</v>
      </c>
      <c r="K36">
        <f t="shared" si="1"/>
        <v>127.19999999999999</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NY</v>
      </c>
      <c r="C1" s="409">
        <f>SUM(C4:C87)</f>
        <v>211.75964083092839</v>
      </c>
      <c r="D1" s="409">
        <f t="shared" ref="D1:AG1" si="0">SUM(D4:D87)</f>
        <v>202.88857028895239</v>
      </c>
      <c r="E1" s="409">
        <f t="shared" si="0"/>
        <v>202.6349901222635</v>
      </c>
      <c r="F1" s="409">
        <f t="shared" si="0"/>
        <v>195.63523509384046</v>
      </c>
      <c r="G1" s="409">
        <f t="shared" si="0"/>
        <v>194.36821793733509</v>
      </c>
      <c r="H1" s="409">
        <f t="shared" si="0"/>
        <v>200.67483580051572</v>
      </c>
      <c r="I1" s="409">
        <f t="shared" si="0"/>
        <v>202.92462046102685</v>
      </c>
      <c r="J1" s="409">
        <f t="shared" si="0"/>
        <v>206.04784163158791</v>
      </c>
      <c r="K1" s="409">
        <f t="shared" si="0"/>
        <v>206.61198339664571</v>
      </c>
      <c r="L1" s="409">
        <f t="shared" si="0"/>
        <v>208.78118608377335</v>
      </c>
      <c r="M1" s="409">
        <f t="shared" si="0"/>
        <v>215.64504137270589</v>
      </c>
      <c r="N1" s="409">
        <f t="shared" si="0"/>
        <v>213.2334242473743</v>
      </c>
      <c r="O1" s="409">
        <f t="shared" si="0"/>
        <v>209.51709203734802</v>
      </c>
      <c r="P1" s="409">
        <f t="shared" si="0"/>
        <v>218.25842431637508</v>
      </c>
      <c r="Q1" s="409">
        <f t="shared" si="0"/>
        <v>222.80022514821377</v>
      </c>
      <c r="R1" s="409">
        <f t="shared" si="0"/>
        <v>219.60838602490779</v>
      </c>
      <c r="S1" s="409">
        <f t="shared" si="0"/>
        <v>203.14587548396423</v>
      </c>
      <c r="T1" s="409">
        <f t="shared" si="0"/>
        <v>210.01741511255349</v>
      </c>
      <c r="U1" s="409">
        <f t="shared" si="0"/>
        <v>196.98200060781392</v>
      </c>
      <c r="V1" s="409">
        <f t="shared" si="0"/>
        <v>182.01994293665624</v>
      </c>
      <c r="W1" s="409">
        <f t="shared" si="0"/>
        <v>189.93440064270212</v>
      </c>
      <c r="X1" s="409">
        <f t="shared" si="0"/>
        <v>182.87757388920315</v>
      </c>
      <c r="Y1" s="409">
        <f t="shared" si="0"/>
        <v>176.12302249772173</v>
      </c>
      <c r="Z1" s="409">
        <f t="shared" si="0"/>
        <v>177.49728826282043</v>
      </c>
      <c r="AA1" s="409">
        <f t="shared" si="0"/>
        <v>183.35249772836136</v>
      </c>
      <c r="AB1" s="409">
        <f t="shared" si="0"/>
        <v>181.11738222156399</v>
      </c>
      <c r="AC1" s="409">
        <f t="shared" si="0"/>
        <v>176.07197115943305</v>
      </c>
      <c r="AD1" s="409">
        <f t="shared" si="0"/>
        <v>170.66479356605328</v>
      </c>
      <c r="AE1" s="409">
        <f t="shared" si="0"/>
        <v>178.78086320185935</v>
      </c>
      <c r="AF1" s="409">
        <f t="shared" si="0"/>
        <v>175.91373065195984</v>
      </c>
      <c r="AG1" s="409">
        <f t="shared" si="0"/>
        <v>154.38975712782198</v>
      </c>
      <c r="AH1" s="409">
        <f>SUM(AH4:AH87)</f>
        <v>165.23392724573799</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63.117881680875897</v>
      </c>
      <c r="D4">
        <f>SUMIFS('EPA Export Aggregation'!G:G,'EPA Export Aggregation'!$A:$A,$B4,'EPA Export Aggregation'!$D:$D,$A$1)*IF($A4="CH4",About!$D$58,IF($A4="N2O",About!$D$59,1))</f>
        <v>58.880899230791499</v>
      </c>
      <c r="E4">
        <f>SUMIFS('EPA Export Aggregation'!H:H,'EPA Export Aggregation'!$A:$A,$B4,'EPA Export Aggregation'!$D:$D,$A$1)*IF($A4="CH4",About!$D$58,IF($A4="N2O",About!$D$59,1))</f>
        <v>54.063253619553599</v>
      </c>
      <c r="F4">
        <f>SUMIFS('EPA Export Aggregation'!I:I,'EPA Export Aggregation'!$A:$A,$B4,'EPA Export Aggregation'!$D:$D,$A$1)*IF($A4="CH4",About!$D$58,IF($A4="N2O",About!$D$59,1))</f>
        <v>47.700465982175402</v>
      </c>
      <c r="G4">
        <f>SUMIFS('EPA Export Aggregation'!J:J,'EPA Export Aggregation'!$A:$A,$B4,'EPA Export Aggregation'!$D:$D,$A$1)*IF($A4="CH4",About!$D$58,IF($A4="N2O",About!$D$59,1))</f>
        <v>47.5470564363509</v>
      </c>
      <c r="H4">
        <f>SUMIFS('EPA Export Aggregation'!K:K,'EPA Export Aggregation'!$A:$A,$B4,'EPA Export Aggregation'!$D:$D,$A$1)*IF($A4="CH4",About!$D$58,IF($A4="N2O",About!$D$59,1))</f>
        <v>51.332586658600903</v>
      </c>
      <c r="I4">
        <f>SUMIFS('EPA Export Aggregation'!L:L,'EPA Export Aggregation'!$A:$A,$B4,'EPA Export Aggregation'!$D:$D,$A$1)*IF($A4="CH4",About!$D$58,IF($A4="N2O",About!$D$59,1))</f>
        <v>46.957934862784597</v>
      </c>
      <c r="J4">
        <f>SUMIFS('EPA Export Aggregation'!M:M,'EPA Export Aggregation'!$A:$A,$B4,'EPA Export Aggregation'!$D:$D,$A$1)*IF($A4="CH4",About!$D$58,IF($A4="N2O",About!$D$59,1))</f>
        <v>52.451978196280301</v>
      </c>
      <c r="K4">
        <f>SUMIFS('EPA Export Aggregation'!N:N,'EPA Export Aggregation'!$A:$A,$B4,'EPA Export Aggregation'!$D:$D,$A$1)*IF($A4="CH4",About!$D$58,IF($A4="N2O",About!$D$59,1))</f>
        <v>56.602240315483897</v>
      </c>
      <c r="L4">
        <f>SUMIFS('EPA Export Aggregation'!O:O,'EPA Export Aggregation'!$A:$A,$B4,'EPA Export Aggregation'!$D:$D,$A$1)*IF($A4="CH4",About!$D$58,IF($A4="N2O",About!$D$59,1))</f>
        <v>57.247874018761003</v>
      </c>
      <c r="M4">
        <f>SUMIFS('EPA Export Aggregation'!P:P,'EPA Export Aggregation'!$A:$A,$B4,'EPA Export Aggregation'!$D:$D,$A$1)*IF($A4="CH4",About!$D$58,IF($A4="N2O",About!$D$59,1))</f>
        <v>56.305032772393297</v>
      </c>
      <c r="N4">
        <f>SUMIFS('EPA Export Aggregation'!Q:Q,'EPA Export Aggregation'!$A:$A,$B4,'EPA Export Aggregation'!$D:$D,$A$1)*IF($A4="CH4",About!$D$58,IF($A4="N2O",About!$D$59,1))</f>
        <v>55.3552589221716</v>
      </c>
      <c r="O4">
        <f>SUMIFS('EPA Export Aggregation'!R:R,'EPA Export Aggregation'!$A:$A,$B4,'EPA Export Aggregation'!$D:$D,$A$1)*IF($A4="CH4",About!$D$58,IF($A4="N2O",About!$D$59,1))</f>
        <v>51.326874700524698</v>
      </c>
      <c r="P4">
        <f>SUMIFS('EPA Export Aggregation'!S:S,'EPA Export Aggregation'!$A:$A,$B4,'EPA Export Aggregation'!$D:$D,$A$1)*IF($A4="CH4",About!$D$58,IF($A4="N2O",About!$D$59,1))</f>
        <v>52.440435281328398</v>
      </c>
      <c r="Q4">
        <f>SUMIFS('EPA Export Aggregation'!T:T,'EPA Export Aggregation'!$A:$A,$B4,'EPA Export Aggregation'!$D:$D,$A$1)*IF($A4="CH4",About!$D$58,IF($A4="N2O",About!$D$59,1))</f>
        <v>52.836553396355598</v>
      </c>
      <c r="R4">
        <f>SUMIFS('EPA Export Aggregation'!U:U,'EPA Export Aggregation'!$A:$A,$B4,'EPA Export Aggregation'!$D:$D,$A$1)*IF($A4="CH4",About!$D$58,IF($A4="N2O",About!$D$59,1))</f>
        <v>55.350382589381901</v>
      </c>
      <c r="S4">
        <f>SUMIFS('EPA Export Aggregation'!V:V,'EPA Export Aggregation'!$A:$A,$B4,'EPA Export Aggregation'!$D:$D,$A$1)*IF($A4="CH4",About!$D$58,IF($A4="N2O",About!$D$59,1))</f>
        <v>46.898262840537797</v>
      </c>
      <c r="T4">
        <f>SUMIFS('EPA Export Aggregation'!W:W,'EPA Export Aggregation'!$A:$A,$B4,'EPA Export Aggregation'!$D:$D,$A$1)*IF($A4="CH4",About!$D$58,IF($A4="N2O",About!$D$59,1))</f>
        <v>49.529518898212302</v>
      </c>
      <c r="U4">
        <f>SUMIFS('EPA Export Aggregation'!X:X,'EPA Export Aggregation'!$A:$A,$B4,'EPA Export Aggregation'!$D:$D,$A$1)*IF($A4="CH4",About!$D$58,IF($A4="N2O",About!$D$59,1))</f>
        <v>43.1156657552269</v>
      </c>
      <c r="V4">
        <f>SUMIFS('EPA Export Aggregation'!Y:Y,'EPA Export Aggregation'!$A:$A,$B4,'EPA Export Aggregation'!$D:$D,$A$1)*IF($A4="CH4",About!$D$58,IF($A4="N2O",About!$D$59,1))</f>
        <v>34.497749254139798</v>
      </c>
      <c r="W4">
        <f>SUMIFS('EPA Export Aggregation'!Z:Z,'EPA Export Aggregation'!$A:$A,$B4,'EPA Export Aggregation'!$D:$D,$A$1)*IF($A4="CH4",About!$D$58,IF($A4="N2O",About!$D$59,1))</f>
        <v>38.137106235067101</v>
      </c>
      <c r="X4">
        <f>SUMIFS('EPA Export Aggregation'!AA:AA,'EPA Export Aggregation'!$A:$A,$B4,'EPA Export Aggregation'!$D:$D,$A$1)*IF($A4="CH4",About!$D$58,IF($A4="N2O",About!$D$59,1))</f>
        <v>33.869416013556197</v>
      </c>
      <c r="Y4">
        <f>SUMIFS('EPA Export Aggregation'!AB:AB,'EPA Export Aggregation'!$A:$A,$B4,'EPA Export Aggregation'!$D:$D,$A$1)*IF($A4="CH4",About!$D$58,IF($A4="N2O",About!$D$59,1))</f>
        <v>32.240012952492997</v>
      </c>
      <c r="Z4">
        <f>SUMIFS('EPA Export Aggregation'!AC:AC,'EPA Export Aggregation'!$A:$A,$B4,'EPA Export Aggregation'!$D:$D,$A$1)*IF($A4="CH4",About!$D$58,IF($A4="N2O",About!$D$59,1))</f>
        <v>29.981179906828299</v>
      </c>
      <c r="AA4">
        <f>SUMIFS('EPA Export Aggregation'!AD:AD,'EPA Export Aggregation'!$A:$A,$B4,'EPA Export Aggregation'!$D:$D,$A$1)*IF($A4="CH4",About!$D$58,IF($A4="N2O",About!$D$59,1))</f>
        <v>30.426205693256399</v>
      </c>
      <c r="AB4">
        <f>SUMIFS('EPA Export Aggregation'!AE:AE,'EPA Export Aggregation'!$A:$A,$B4,'EPA Export Aggregation'!$D:$D,$A$1)*IF($A4="CH4",About!$D$58,IF($A4="N2O",About!$D$59,1))</f>
        <v>29.0528056399652</v>
      </c>
      <c r="AC4">
        <f>SUMIFS('EPA Export Aggregation'!AF:AF,'EPA Export Aggregation'!$A:$A,$B4,'EPA Export Aggregation'!$D:$D,$A$1)*IF($A4="CH4",About!$D$58,IF($A4="N2O",About!$D$59,1))</f>
        <v>27.6326294444453</v>
      </c>
      <c r="AD4">
        <f>SUMIFS('EPA Export Aggregation'!AG:AG,'EPA Export Aggregation'!$A:$A,$B4,'EPA Export Aggregation'!$D:$D,$A$1)*IF($A4="CH4",About!$D$58,IF($A4="N2O",About!$D$59,1))</f>
        <v>22.012542702175601</v>
      </c>
      <c r="AE4">
        <f>SUMIFS('EPA Export Aggregation'!AH:AH,'EPA Export Aggregation'!$A:$A,$B4,'EPA Export Aggregation'!$D:$D,$A$1)*IF($A4="CH4",About!$D$58,IF($A4="N2O",About!$D$59,1))</f>
        <v>24.381620891137501</v>
      </c>
      <c r="AF4">
        <f>SUMIFS('EPA Export Aggregation'!AI:AI,'EPA Export Aggregation'!$A:$A,$B4,'EPA Export Aggregation'!$D:$D,$A$1)*IF($A4="CH4",About!$D$58,IF($A4="N2O",About!$D$59,1))</f>
        <v>21.408706346643999</v>
      </c>
      <c r="AG4">
        <f>SUMIFS('EPA Export Aggregation'!AJ:AJ,'EPA Export Aggregation'!$A:$A,$B4,'EPA Export Aggregation'!$D:$D,$A$1)*IF($A4="CH4",About!$D$58,IF($A4="N2O",About!$D$59,1))</f>
        <v>23.4231564383104</v>
      </c>
      <c r="AH4">
        <f>SUMIFS('EPA Export Aggregation'!AK:AK,'EPA Export Aggregation'!$A:$A,$B4,'EPA Export Aggregation'!$D:$D,$A$1)*IF($A4="CH4",About!$D$58,IF($A4="N2O",About!$D$59,1))</f>
        <v>24.966894859915701</v>
      </c>
    </row>
    <row r="5" spans="1:34" x14ac:dyDescent="0.25">
      <c r="A5" s="413" t="s">
        <v>2215</v>
      </c>
      <c r="B5" s="414" t="s">
        <v>4198</v>
      </c>
      <c r="C5">
        <f>SUMIFS('EPA Export Aggregation'!F:F,'EPA Export Aggregation'!$A:$A,$B5,'EPA Export Aggregation'!$D:$D,$A$1)*IF($A5="CH4",About!$D$58,IF($A5="N2O",About!$D$59,1))</f>
        <v>64.403050706917497</v>
      </c>
      <c r="D5">
        <f>SUMIFS('EPA Export Aggregation'!G:G,'EPA Export Aggregation'!$A:$A,$B5,'EPA Export Aggregation'!$D:$D,$A$1)*IF($A5="CH4",About!$D$58,IF($A5="N2O",About!$D$59,1))</f>
        <v>61.303039912055702</v>
      </c>
      <c r="E5">
        <f>SUMIFS('EPA Export Aggregation'!H:H,'EPA Export Aggregation'!$A:$A,$B5,'EPA Export Aggregation'!$D:$D,$A$1)*IF($A5="CH4",About!$D$58,IF($A5="N2O",About!$D$59,1))</f>
        <v>61.083681808624597</v>
      </c>
      <c r="F5">
        <f>SUMIFS('EPA Export Aggregation'!I:I,'EPA Export Aggregation'!$A:$A,$B5,'EPA Export Aggregation'!$D:$D,$A$1)*IF($A5="CH4",About!$D$58,IF($A5="N2O",About!$D$59,1))</f>
        <v>61.310917571444797</v>
      </c>
      <c r="G5">
        <f>SUMIFS('EPA Export Aggregation'!J:J,'EPA Export Aggregation'!$A:$A,$B5,'EPA Export Aggregation'!$D:$D,$A$1)*IF($A5="CH4",About!$D$58,IF($A5="N2O",About!$D$59,1))</f>
        <v>60.798446459693501</v>
      </c>
      <c r="H5">
        <f>SUMIFS('EPA Export Aggregation'!K:K,'EPA Export Aggregation'!$A:$A,$B5,'EPA Export Aggregation'!$D:$D,$A$1)*IF($A5="CH4",About!$D$58,IF($A5="N2O",About!$D$59,1))</f>
        <v>62.455881642955198</v>
      </c>
      <c r="I5">
        <f>SUMIFS('EPA Export Aggregation'!L:L,'EPA Export Aggregation'!$A:$A,$B5,'EPA Export Aggregation'!$D:$D,$A$1)*IF($A5="CH4",About!$D$58,IF($A5="N2O",About!$D$59,1))</f>
        <v>64.347748864424801</v>
      </c>
      <c r="J5">
        <f>SUMIFS('EPA Export Aggregation'!M:M,'EPA Export Aggregation'!$A:$A,$B5,'EPA Export Aggregation'!$D:$D,$A$1)*IF($A5="CH4",About!$D$58,IF($A5="N2O",About!$D$59,1))</f>
        <v>63.109973658114797</v>
      </c>
      <c r="K5">
        <f>SUMIFS('EPA Export Aggregation'!N:N,'EPA Export Aggregation'!$A:$A,$B5,'EPA Export Aggregation'!$D:$D,$A$1)*IF($A5="CH4",About!$D$58,IF($A5="N2O",About!$D$59,1))</f>
        <v>64.794117318311194</v>
      </c>
      <c r="L5">
        <f>SUMIFS('EPA Export Aggregation'!O:O,'EPA Export Aggregation'!$A:$A,$B5,'EPA Export Aggregation'!$D:$D,$A$1)*IF($A5="CH4",About!$D$58,IF($A5="N2O",About!$D$59,1))</f>
        <v>65.087761348678299</v>
      </c>
      <c r="M5">
        <f>SUMIFS('EPA Export Aggregation'!P:P,'EPA Export Aggregation'!$A:$A,$B5,'EPA Export Aggregation'!$D:$D,$A$1)*IF($A5="CH4",About!$D$58,IF($A5="N2O",About!$D$59,1))</f>
        <v>65.570614360843706</v>
      </c>
      <c r="N5">
        <f>SUMIFS('EPA Export Aggregation'!Q:Q,'EPA Export Aggregation'!$A:$A,$B5,'EPA Export Aggregation'!$D:$D,$A$1)*IF($A5="CH4",About!$D$58,IF($A5="N2O",About!$D$59,1))</f>
        <v>64.978161839155703</v>
      </c>
      <c r="O5">
        <f>SUMIFS('EPA Export Aggregation'!R:R,'EPA Export Aggregation'!$A:$A,$B5,'EPA Export Aggregation'!$D:$D,$A$1)*IF($A5="CH4",About!$D$58,IF($A5="N2O",About!$D$59,1))</f>
        <v>68.510255934230699</v>
      </c>
      <c r="P5">
        <f>SUMIFS('EPA Export Aggregation'!S:S,'EPA Export Aggregation'!$A:$A,$B5,'EPA Export Aggregation'!$D:$D,$A$1)*IF($A5="CH4",About!$D$58,IF($A5="N2O",About!$D$59,1))</f>
        <v>71.128498315765597</v>
      </c>
      <c r="Q5">
        <f>SUMIFS('EPA Export Aggregation'!T:T,'EPA Export Aggregation'!$A:$A,$B5,'EPA Export Aggregation'!$D:$D,$A$1)*IF($A5="CH4",About!$D$58,IF($A5="N2O",About!$D$59,1))</f>
        <v>72.737567632159298</v>
      </c>
      <c r="R5">
        <f>SUMIFS('EPA Export Aggregation'!U:U,'EPA Export Aggregation'!$A:$A,$B5,'EPA Export Aggregation'!$D:$D,$A$1)*IF($A5="CH4",About!$D$58,IF($A5="N2O",About!$D$59,1))</f>
        <v>72.471721482196301</v>
      </c>
      <c r="S5">
        <f>SUMIFS('EPA Export Aggregation'!V:V,'EPA Export Aggregation'!$A:$A,$B5,'EPA Export Aggregation'!$D:$D,$A$1)*IF($A5="CH4",About!$D$58,IF($A5="N2O",About!$D$59,1))</f>
        <v>72.047379010480299</v>
      </c>
      <c r="T5">
        <f>SUMIFS('EPA Export Aggregation'!W:W,'EPA Export Aggregation'!$A:$A,$B5,'EPA Export Aggregation'!$D:$D,$A$1)*IF($A5="CH4",About!$D$58,IF($A5="N2O",About!$D$59,1))</f>
        <v>71.930679870090799</v>
      </c>
      <c r="U5">
        <f>SUMIFS('EPA Export Aggregation'!X:X,'EPA Export Aggregation'!$A:$A,$B5,'EPA Export Aggregation'!$D:$D,$A$1)*IF($A5="CH4",About!$D$58,IF($A5="N2O",About!$D$59,1))</f>
        <v>70.380147153432503</v>
      </c>
      <c r="V5">
        <f>SUMIFS('EPA Export Aggregation'!Y:Y,'EPA Export Aggregation'!$A:$A,$B5,'EPA Export Aggregation'!$D:$D,$A$1)*IF($A5="CH4",About!$D$58,IF($A5="N2O",About!$D$59,1))</f>
        <v>67.643549739400498</v>
      </c>
      <c r="W5">
        <f>SUMIFS('EPA Export Aggregation'!Z:Z,'EPA Export Aggregation'!$A:$A,$B5,'EPA Export Aggregation'!$D:$D,$A$1)*IF($A5="CH4",About!$D$58,IF($A5="N2O",About!$D$59,1))</f>
        <v>75.117912928175301</v>
      </c>
      <c r="X5">
        <f>SUMIFS('EPA Export Aggregation'!AA:AA,'EPA Export Aggregation'!$A:$A,$B5,'EPA Export Aggregation'!$D:$D,$A$1)*IF($A5="CH4",About!$D$58,IF($A5="N2O",About!$D$59,1))</f>
        <v>71.932349256277504</v>
      </c>
      <c r="Y5">
        <f>SUMIFS('EPA Export Aggregation'!AB:AB,'EPA Export Aggregation'!$A:$A,$B5,'EPA Export Aggregation'!$D:$D,$A$1)*IF($A5="CH4",About!$D$58,IF($A5="N2O",About!$D$59,1))</f>
        <v>70.770666281931497</v>
      </c>
      <c r="Z5">
        <f>SUMIFS('EPA Export Aggregation'!AC:AC,'EPA Export Aggregation'!$A:$A,$B5,'EPA Export Aggregation'!$D:$D,$A$1)*IF($A5="CH4",About!$D$58,IF($A5="N2O",About!$D$59,1))</f>
        <v>70.362886207791504</v>
      </c>
      <c r="AA5">
        <f>SUMIFS('EPA Export Aggregation'!AD:AD,'EPA Export Aggregation'!$A:$A,$B5,'EPA Export Aggregation'!$D:$D,$A$1)*IF($A5="CH4",About!$D$58,IF($A5="N2O",About!$D$59,1))</f>
        <v>73.583633186111996</v>
      </c>
      <c r="AB5">
        <f>SUMIFS('EPA Export Aggregation'!AE:AE,'EPA Export Aggregation'!$A:$A,$B5,'EPA Export Aggregation'!$D:$D,$A$1)*IF($A5="CH4",About!$D$58,IF($A5="N2O",About!$D$59,1))</f>
        <v>71.974317826098101</v>
      </c>
      <c r="AC5">
        <f>SUMIFS('EPA Export Aggregation'!AF:AF,'EPA Export Aggregation'!$A:$A,$B5,'EPA Export Aggregation'!$D:$D,$A$1)*IF($A5="CH4",About!$D$58,IF($A5="N2O",About!$D$59,1))</f>
        <v>75.352568355136597</v>
      </c>
      <c r="AD5">
        <f>SUMIFS('EPA Export Aggregation'!AG:AG,'EPA Export Aggregation'!$A:$A,$B5,'EPA Export Aggregation'!$D:$D,$A$1)*IF($A5="CH4",About!$D$58,IF($A5="N2O",About!$D$59,1))</f>
        <v>76.829861100510996</v>
      </c>
      <c r="AE5">
        <f>SUMIFS('EPA Export Aggregation'!AH:AH,'EPA Export Aggregation'!$A:$A,$B5,'EPA Export Aggregation'!$D:$D,$A$1)*IF($A5="CH4",About!$D$58,IF($A5="N2O",About!$D$59,1))</f>
        <v>74.934193894772093</v>
      </c>
      <c r="AF5">
        <f>SUMIFS('EPA Export Aggregation'!AI:AI,'EPA Export Aggregation'!$A:$A,$B5,'EPA Export Aggregation'!$D:$D,$A$1)*IF($A5="CH4",About!$D$58,IF($A5="N2O",About!$D$59,1))</f>
        <v>75.855973959370402</v>
      </c>
      <c r="AG5">
        <f>SUMIFS('EPA Export Aggregation'!AJ:AJ,'EPA Export Aggregation'!$A:$A,$B5,'EPA Export Aggregation'!$D:$D,$A$1)*IF($A5="CH4",About!$D$58,IF($A5="N2O",About!$D$59,1))</f>
        <v>59.154508550976303</v>
      </c>
      <c r="AH5">
        <f>SUMIFS('EPA Export Aggregation'!AK:AK,'EPA Export Aggregation'!$A:$A,$B5,'EPA Export Aggregation'!$D:$D,$A$1)*IF($A5="CH4",About!$D$58,IF($A5="N2O",About!$D$59,1))</f>
        <v>66.900482902114206</v>
      </c>
    </row>
    <row r="6" spans="1:34" x14ac:dyDescent="0.25">
      <c r="A6" s="413" t="s">
        <v>2215</v>
      </c>
      <c r="B6" s="414" t="s">
        <v>4202</v>
      </c>
      <c r="C6">
        <f>SUMIFS('EPA Export Aggregation'!F:F,'EPA Export Aggregation'!$A:$A,$B6,'EPA Export Aggregation'!$D:$D,$A$1)*IF($A6="CH4",About!$D$58,IF($A6="N2O",About!$D$59,1))</f>
        <v>15.6607689360333</v>
      </c>
      <c r="D6">
        <f>SUMIFS('EPA Export Aggregation'!G:G,'EPA Export Aggregation'!$A:$A,$B6,'EPA Export Aggregation'!$D:$D,$A$1)*IF($A6="CH4",About!$D$58,IF($A6="N2O",About!$D$59,1))</f>
        <v>15.5074566406313</v>
      </c>
      <c r="E6">
        <f>SUMIFS('EPA Export Aggregation'!H:H,'EPA Export Aggregation'!$A:$A,$B6,'EPA Export Aggregation'!$D:$D,$A$1)*IF($A6="CH4",About!$D$58,IF($A6="N2O",About!$D$59,1))</f>
        <v>16.5822300225582</v>
      </c>
      <c r="F6">
        <f>SUMIFS('EPA Export Aggregation'!I:I,'EPA Export Aggregation'!$A:$A,$B6,'EPA Export Aggregation'!$D:$D,$A$1)*IF($A6="CH4",About!$D$58,IF($A6="N2O",About!$D$59,1))</f>
        <v>16.527006763121701</v>
      </c>
      <c r="G6">
        <f>SUMIFS('EPA Export Aggregation'!J:J,'EPA Export Aggregation'!$A:$A,$B6,'EPA Export Aggregation'!$D:$D,$A$1)*IF($A6="CH4",About!$D$58,IF($A6="N2O",About!$D$59,1))</f>
        <v>16.559218858523799</v>
      </c>
      <c r="H6">
        <f>SUMIFS('EPA Export Aggregation'!K:K,'EPA Export Aggregation'!$A:$A,$B6,'EPA Export Aggregation'!$D:$D,$A$1)*IF($A6="CH4",About!$D$58,IF($A6="N2O",About!$D$59,1))</f>
        <v>18.556228326789601</v>
      </c>
      <c r="I6">
        <f>SUMIFS('EPA Export Aggregation'!L:L,'EPA Export Aggregation'!$A:$A,$B6,'EPA Export Aggregation'!$D:$D,$A$1)*IF($A6="CH4",About!$D$58,IF($A6="N2O",About!$D$59,1))</f>
        <v>18.966887148405</v>
      </c>
      <c r="J6">
        <f>SUMIFS('EPA Export Aggregation'!M:M,'EPA Export Aggregation'!$A:$A,$B6,'EPA Export Aggregation'!$D:$D,$A$1)*IF($A6="CH4",About!$D$58,IF($A6="N2O",About!$D$59,1))</f>
        <v>17.688158749803002</v>
      </c>
      <c r="K6">
        <f>SUMIFS('EPA Export Aggregation'!N:N,'EPA Export Aggregation'!$A:$A,$B6,'EPA Export Aggregation'!$D:$D,$A$1)*IF($A6="CH4",About!$D$58,IF($A6="N2O",About!$D$59,1))</f>
        <v>17.087956102236301</v>
      </c>
      <c r="L6">
        <f>SUMIFS('EPA Export Aggregation'!O:O,'EPA Export Aggregation'!$A:$A,$B6,'EPA Export Aggregation'!$D:$D,$A$1)*IF($A6="CH4",About!$D$58,IF($A6="N2O",About!$D$59,1))</f>
        <v>13.0234270091916</v>
      </c>
      <c r="M6">
        <f>SUMIFS('EPA Export Aggregation'!P:P,'EPA Export Aggregation'!$A:$A,$B6,'EPA Export Aggregation'!$D:$D,$A$1)*IF($A6="CH4",About!$D$58,IF($A6="N2O",About!$D$59,1))</f>
        <v>13.221465679865</v>
      </c>
      <c r="N6">
        <f>SUMIFS('EPA Export Aggregation'!Q:Q,'EPA Export Aggregation'!$A:$A,$B6,'EPA Export Aggregation'!$D:$D,$A$1)*IF($A6="CH4",About!$D$58,IF($A6="N2O",About!$D$59,1))</f>
        <v>13.4490000942788</v>
      </c>
      <c r="O6">
        <f>SUMIFS('EPA Export Aggregation'!R:R,'EPA Export Aggregation'!$A:$A,$B6,'EPA Export Aggregation'!$D:$D,$A$1)*IF($A6="CH4",About!$D$58,IF($A6="N2O",About!$D$59,1))</f>
        <v>12.681852512141701</v>
      </c>
      <c r="P6">
        <f>SUMIFS('EPA Export Aggregation'!S:S,'EPA Export Aggregation'!$A:$A,$B6,'EPA Export Aggregation'!$D:$D,$A$1)*IF($A6="CH4",About!$D$58,IF($A6="N2O",About!$D$59,1))</f>
        <v>12.373832075797299</v>
      </c>
      <c r="Q6">
        <f>SUMIFS('EPA Export Aggregation'!T:T,'EPA Export Aggregation'!$A:$A,$B6,'EPA Export Aggregation'!$D:$D,$A$1)*IF($A6="CH4",About!$D$58,IF($A6="N2O",About!$D$59,1))</f>
        <v>12.4715384211206</v>
      </c>
      <c r="R6">
        <f>SUMIFS('EPA Export Aggregation'!U:U,'EPA Export Aggregation'!$A:$A,$B6,'EPA Export Aggregation'!$D:$D,$A$1)*IF($A6="CH4",About!$D$58,IF($A6="N2O",About!$D$59,1))</f>
        <v>13.5559637917834</v>
      </c>
      <c r="S6">
        <f>SUMIFS('EPA Export Aggregation'!V:V,'EPA Export Aggregation'!$A:$A,$B6,'EPA Export Aggregation'!$D:$D,$A$1)*IF($A6="CH4",About!$D$58,IF($A6="N2O",About!$D$59,1))</f>
        <v>13.829692783195201</v>
      </c>
      <c r="T6">
        <f>SUMIFS('EPA Export Aggregation'!W:W,'EPA Export Aggregation'!$A:$A,$B6,'EPA Export Aggregation'!$D:$D,$A$1)*IF($A6="CH4",About!$D$58,IF($A6="N2O",About!$D$59,1))</f>
        <v>13.270581531731899</v>
      </c>
      <c r="U6">
        <f>SUMIFS('EPA Export Aggregation'!X:X,'EPA Export Aggregation'!$A:$A,$B6,'EPA Export Aggregation'!$D:$D,$A$1)*IF($A6="CH4",About!$D$58,IF($A6="N2O",About!$D$59,1))</f>
        <v>12.447093742905301</v>
      </c>
      <c r="V6">
        <f>SUMIFS('EPA Export Aggregation'!Y:Y,'EPA Export Aggregation'!$A:$A,$B6,'EPA Export Aggregation'!$D:$D,$A$1)*IF($A6="CH4",About!$D$58,IF($A6="N2O",About!$D$59,1))</f>
        <v>10.657783147513999</v>
      </c>
      <c r="W6">
        <f>SUMIFS('EPA Export Aggregation'!Z:Z,'EPA Export Aggregation'!$A:$A,$B6,'EPA Export Aggregation'!$D:$D,$A$1)*IF($A6="CH4",About!$D$58,IF($A6="N2O",About!$D$59,1))</f>
        <v>10.081744128139301</v>
      </c>
      <c r="X6">
        <f>SUMIFS('EPA Export Aggregation'!AA:AA,'EPA Export Aggregation'!$A:$A,$B6,'EPA Export Aggregation'!$D:$D,$A$1)*IF($A6="CH4",About!$D$58,IF($A6="N2O",About!$D$59,1))</f>
        <v>9.8805105932367994</v>
      </c>
      <c r="Y6">
        <f>SUMIFS('EPA Export Aggregation'!AB:AB,'EPA Export Aggregation'!$A:$A,$B6,'EPA Export Aggregation'!$D:$D,$A$1)*IF($A6="CH4",About!$D$58,IF($A6="N2O",About!$D$59,1))</f>
        <v>9.7599608980363008</v>
      </c>
      <c r="Z6">
        <f>SUMIFS('EPA Export Aggregation'!AC:AC,'EPA Export Aggregation'!$A:$A,$B6,'EPA Export Aggregation'!$D:$D,$A$1)*IF($A6="CH4",About!$D$58,IF($A6="N2O",About!$D$59,1))</f>
        <v>9.5753917778942998</v>
      </c>
      <c r="AA6">
        <f>SUMIFS('EPA Export Aggregation'!AD:AD,'EPA Export Aggregation'!$A:$A,$B6,'EPA Export Aggregation'!$D:$D,$A$1)*IF($A6="CH4",About!$D$58,IF($A6="N2O",About!$D$59,1))</f>
        <v>8.1950729697644995</v>
      </c>
      <c r="AB6">
        <f>SUMIFS('EPA Export Aggregation'!AE:AE,'EPA Export Aggregation'!$A:$A,$B6,'EPA Export Aggregation'!$D:$D,$A$1)*IF($A6="CH4",About!$D$58,IF($A6="N2O",About!$D$59,1))</f>
        <v>8.8147785975599007</v>
      </c>
      <c r="AC6">
        <f>SUMIFS('EPA Export Aggregation'!AF:AF,'EPA Export Aggregation'!$A:$A,$B6,'EPA Export Aggregation'!$D:$D,$A$1)*IF($A6="CH4",About!$D$58,IF($A6="N2O",About!$D$59,1))</f>
        <v>8.4081236009139992</v>
      </c>
      <c r="AD6">
        <f>SUMIFS('EPA Export Aggregation'!AG:AG,'EPA Export Aggregation'!$A:$A,$B6,'EPA Export Aggregation'!$D:$D,$A$1)*IF($A6="CH4",About!$D$58,IF($A6="N2O",About!$D$59,1))</f>
        <v>8.0759594345805006</v>
      </c>
      <c r="AE6">
        <f>SUMIFS('EPA Export Aggregation'!AH:AH,'EPA Export Aggregation'!$A:$A,$B6,'EPA Export Aggregation'!$D:$D,$A$1)*IF($A6="CH4",About!$D$58,IF($A6="N2O",About!$D$59,1))</f>
        <v>8.1214810211337998</v>
      </c>
      <c r="AF6">
        <f>SUMIFS('EPA Export Aggregation'!AI:AI,'EPA Export Aggregation'!$A:$A,$B6,'EPA Export Aggregation'!$D:$D,$A$1)*IF($A6="CH4",About!$D$58,IF($A6="N2O",About!$D$59,1))</f>
        <v>8.4520532326452003</v>
      </c>
      <c r="AG6">
        <f>SUMIFS('EPA Export Aggregation'!AJ:AJ,'EPA Export Aggregation'!$A:$A,$B6,'EPA Export Aggregation'!$D:$D,$A$1)*IF($A6="CH4",About!$D$58,IF($A6="N2O",About!$D$59,1))</f>
        <v>7.4689190721426</v>
      </c>
      <c r="AH6">
        <f>SUMIFS('EPA Export Aggregation'!AK:AK,'EPA Export Aggregation'!$A:$A,$B6,'EPA Export Aggregation'!$D:$D,$A$1)*IF($A6="CH4",About!$D$58,IF($A6="N2O",About!$D$59,1))</f>
        <v>7.5428938126198002</v>
      </c>
    </row>
    <row r="7" spans="1:34" x14ac:dyDescent="0.25">
      <c r="A7" s="413" t="s">
        <v>2215</v>
      </c>
      <c r="B7" s="414" t="s">
        <v>4204</v>
      </c>
      <c r="C7">
        <f>SUMIFS('EPA Export Aggregation'!F:F,'EPA Export Aggregation'!$A:$A,$B7,'EPA Export Aggregation'!$D:$D,$A$1)*IF($A7="CH4",About!$D$58,IF($A7="N2O",About!$D$59,1))</f>
        <v>33.564462367925401</v>
      </c>
      <c r="D7">
        <f>SUMIFS('EPA Export Aggregation'!G:G,'EPA Export Aggregation'!$A:$A,$B7,'EPA Export Aggregation'!$D:$D,$A$1)*IF($A7="CH4",About!$D$58,IF($A7="N2O",About!$D$59,1))</f>
        <v>33.123699130147301</v>
      </c>
      <c r="E7">
        <f>SUMIFS('EPA Export Aggregation'!H:H,'EPA Export Aggregation'!$A:$A,$B7,'EPA Export Aggregation'!$D:$D,$A$1)*IF($A7="CH4",About!$D$58,IF($A7="N2O",About!$D$59,1))</f>
        <v>35.815488761565398</v>
      </c>
      <c r="F7">
        <f>SUMIFS('EPA Export Aggregation'!I:I,'EPA Export Aggregation'!$A:$A,$B7,'EPA Export Aggregation'!$D:$D,$A$1)*IF($A7="CH4",About!$D$58,IF($A7="N2O",About!$D$59,1))</f>
        <v>34.612978978592601</v>
      </c>
      <c r="G7">
        <f>SUMIFS('EPA Export Aggregation'!J:J,'EPA Export Aggregation'!$A:$A,$B7,'EPA Export Aggregation'!$D:$D,$A$1)*IF($A7="CH4",About!$D$58,IF($A7="N2O",About!$D$59,1))</f>
        <v>34.087544501692904</v>
      </c>
      <c r="H7">
        <f>SUMIFS('EPA Export Aggregation'!K:K,'EPA Export Aggregation'!$A:$A,$B7,'EPA Export Aggregation'!$D:$D,$A$1)*IF($A7="CH4",About!$D$58,IF($A7="N2O",About!$D$59,1))</f>
        <v>32.872580773126799</v>
      </c>
      <c r="I7">
        <f>SUMIFS('EPA Export Aggregation'!L:L,'EPA Export Aggregation'!$A:$A,$B7,'EPA Export Aggregation'!$D:$D,$A$1)*IF($A7="CH4",About!$D$58,IF($A7="N2O",About!$D$59,1))</f>
        <v>35.509178421804698</v>
      </c>
      <c r="J7">
        <f>SUMIFS('EPA Export Aggregation'!M:M,'EPA Export Aggregation'!$A:$A,$B7,'EPA Export Aggregation'!$D:$D,$A$1)*IF($A7="CH4",About!$D$58,IF($A7="N2O",About!$D$59,1))</f>
        <v>33.566557168328202</v>
      </c>
      <c r="K7">
        <f>SUMIFS('EPA Export Aggregation'!N:N,'EPA Export Aggregation'!$A:$A,$B7,'EPA Export Aggregation'!$D:$D,$A$1)*IF($A7="CH4",About!$D$58,IF($A7="N2O",About!$D$59,1))</f>
        <v>30.3119605065393</v>
      </c>
      <c r="L7">
        <f>SUMIFS('EPA Export Aggregation'!O:O,'EPA Export Aggregation'!$A:$A,$B7,'EPA Export Aggregation'!$D:$D,$A$1)*IF($A7="CH4",About!$D$58,IF($A7="N2O",About!$D$59,1))</f>
        <v>32.682784067396298</v>
      </c>
      <c r="M7">
        <f>SUMIFS('EPA Export Aggregation'!P:P,'EPA Export Aggregation'!$A:$A,$B7,'EPA Export Aggregation'!$D:$D,$A$1)*IF($A7="CH4",About!$D$58,IF($A7="N2O",About!$D$59,1))</f>
        <v>37.568073637085497</v>
      </c>
      <c r="N7">
        <f>SUMIFS('EPA Export Aggregation'!Q:Q,'EPA Export Aggregation'!$A:$A,$B7,'EPA Export Aggregation'!$D:$D,$A$1)*IF($A7="CH4",About!$D$58,IF($A7="N2O",About!$D$59,1))</f>
        <v>37.399989419227701</v>
      </c>
      <c r="O7">
        <f>SUMIFS('EPA Export Aggregation'!R:R,'EPA Export Aggregation'!$A:$A,$B7,'EPA Export Aggregation'!$D:$D,$A$1)*IF($A7="CH4",About!$D$58,IF($A7="N2O",About!$D$59,1))</f>
        <v>34.675550940795503</v>
      </c>
      <c r="P7">
        <f>SUMIFS('EPA Export Aggregation'!S:S,'EPA Export Aggregation'!$A:$A,$B7,'EPA Export Aggregation'!$D:$D,$A$1)*IF($A7="CH4",About!$D$58,IF($A7="N2O",About!$D$59,1))</f>
        <v>38.070840423325699</v>
      </c>
      <c r="Q7">
        <f>SUMIFS('EPA Export Aggregation'!T:T,'EPA Export Aggregation'!$A:$A,$B7,'EPA Export Aggregation'!$D:$D,$A$1)*IF($A7="CH4",About!$D$58,IF($A7="N2O",About!$D$59,1))</f>
        <v>37.6917369400499</v>
      </c>
      <c r="R7">
        <f>SUMIFS('EPA Export Aggregation'!U:U,'EPA Export Aggregation'!$A:$A,$B7,'EPA Export Aggregation'!$D:$D,$A$1)*IF($A7="CH4",About!$D$58,IF($A7="N2O",About!$D$59,1))</f>
        <v>37.946278813958699</v>
      </c>
      <c r="S7">
        <f>SUMIFS('EPA Export Aggregation'!V:V,'EPA Export Aggregation'!$A:$A,$B7,'EPA Export Aggregation'!$D:$D,$A$1)*IF($A7="CH4",About!$D$58,IF($A7="N2O",About!$D$59,1))</f>
        <v>32.3157259060931</v>
      </c>
      <c r="T7">
        <f>SUMIFS('EPA Export Aggregation'!W:W,'EPA Export Aggregation'!$A:$A,$B7,'EPA Export Aggregation'!$D:$D,$A$1)*IF($A7="CH4",About!$D$58,IF($A7="N2O",About!$D$59,1))</f>
        <v>35.649694714115398</v>
      </c>
      <c r="U7">
        <f>SUMIFS('EPA Export Aggregation'!X:X,'EPA Export Aggregation'!$A:$A,$B7,'EPA Export Aggregation'!$D:$D,$A$1)*IF($A7="CH4",About!$D$58,IF($A7="N2O",About!$D$59,1))</f>
        <v>33.046945021974999</v>
      </c>
      <c r="V7">
        <f>SUMIFS('EPA Export Aggregation'!Y:Y,'EPA Export Aggregation'!$A:$A,$B7,'EPA Export Aggregation'!$D:$D,$A$1)*IF($A7="CH4",About!$D$58,IF($A7="N2O",About!$D$59,1))</f>
        <v>32.226045064092602</v>
      </c>
      <c r="W7">
        <f>SUMIFS('EPA Export Aggregation'!Z:Z,'EPA Export Aggregation'!$A:$A,$B7,'EPA Export Aggregation'!$D:$D,$A$1)*IF($A7="CH4",About!$D$58,IF($A7="N2O",About!$D$59,1))</f>
        <v>31.28503531226</v>
      </c>
      <c r="X7">
        <f>SUMIFS('EPA Export Aggregation'!AA:AA,'EPA Export Aggregation'!$A:$A,$B7,'EPA Export Aggregation'!$D:$D,$A$1)*IF($A7="CH4",About!$D$58,IF($A7="N2O",About!$D$59,1))</f>
        <v>30.930517117515102</v>
      </c>
      <c r="Y7">
        <f>SUMIFS('EPA Export Aggregation'!AB:AB,'EPA Export Aggregation'!$A:$A,$B7,'EPA Export Aggregation'!$D:$D,$A$1)*IF($A7="CH4",About!$D$58,IF($A7="N2O",About!$D$59,1))</f>
        <v>29.185530425790901</v>
      </c>
      <c r="Z7">
        <f>SUMIFS('EPA Export Aggregation'!AC:AC,'EPA Export Aggregation'!$A:$A,$B7,'EPA Export Aggregation'!$D:$D,$A$1)*IF($A7="CH4",About!$D$58,IF($A7="N2O",About!$D$59,1))</f>
        <v>31.294062364448099</v>
      </c>
      <c r="AA7">
        <f>SUMIFS('EPA Export Aggregation'!AD:AD,'EPA Export Aggregation'!$A:$A,$B7,'EPA Export Aggregation'!$D:$D,$A$1)*IF($A7="CH4",About!$D$58,IF($A7="N2O",About!$D$59,1))</f>
        <v>34.842324432028498</v>
      </c>
      <c r="AB7">
        <f>SUMIFS('EPA Export Aggregation'!AE:AE,'EPA Export Aggregation'!$A:$A,$B7,'EPA Export Aggregation'!$D:$D,$A$1)*IF($A7="CH4",About!$D$58,IF($A7="N2O",About!$D$59,1))</f>
        <v>34.227763135961702</v>
      </c>
      <c r="AC7">
        <f>SUMIFS('EPA Export Aggregation'!AF:AF,'EPA Export Aggregation'!$A:$A,$B7,'EPA Export Aggregation'!$D:$D,$A$1)*IF($A7="CH4",About!$D$58,IF($A7="N2O",About!$D$59,1))</f>
        <v>29.503679676926499</v>
      </c>
      <c r="AD7">
        <f>SUMIFS('EPA Export Aggregation'!AG:AG,'EPA Export Aggregation'!$A:$A,$B7,'EPA Export Aggregation'!$D:$D,$A$1)*IF($A7="CH4",About!$D$58,IF($A7="N2O",About!$D$59,1))</f>
        <v>29.7989413574834</v>
      </c>
      <c r="AE7">
        <f>SUMIFS('EPA Export Aggregation'!AH:AH,'EPA Export Aggregation'!$A:$A,$B7,'EPA Export Aggregation'!$D:$D,$A$1)*IF($A7="CH4",About!$D$58,IF($A7="N2O",About!$D$59,1))</f>
        <v>35.151689786456302</v>
      </c>
      <c r="AF7">
        <f>SUMIFS('EPA Export Aggregation'!AI:AI,'EPA Export Aggregation'!$A:$A,$B7,'EPA Export Aggregation'!$D:$D,$A$1)*IF($A7="CH4",About!$D$58,IF($A7="N2O",About!$D$59,1))</f>
        <v>34.514724127547801</v>
      </c>
      <c r="AG7">
        <f>SUMIFS('EPA Export Aggregation'!AJ:AJ,'EPA Export Aggregation'!$A:$A,$B7,'EPA Export Aggregation'!$D:$D,$A$1)*IF($A7="CH4",About!$D$58,IF($A7="N2O",About!$D$59,1))</f>
        <v>30.411267746900801</v>
      </c>
      <c r="AH7">
        <f>SUMIFS('EPA Export Aggregation'!AK:AK,'EPA Export Aggregation'!$A:$A,$B7,'EPA Export Aggregation'!$D:$D,$A$1)*IF($A7="CH4",About!$D$58,IF($A7="N2O",About!$D$59,1))</f>
        <v>31.0033090039434</v>
      </c>
    </row>
    <row r="8" spans="1:34" x14ac:dyDescent="0.25">
      <c r="A8" s="413" t="s">
        <v>2215</v>
      </c>
      <c r="B8" s="414" t="s">
        <v>4206</v>
      </c>
      <c r="C8">
        <f>SUMIFS('EPA Export Aggregation'!F:F,'EPA Export Aggregation'!$A:$A,$B8,'EPA Export Aggregation'!$D:$D,$A$1)*IF($A8="CH4",About!$D$58,IF($A8="N2O",About!$D$59,1))</f>
        <v>26.9165616684929</v>
      </c>
      <c r="D8">
        <f>SUMIFS('EPA Export Aggregation'!G:G,'EPA Export Aggregation'!$A:$A,$B8,'EPA Export Aggregation'!$D:$D,$A$1)*IF($A8="CH4",About!$D$58,IF($A8="N2O",About!$D$59,1))</f>
        <v>26.774650887617899</v>
      </c>
      <c r="E8">
        <f>SUMIFS('EPA Export Aggregation'!H:H,'EPA Export Aggregation'!$A:$A,$B8,'EPA Export Aggregation'!$D:$D,$A$1)*IF($A8="CH4",About!$D$58,IF($A8="N2O",About!$D$59,1))</f>
        <v>27.310380786980499</v>
      </c>
      <c r="F8">
        <f>SUMIFS('EPA Export Aggregation'!I:I,'EPA Export Aggregation'!$A:$A,$B8,'EPA Export Aggregation'!$D:$D,$A$1)*IF($A8="CH4",About!$D$58,IF($A8="N2O",About!$D$59,1))</f>
        <v>27.590893824557899</v>
      </c>
      <c r="G8">
        <f>SUMIFS('EPA Export Aggregation'!J:J,'EPA Export Aggregation'!$A:$A,$B8,'EPA Export Aggregation'!$D:$D,$A$1)*IF($A8="CH4",About!$D$58,IF($A8="N2O",About!$D$59,1))</f>
        <v>26.9638989442902</v>
      </c>
      <c r="H8">
        <f>SUMIFS('EPA Export Aggregation'!K:K,'EPA Export Aggregation'!$A:$A,$B8,'EPA Export Aggregation'!$D:$D,$A$1)*IF($A8="CH4",About!$D$58,IF($A8="N2O",About!$D$59,1))</f>
        <v>26.148665881757498</v>
      </c>
      <c r="I8">
        <f>SUMIFS('EPA Export Aggregation'!L:L,'EPA Export Aggregation'!$A:$A,$B8,'EPA Export Aggregation'!$D:$D,$A$1)*IF($A8="CH4",About!$D$58,IF($A8="N2O",About!$D$59,1))</f>
        <v>27.200925432760599</v>
      </c>
      <c r="J8">
        <f>SUMIFS('EPA Export Aggregation'!M:M,'EPA Export Aggregation'!$A:$A,$B8,'EPA Export Aggregation'!$D:$D,$A$1)*IF($A8="CH4",About!$D$58,IF($A8="N2O",About!$D$59,1))</f>
        <v>29.028555633950798</v>
      </c>
      <c r="K8">
        <f>SUMIFS('EPA Export Aggregation'!N:N,'EPA Export Aggregation'!$A:$A,$B8,'EPA Export Aggregation'!$D:$D,$A$1)*IF($A8="CH4",About!$D$58,IF($A8="N2O",About!$D$59,1))</f>
        <v>27.0819243116817</v>
      </c>
      <c r="L8">
        <f>SUMIFS('EPA Export Aggregation'!O:O,'EPA Export Aggregation'!$A:$A,$B8,'EPA Export Aggregation'!$D:$D,$A$1)*IF($A8="CH4",About!$D$58,IF($A8="N2O",About!$D$59,1))</f>
        <v>29.312577187435402</v>
      </c>
      <c r="M8">
        <f>SUMIFS('EPA Export Aggregation'!P:P,'EPA Export Aggregation'!$A:$A,$B8,'EPA Export Aggregation'!$D:$D,$A$1)*IF($A8="CH4",About!$D$58,IF($A8="N2O",About!$D$59,1))</f>
        <v>31.328595087331099</v>
      </c>
      <c r="N8">
        <f>SUMIFS('EPA Export Aggregation'!Q:Q,'EPA Export Aggregation'!$A:$A,$B8,'EPA Export Aggregation'!$D:$D,$A$1)*IF($A8="CH4",About!$D$58,IF($A8="N2O",About!$D$59,1))</f>
        <v>30.259106808793899</v>
      </c>
      <c r="O8">
        <f>SUMIFS('EPA Export Aggregation'!R:R,'EPA Export Aggregation'!$A:$A,$B8,'EPA Export Aggregation'!$D:$D,$A$1)*IF($A8="CH4",About!$D$58,IF($A8="N2O",About!$D$59,1))</f>
        <v>30.710839398545101</v>
      </c>
      <c r="P8">
        <f>SUMIFS('EPA Export Aggregation'!S:S,'EPA Export Aggregation'!$A:$A,$B8,'EPA Export Aggregation'!$D:$D,$A$1)*IF($A8="CH4",About!$D$58,IF($A8="N2O",About!$D$59,1))</f>
        <v>32.394845727768597</v>
      </c>
      <c r="Q8">
        <f>SUMIFS('EPA Export Aggregation'!T:T,'EPA Export Aggregation'!$A:$A,$B8,'EPA Export Aggregation'!$D:$D,$A$1)*IF($A8="CH4",About!$D$58,IF($A8="N2O",About!$D$59,1))</f>
        <v>34.417675572770001</v>
      </c>
      <c r="R8">
        <f>SUMIFS('EPA Export Aggregation'!U:U,'EPA Export Aggregation'!$A:$A,$B8,'EPA Export Aggregation'!$D:$D,$A$1)*IF($A8="CH4",About!$D$58,IF($A8="N2O",About!$D$59,1))</f>
        <v>27.968343950429201</v>
      </c>
      <c r="S8">
        <f>SUMIFS('EPA Export Aggregation'!V:V,'EPA Export Aggregation'!$A:$A,$B8,'EPA Export Aggregation'!$D:$D,$A$1)*IF($A8="CH4",About!$D$58,IF($A8="N2O",About!$D$59,1))</f>
        <v>25.3580925575666</v>
      </c>
      <c r="T8">
        <f>SUMIFS('EPA Export Aggregation'!W:W,'EPA Export Aggregation'!$A:$A,$B8,'EPA Export Aggregation'!$D:$D,$A$1)*IF($A8="CH4",About!$D$58,IF($A8="N2O",About!$D$59,1))</f>
        <v>26.469432096897901</v>
      </c>
      <c r="U8">
        <f>SUMIFS('EPA Export Aggregation'!X:X,'EPA Export Aggregation'!$A:$A,$B8,'EPA Export Aggregation'!$D:$D,$A$1)*IF($A8="CH4",About!$D$58,IF($A8="N2O",About!$D$59,1))</f>
        <v>24.973214130038301</v>
      </c>
      <c r="V8">
        <f>SUMIFS('EPA Export Aggregation'!Y:Y,'EPA Export Aggregation'!$A:$A,$B8,'EPA Export Aggregation'!$D:$D,$A$1)*IF($A8="CH4",About!$D$58,IF($A8="N2O",About!$D$59,1))</f>
        <v>24.9180101557378</v>
      </c>
      <c r="W8">
        <f>SUMIFS('EPA Export Aggregation'!Z:Z,'EPA Export Aggregation'!$A:$A,$B8,'EPA Export Aggregation'!$D:$D,$A$1)*IF($A8="CH4",About!$D$58,IF($A8="N2O",About!$D$59,1))</f>
        <v>24.1400445918995</v>
      </c>
      <c r="X8">
        <f>SUMIFS('EPA Export Aggregation'!AA:AA,'EPA Export Aggregation'!$A:$A,$B8,'EPA Export Aggregation'!$D:$D,$A$1)*IF($A8="CH4",About!$D$58,IF($A8="N2O",About!$D$59,1))</f>
        <v>24.275475143255299</v>
      </c>
      <c r="Y8">
        <f>SUMIFS('EPA Export Aggregation'!AB:AB,'EPA Export Aggregation'!$A:$A,$B8,'EPA Export Aggregation'!$D:$D,$A$1)*IF($A8="CH4",About!$D$58,IF($A8="N2O",About!$D$59,1))</f>
        <v>20.602618994283901</v>
      </c>
      <c r="Z8">
        <f>SUMIFS('EPA Export Aggregation'!AC:AC,'EPA Export Aggregation'!$A:$A,$B8,'EPA Export Aggregation'!$D:$D,$A$1)*IF($A8="CH4",About!$D$58,IF($A8="N2O",About!$D$59,1))</f>
        <v>22.142800552126999</v>
      </c>
      <c r="AA8">
        <f>SUMIFS('EPA Export Aggregation'!AD:AD,'EPA Export Aggregation'!$A:$A,$B8,'EPA Export Aggregation'!$D:$D,$A$1)*IF($A8="CH4",About!$D$58,IF($A8="N2O",About!$D$59,1))</f>
        <v>21.8376171913884</v>
      </c>
      <c r="AB8">
        <f>SUMIFS('EPA Export Aggregation'!AE:AE,'EPA Export Aggregation'!$A:$A,$B8,'EPA Export Aggregation'!$D:$D,$A$1)*IF($A8="CH4",About!$D$58,IF($A8="N2O",About!$D$59,1))</f>
        <v>22.618672057363302</v>
      </c>
      <c r="AC8">
        <f>SUMIFS('EPA Export Aggregation'!AF:AF,'EPA Export Aggregation'!$A:$A,$B8,'EPA Export Aggregation'!$D:$D,$A$1)*IF($A8="CH4",About!$D$58,IF($A8="N2O",About!$D$59,1))</f>
        <v>21.2264238599133</v>
      </c>
      <c r="AD8">
        <f>SUMIFS('EPA Export Aggregation'!AG:AG,'EPA Export Aggregation'!$A:$A,$B8,'EPA Export Aggregation'!$D:$D,$A$1)*IF($A8="CH4",About!$D$58,IF($A8="N2O",About!$D$59,1))</f>
        <v>21.355498055365999</v>
      </c>
      <c r="AE8">
        <f>SUMIFS('EPA Export Aggregation'!AH:AH,'EPA Export Aggregation'!$A:$A,$B8,'EPA Export Aggregation'!$D:$D,$A$1)*IF($A8="CH4",About!$D$58,IF($A8="N2O",About!$D$59,1))</f>
        <v>22.4141456382611</v>
      </c>
      <c r="AF8">
        <f>SUMIFS('EPA Export Aggregation'!AI:AI,'EPA Export Aggregation'!$A:$A,$B8,'EPA Export Aggregation'!$D:$D,$A$1)*IF($A8="CH4",About!$D$58,IF($A8="N2O",About!$D$59,1))</f>
        <v>22.284237350819499</v>
      </c>
      <c r="AG8">
        <f>SUMIFS('EPA Export Aggregation'!AJ:AJ,'EPA Export Aggregation'!$A:$A,$B8,'EPA Export Aggregation'!$D:$D,$A$1)*IF($A8="CH4",About!$D$58,IF($A8="N2O",About!$D$59,1))</f>
        <v>19.686999493783699</v>
      </c>
      <c r="AH8">
        <f>SUMIFS('EPA Export Aggregation'!AK:AK,'EPA Export Aggregation'!$A:$A,$B8,'EPA Export Aggregation'!$D:$D,$A$1)*IF($A8="CH4",About!$D$58,IF($A8="N2O",About!$D$59,1))</f>
        <v>20.2478110482567</v>
      </c>
    </row>
    <row r="9" spans="1:34" x14ac:dyDescent="0.25">
      <c r="A9" s="413" t="s">
        <v>2215</v>
      </c>
      <c r="B9" s="414" t="s">
        <v>4216</v>
      </c>
      <c r="C9">
        <f>SUMIFS('EPA Export Aggregation'!F:F,'EPA Export Aggregation'!$A:$A,$B9,'EPA Export Aggregation'!$D:$D,$A$1)*IF($A9="CH4",About!$D$58,IF($A9="N2O",About!$D$59,1))</f>
        <v>1.1163683438809999</v>
      </c>
      <c r="D9">
        <f>SUMIFS('EPA Export Aggregation'!G:G,'EPA Export Aggregation'!$A:$A,$B9,'EPA Export Aggregation'!$D:$D,$A$1)*IF($A9="CH4",About!$D$58,IF($A9="N2O",About!$D$59,1))</f>
        <v>1.0085138271489</v>
      </c>
      <c r="E9">
        <f>SUMIFS('EPA Export Aggregation'!H:H,'EPA Export Aggregation'!$A:$A,$B9,'EPA Export Aggregation'!$D:$D,$A$1)*IF($A9="CH4",About!$D$58,IF($A9="N2O",About!$D$59,1))</f>
        <v>1.147804926651</v>
      </c>
      <c r="F9">
        <f>SUMIFS('EPA Export Aggregation'!I:I,'EPA Export Aggregation'!$A:$A,$B9,'EPA Export Aggregation'!$D:$D,$A$1)*IF($A9="CH4",About!$D$58,IF($A9="N2O",About!$D$59,1))</f>
        <v>1.0461953327346001</v>
      </c>
      <c r="G9">
        <f>SUMIFS('EPA Export Aggregation'!J:J,'EPA Export Aggregation'!$A:$A,$B9,'EPA Export Aggregation'!$D:$D,$A$1)*IF($A9="CH4",About!$D$58,IF($A9="N2O",About!$D$59,1))</f>
        <v>1.1203816459391001</v>
      </c>
      <c r="H9">
        <f>SUMIFS('EPA Export Aggregation'!K:K,'EPA Export Aggregation'!$A:$A,$B9,'EPA Export Aggregation'!$D:$D,$A$1)*IF($A9="CH4",About!$D$58,IF($A9="N2O",About!$D$59,1))</f>
        <v>1.1791376298359999</v>
      </c>
      <c r="I9">
        <f>SUMIFS('EPA Export Aggregation'!L:L,'EPA Export Aggregation'!$A:$A,$B9,'EPA Export Aggregation'!$D:$D,$A$1)*IF($A9="CH4",About!$D$58,IF($A9="N2O",About!$D$59,1))</f>
        <v>1.1038100553446</v>
      </c>
      <c r="J9">
        <f>SUMIFS('EPA Export Aggregation'!M:M,'EPA Export Aggregation'!$A:$A,$B9,'EPA Export Aggregation'!$D:$D,$A$1)*IF($A9="CH4",About!$D$58,IF($A9="N2O",About!$D$59,1))</f>
        <v>1.0600247499801001</v>
      </c>
      <c r="K9">
        <f>SUMIFS('EPA Export Aggregation'!N:N,'EPA Export Aggregation'!$A:$A,$B9,'EPA Export Aggregation'!$D:$D,$A$1)*IF($A9="CH4",About!$D$58,IF($A9="N2O",About!$D$59,1))</f>
        <v>1.2487737733266999</v>
      </c>
      <c r="L9">
        <f>SUMIFS('EPA Export Aggregation'!O:O,'EPA Export Aggregation'!$A:$A,$B9,'EPA Export Aggregation'!$D:$D,$A$1)*IF($A9="CH4",About!$D$58,IF($A9="N2O",About!$D$59,1))</f>
        <v>1.5212188013529</v>
      </c>
      <c r="M9">
        <f>SUMIFS('EPA Export Aggregation'!P:P,'EPA Export Aggregation'!$A:$A,$B9,'EPA Export Aggregation'!$D:$D,$A$1)*IF($A9="CH4",About!$D$58,IF($A9="N2O",About!$D$59,1))</f>
        <v>1.3140361313883999</v>
      </c>
      <c r="N9">
        <f>SUMIFS('EPA Export Aggregation'!Q:Q,'EPA Export Aggregation'!$A:$A,$B9,'EPA Export Aggregation'!$D:$D,$A$1)*IF($A9="CH4",About!$D$58,IF($A9="N2O",About!$D$59,1))</f>
        <v>1.3208139719136001</v>
      </c>
      <c r="O9">
        <f>SUMIFS('EPA Export Aggregation'!R:R,'EPA Export Aggregation'!$A:$A,$B9,'EPA Export Aggregation'!$D:$D,$A$1)*IF($A9="CH4",About!$D$58,IF($A9="N2O",About!$D$59,1))</f>
        <v>1.2110706887506999</v>
      </c>
      <c r="P9">
        <f>SUMIFS('EPA Export Aggregation'!S:S,'EPA Export Aggregation'!$A:$A,$B9,'EPA Export Aggregation'!$D:$D,$A$1)*IF($A9="CH4",About!$D$58,IF($A9="N2O",About!$D$59,1))</f>
        <v>1.0957129159225001</v>
      </c>
      <c r="Q9">
        <f>SUMIFS('EPA Export Aggregation'!T:T,'EPA Export Aggregation'!$A:$A,$B9,'EPA Export Aggregation'!$D:$D,$A$1)*IF($A9="CH4",About!$D$58,IF($A9="N2O",About!$D$59,1))</f>
        <v>1.3927611173156</v>
      </c>
      <c r="R9">
        <f>SUMIFS('EPA Export Aggregation'!U:U,'EPA Export Aggregation'!$A:$A,$B9,'EPA Export Aggregation'!$D:$D,$A$1)*IF($A9="CH4",About!$D$58,IF($A9="N2O",About!$D$59,1))</f>
        <v>1.3635847365289</v>
      </c>
      <c r="S9">
        <f>SUMIFS('EPA Export Aggregation'!V:V,'EPA Export Aggregation'!$A:$A,$B9,'EPA Export Aggregation'!$D:$D,$A$1)*IF($A9="CH4",About!$D$58,IF($A9="N2O",About!$D$59,1))</f>
        <v>1.3387303207550001</v>
      </c>
      <c r="T9">
        <f>SUMIFS('EPA Export Aggregation'!W:W,'EPA Export Aggregation'!$A:$A,$B9,'EPA Export Aggregation'!$D:$D,$A$1)*IF($A9="CH4",About!$D$58,IF($A9="N2O",About!$D$59,1))</f>
        <v>1.1722034984178999</v>
      </c>
      <c r="U9">
        <f>SUMIFS('EPA Export Aggregation'!X:X,'EPA Export Aggregation'!$A:$A,$B9,'EPA Export Aggregation'!$D:$D,$A$1)*IF($A9="CH4",About!$D$58,IF($A9="N2O",About!$D$59,1))</f>
        <v>1.2095474330945</v>
      </c>
      <c r="V9">
        <f>SUMIFS('EPA Export Aggregation'!Y:Y,'EPA Export Aggregation'!$A:$A,$B9,'EPA Export Aggregation'!$D:$D,$A$1)*IF($A9="CH4",About!$D$58,IF($A9="N2O",About!$D$59,1))</f>
        <v>0.96991707939570004</v>
      </c>
      <c r="W9">
        <f>SUMIFS('EPA Export Aggregation'!Z:Z,'EPA Export Aggregation'!$A:$A,$B9,'EPA Export Aggregation'!$D:$D,$A$1)*IF($A9="CH4",About!$D$58,IF($A9="N2O",About!$D$59,1))</f>
        <v>0.81924547073440002</v>
      </c>
      <c r="X9">
        <f>SUMIFS('EPA Export Aggregation'!AA:AA,'EPA Export Aggregation'!$A:$A,$B9,'EPA Export Aggregation'!$D:$D,$A$1)*IF($A9="CH4",About!$D$58,IF($A9="N2O",About!$D$59,1))</f>
        <v>0.72760181195130003</v>
      </c>
      <c r="Y9">
        <f>SUMIFS('EPA Export Aggregation'!AB:AB,'EPA Export Aggregation'!$A:$A,$B9,'EPA Export Aggregation'!$D:$D,$A$1)*IF($A9="CH4",About!$D$58,IF($A9="N2O",About!$D$59,1))</f>
        <v>0.71820985985829999</v>
      </c>
      <c r="Z9">
        <f>SUMIFS('EPA Export Aggregation'!AC:AC,'EPA Export Aggregation'!$A:$A,$B9,'EPA Export Aggregation'!$D:$D,$A$1)*IF($A9="CH4",About!$D$58,IF($A9="N2O",About!$D$59,1))</f>
        <v>0.77733523152189998</v>
      </c>
      <c r="AA9">
        <f>SUMIFS('EPA Export Aggregation'!AD:AD,'EPA Export Aggregation'!$A:$A,$B9,'EPA Export Aggregation'!$D:$D,$A$1)*IF($A9="CH4",About!$D$58,IF($A9="N2O",About!$D$59,1))</f>
        <v>0.78485541759120003</v>
      </c>
      <c r="AB9">
        <f>SUMIFS('EPA Export Aggregation'!AE:AE,'EPA Export Aggregation'!$A:$A,$B9,'EPA Export Aggregation'!$D:$D,$A$1)*IF($A9="CH4",About!$D$58,IF($A9="N2O",About!$D$59,1))</f>
        <v>0.83964684509090004</v>
      </c>
      <c r="AC9">
        <f>SUMIFS('EPA Export Aggregation'!AF:AF,'EPA Export Aggregation'!$A:$A,$B9,'EPA Export Aggregation'!$D:$D,$A$1)*IF($A9="CH4",About!$D$58,IF($A9="N2O",About!$D$59,1))</f>
        <v>0.78321452897590005</v>
      </c>
      <c r="AD9">
        <f>SUMIFS('EPA Export Aggregation'!AG:AG,'EPA Export Aggregation'!$A:$A,$B9,'EPA Export Aggregation'!$D:$D,$A$1)*IF($A9="CH4",About!$D$58,IF($A9="N2O",About!$D$59,1))</f>
        <v>0.73524141968989998</v>
      </c>
      <c r="AE9">
        <f>SUMIFS('EPA Export Aggregation'!AH:AH,'EPA Export Aggregation'!$A:$A,$B9,'EPA Export Aggregation'!$D:$D,$A$1)*IF($A9="CH4",About!$D$58,IF($A9="N2O",About!$D$59,1))</f>
        <v>0.70847767355769997</v>
      </c>
      <c r="AF9">
        <f>SUMIFS('EPA Export Aggregation'!AI:AI,'EPA Export Aggregation'!$A:$A,$B9,'EPA Export Aggregation'!$D:$D,$A$1)*IF($A9="CH4",About!$D$58,IF($A9="N2O",About!$D$59,1))</f>
        <v>0.62310929622</v>
      </c>
      <c r="AG9">
        <f>SUMIFS('EPA Export Aggregation'!AJ:AJ,'EPA Export Aggregation'!$A:$A,$B9,'EPA Export Aggregation'!$D:$D,$A$1)*IF($A9="CH4",About!$D$58,IF($A9="N2O",About!$D$59,1))</f>
        <v>0.55743700761350001</v>
      </c>
      <c r="AH9">
        <f>SUMIFS('EPA Export Aggregation'!AK:AK,'EPA Export Aggregation'!$A:$A,$B9,'EPA Export Aggregation'!$D:$D,$A$1)*IF($A9="CH4",About!$D$58,IF($A9="N2O",About!$D$59,1))</f>
        <v>0.61234376891010001</v>
      </c>
    </row>
    <row r="10" spans="1:34" x14ac:dyDescent="0.25">
      <c r="A10" s="413" t="s">
        <v>2215</v>
      </c>
      <c r="B10" s="414" t="s">
        <v>4225</v>
      </c>
      <c r="C10">
        <f>SUMIFS('EPA Export Aggregation'!F:F,'EPA Export Aggregation'!$A:$A,$B10,'EPA Export Aggregation'!$D:$D,$A$1)*IF($A10="CH4",About!$D$58,IF($A10="N2O",About!$D$59,1))</f>
        <v>0.1006021386418</v>
      </c>
      <c r="D10">
        <f>SUMIFS('EPA Export Aggregation'!G:G,'EPA Export Aggregation'!$A:$A,$B10,'EPA Export Aggregation'!$D:$D,$A$1)*IF($A10="CH4",About!$D$58,IF($A10="N2O",About!$D$59,1))</f>
        <v>0.1056866922083</v>
      </c>
      <c r="E10">
        <f>SUMIFS('EPA Export Aggregation'!H:H,'EPA Export Aggregation'!$A:$A,$B10,'EPA Export Aggregation'!$D:$D,$A$1)*IF($A10="CH4",About!$D$58,IF($A10="N2O",About!$D$59,1))</f>
        <v>9.7370192598000005E-2</v>
      </c>
      <c r="F10">
        <f>SUMIFS('EPA Export Aggregation'!I:I,'EPA Export Aggregation'!$A:$A,$B10,'EPA Export Aggregation'!$D:$D,$A$1)*IF($A10="CH4",About!$D$58,IF($A10="N2O",About!$D$59,1))</f>
        <v>9.0864300364300002E-2</v>
      </c>
      <c r="G10">
        <f>SUMIFS('EPA Export Aggregation'!J:J,'EPA Export Aggregation'!$A:$A,$B10,'EPA Export Aggregation'!$D:$D,$A$1)*IF($A10="CH4",About!$D$58,IF($A10="N2O",About!$D$59,1))</f>
        <v>8.3388105337900004E-2</v>
      </c>
      <c r="H10">
        <f>SUMIFS('EPA Export Aggregation'!K:K,'EPA Export Aggregation'!$A:$A,$B10,'EPA Export Aggregation'!$D:$D,$A$1)*IF($A10="CH4",About!$D$58,IF($A10="N2O",About!$D$59,1))</f>
        <v>7.3592254168399998E-2</v>
      </c>
      <c r="I10">
        <f>SUMIFS('EPA Export Aggregation'!L:L,'EPA Export Aggregation'!$A:$A,$B10,'EPA Export Aggregation'!$D:$D,$A$1)*IF($A10="CH4",About!$D$58,IF($A10="N2O",About!$D$59,1))</f>
        <v>7.01708414265E-2</v>
      </c>
      <c r="J10">
        <f>SUMIFS('EPA Export Aggregation'!M:M,'EPA Export Aggregation'!$A:$A,$B10,'EPA Export Aggregation'!$D:$D,$A$1)*IF($A10="CH4",About!$D$58,IF($A10="N2O",About!$D$59,1))</f>
        <v>5.9525654815600001E-2</v>
      </c>
      <c r="K10">
        <f>SUMIFS('EPA Export Aggregation'!N:N,'EPA Export Aggregation'!$A:$A,$B10,'EPA Export Aggregation'!$D:$D,$A$1)*IF($A10="CH4",About!$D$58,IF($A10="N2O",About!$D$59,1))</f>
        <v>5.7618165466600001E-2</v>
      </c>
      <c r="L10">
        <f>SUMIFS('EPA Export Aggregation'!O:O,'EPA Export Aggregation'!$A:$A,$B10,'EPA Export Aggregation'!$D:$D,$A$1)*IF($A10="CH4",About!$D$58,IF($A10="N2O",About!$D$59,1))</f>
        <v>5.4185642712E-2</v>
      </c>
      <c r="M10">
        <f>SUMIFS('EPA Export Aggregation'!P:P,'EPA Export Aggregation'!$A:$A,$B10,'EPA Export Aggregation'!$D:$D,$A$1)*IF($A10="CH4",About!$D$58,IF($A10="N2O",About!$D$59,1))</f>
        <v>6.0986434796000001E-2</v>
      </c>
      <c r="N10">
        <f>SUMIFS('EPA Export Aggregation'!Q:Q,'EPA Export Aggregation'!$A:$A,$B10,'EPA Export Aggregation'!$D:$D,$A$1)*IF($A10="CH4",About!$D$58,IF($A10="N2O",About!$D$59,1))</f>
        <v>7.0180144468600006E-2</v>
      </c>
      <c r="O10">
        <f>SUMIFS('EPA Export Aggregation'!R:R,'EPA Export Aggregation'!$A:$A,$B10,'EPA Export Aggregation'!$D:$D,$A$1)*IF($A10="CH4",About!$D$58,IF($A10="N2O",About!$D$59,1))</f>
        <v>8.0978669051200006E-2</v>
      </c>
      <c r="P10">
        <f>SUMIFS('EPA Export Aggregation'!S:S,'EPA Export Aggregation'!$A:$A,$B10,'EPA Export Aggregation'!$D:$D,$A$1)*IF($A10="CH4",About!$D$58,IF($A10="N2O",About!$D$59,1))</f>
        <v>7.4200533978100003E-2</v>
      </c>
      <c r="Q10">
        <f>SUMIFS('EPA Export Aggregation'!T:T,'EPA Export Aggregation'!$A:$A,$B10,'EPA Export Aggregation'!$D:$D,$A$1)*IF($A10="CH4",About!$D$58,IF($A10="N2O",About!$D$59,1))</f>
        <v>9.3932238211300007E-2</v>
      </c>
      <c r="R10">
        <f>SUMIFS('EPA Export Aggregation'!U:U,'EPA Export Aggregation'!$A:$A,$B10,'EPA Export Aggregation'!$D:$D,$A$1)*IF($A10="CH4",About!$D$58,IF($A10="N2O",About!$D$59,1))</f>
        <v>0.1113113898178</v>
      </c>
      <c r="S10">
        <f>SUMIFS('EPA Export Aggregation'!V:V,'EPA Export Aggregation'!$A:$A,$B10,'EPA Export Aggregation'!$D:$D,$A$1)*IF($A10="CH4",About!$D$58,IF($A10="N2O",About!$D$59,1))</f>
        <v>0.1265343950134</v>
      </c>
      <c r="T10">
        <f>SUMIFS('EPA Export Aggregation'!W:W,'EPA Export Aggregation'!$A:$A,$B10,'EPA Export Aggregation'!$D:$D,$A$1)*IF($A10="CH4",About!$D$58,IF($A10="N2O",About!$D$59,1))</f>
        <v>0.13414431144239999</v>
      </c>
      <c r="U10">
        <f>SUMIFS('EPA Export Aggregation'!X:X,'EPA Export Aggregation'!$A:$A,$B10,'EPA Export Aggregation'!$D:$D,$A$1)*IF($A10="CH4",About!$D$58,IF($A10="N2O",About!$D$59,1))</f>
        <v>0.11763318831440001</v>
      </c>
      <c r="V10">
        <f>SUMIFS('EPA Export Aggregation'!Y:Y,'EPA Export Aggregation'!$A:$A,$B10,'EPA Export Aggregation'!$D:$D,$A$1)*IF($A10="CH4",About!$D$58,IF($A10="N2O",About!$D$59,1))</f>
        <v>0.1045469426054</v>
      </c>
      <c r="W10">
        <f>SUMIFS('EPA Export Aggregation'!Z:Z,'EPA Export Aggregation'!$A:$A,$B10,'EPA Export Aggregation'!$D:$D,$A$1)*IF($A10="CH4",About!$D$58,IF($A10="N2O",About!$D$59,1))</f>
        <v>8.8489516934999998E-2</v>
      </c>
      <c r="X10">
        <f>SUMIFS('EPA Export Aggregation'!AA:AA,'EPA Export Aggregation'!$A:$A,$B10,'EPA Export Aggregation'!$D:$D,$A$1)*IF($A10="CH4",About!$D$58,IF($A10="N2O",About!$D$59,1))</f>
        <v>8.73590765272E-2</v>
      </c>
      <c r="Y10">
        <f>SUMIFS('EPA Export Aggregation'!AB:AB,'EPA Export Aggregation'!$A:$A,$B10,'EPA Export Aggregation'!$D:$D,$A$1)*IF($A10="CH4",About!$D$58,IF($A10="N2O",About!$D$59,1))</f>
        <v>5.0229648279599998E-2</v>
      </c>
      <c r="Z10">
        <f>SUMIFS('EPA Export Aggregation'!AC:AC,'EPA Export Aggregation'!$A:$A,$B10,'EPA Export Aggregation'!$D:$D,$A$1)*IF($A10="CH4",About!$D$58,IF($A10="N2O",About!$D$59,1))</f>
        <v>4.5903241807799998E-2</v>
      </c>
      <c r="AA10">
        <f>SUMIFS('EPA Export Aggregation'!AD:AD,'EPA Export Aggregation'!$A:$A,$B10,'EPA Export Aggregation'!$D:$D,$A$1)*IF($A10="CH4",About!$D$58,IF($A10="N2O",About!$D$59,1))</f>
        <v>4.2309989996899999E-2</v>
      </c>
      <c r="AB10">
        <f>SUMIFS('EPA Export Aggregation'!AE:AE,'EPA Export Aggregation'!$A:$A,$B10,'EPA Export Aggregation'!$D:$D,$A$1)*IF($A10="CH4",About!$D$58,IF($A10="N2O",About!$D$59,1))</f>
        <v>3.3834710903999997E-2</v>
      </c>
      <c r="AC10">
        <f>SUMIFS('EPA Export Aggregation'!AF:AF,'EPA Export Aggregation'!$A:$A,$B10,'EPA Export Aggregation'!$D:$D,$A$1)*IF($A10="CH4",About!$D$58,IF($A10="N2O",About!$D$59,1))</f>
        <v>3.2578271401699999E-2</v>
      </c>
      <c r="AD10">
        <f>SUMIFS('EPA Export Aggregation'!AG:AG,'EPA Export Aggregation'!$A:$A,$B10,'EPA Export Aggregation'!$D:$D,$A$1)*IF($A10="CH4",About!$D$58,IF($A10="N2O",About!$D$59,1))</f>
        <v>4.5271966358600001E-2</v>
      </c>
      <c r="AE10">
        <f>SUMIFS('EPA Export Aggregation'!AH:AH,'EPA Export Aggregation'!$A:$A,$B10,'EPA Export Aggregation'!$D:$D,$A$1)*IF($A10="CH4",About!$D$58,IF($A10="N2O",About!$D$59,1))</f>
        <v>3.9994723018E-2</v>
      </c>
      <c r="AF10">
        <f>SUMIFS('EPA Export Aggregation'!AI:AI,'EPA Export Aggregation'!$A:$A,$B10,'EPA Export Aggregation'!$D:$D,$A$1)*IF($A10="CH4",About!$D$58,IF($A10="N2O",About!$D$59,1))</f>
        <v>5.1179503938799997E-2</v>
      </c>
      <c r="AG10">
        <f>SUMIFS('EPA Export Aggregation'!AJ:AJ,'EPA Export Aggregation'!$A:$A,$B10,'EPA Export Aggregation'!$D:$D,$A$1)*IF($A10="CH4",About!$D$58,IF($A10="N2O",About!$D$59,1))</f>
        <v>5.2182105387900003E-2</v>
      </c>
      <c r="AH10">
        <f>SUMIFS('EPA Export Aggregation'!AK:AK,'EPA Export Aggregation'!$A:$A,$B10,'EPA Export Aggregation'!$D:$D,$A$1)*IF($A10="CH4",About!$D$58,IF($A10="N2O",About!$D$59,1))</f>
        <v>3.5140226836299998E-2</v>
      </c>
    </row>
    <row r="11" spans="1:34" x14ac:dyDescent="0.25">
      <c r="A11" s="413" t="s">
        <v>2215</v>
      </c>
      <c r="B11" s="414" t="s">
        <v>4220</v>
      </c>
      <c r="C11">
        <f>SUMIFS('EPA Export Aggregation'!F:F,'EPA Export Aggregation'!$A:$A,$B11,'EPA Export Aggregation'!$D:$D,$A$1)*IF($A11="CH4",About!$D$58,IF($A11="N2O",About!$D$59,1))</f>
        <v>0.6913199598359</v>
      </c>
      <c r="D11">
        <f>SUMIFS('EPA Export Aggregation'!G:G,'EPA Export Aggregation'!$A:$A,$B11,'EPA Export Aggregation'!$D:$D,$A$1)*IF($A11="CH4",About!$D$58,IF($A11="N2O",About!$D$59,1))</f>
        <v>0.66671846235950005</v>
      </c>
      <c r="E11">
        <f>SUMIFS('EPA Export Aggregation'!H:H,'EPA Export Aggregation'!$A:$A,$B11,'EPA Export Aggregation'!$D:$D,$A$1)*IF($A11="CH4",About!$D$58,IF($A11="N2O",About!$D$59,1))</f>
        <v>0.72170217963560002</v>
      </c>
      <c r="F11">
        <f>SUMIFS('EPA Export Aggregation'!I:I,'EPA Export Aggregation'!$A:$A,$B11,'EPA Export Aggregation'!$D:$D,$A$1)*IF($A11="CH4",About!$D$58,IF($A11="N2O",About!$D$59,1))</f>
        <v>0.79374696281099999</v>
      </c>
      <c r="G11">
        <f>SUMIFS('EPA Export Aggregation'!J:J,'EPA Export Aggregation'!$A:$A,$B11,'EPA Export Aggregation'!$D:$D,$A$1)*IF($A11="CH4",About!$D$58,IF($A11="N2O",About!$D$59,1))</f>
        <v>0.72948665609009999</v>
      </c>
      <c r="H11">
        <f>SUMIFS('EPA Export Aggregation'!K:K,'EPA Export Aggregation'!$A:$A,$B11,'EPA Export Aggregation'!$D:$D,$A$1)*IF($A11="CH4",About!$D$58,IF($A11="N2O",About!$D$59,1))</f>
        <v>0.75833196165939998</v>
      </c>
      <c r="I11">
        <f>SUMIFS('EPA Export Aggregation'!L:L,'EPA Export Aggregation'!$A:$A,$B11,'EPA Export Aggregation'!$D:$D,$A$1)*IF($A11="CH4",About!$D$58,IF($A11="N2O",About!$D$59,1))</f>
        <v>0.73678065780080004</v>
      </c>
      <c r="J11">
        <f>SUMIFS('EPA Export Aggregation'!M:M,'EPA Export Aggregation'!$A:$A,$B11,'EPA Export Aggregation'!$D:$D,$A$1)*IF($A11="CH4",About!$D$58,IF($A11="N2O",About!$D$59,1))</f>
        <v>0.77213065121260005</v>
      </c>
      <c r="K11">
        <f>SUMIFS('EPA Export Aggregation'!N:N,'EPA Export Aggregation'!$A:$A,$B11,'EPA Export Aggregation'!$D:$D,$A$1)*IF($A11="CH4",About!$D$58,IF($A11="N2O",About!$D$59,1))</f>
        <v>0.80882272475719996</v>
      </c>
      <c r="L11">
        <f>SUMIFS('EPA Export Aggregation'!O:O,'EPA Export Aggregation'!$A:$A,$B11,'EPA Export Aggregation'!$D:$D,$A$1)*IF($A11="CH4",About!$D$58,IF($A11="N2O",About!$D$59,1))</f>
        <v>0.80695969433850001</v>
      </c>
      <c r="M11">
        <f>SUMIFS('EPA Export Aggregation'!P:P,'EPA Export Aggregation'!$A:$A,$B11,'EPA Export Aggregation'!$D:$D,$A$1)*IF($A11="CH4",About!$D$58,IF($A11="N2O",About!$D$59,1))</f>
        <v>0.80384899227350004</v>
      </c>
      <c r="N11">
        <f>SUMIFS('EPA Export Aggregation'!Q:Q,'EPA Export Aggregation'!$A:$A,$B11,'EPA Export Aggregation'!$D:$D,$A$1)*IF($A11="CH4",About!$D$58,IF($A11="N2O",About!$D$59,1))</f>
        <v>0.80488965510709998</v>
      </c>
      <c r="O11">
        <f>SUMIFS('EPA Export Aggregation'!R:R,'EPA Export Aggregation'!$A:$A,$B11,'EPA Export Aggregation'!$D:$D,$A$1)*IF($A11="CH4",About!$D$58,IF($A11="N2O",About!$D$59,1))</f>
        <v>0.80877306390350001</v>
      </c>
      <c r="P11">
        <f>SUMIFS('EPA Export Aggregation'!S:S,'EPA Export Aggregation'!$A:$A,$B11,'EPA Export Aggregation'!$D:$D,$A$1)*IF($A11="CH4",About!$D$58,IF($A11="N2O",About!$D$59,1))</f>
        <v>0.75574108550289998</v>
      </c>
      <c r="Q11">
        <f>SUMIFS('EPA Export Aggregation'!T:T,'EPA Export Aggregation'!$A:$A,$B11,'EPA Export Aggregation'!$D:$D,$A$1)*IF($A11="CH4",About!$D$58,IF($A11="N2O",About!$D$59,1))</f>
        <v>0.79476189996010005</v>
      </c>
      <c r="R11">
        <f>SUMIFS('EPA Export Aggregation'!U:U,'EPA Export Aggregation'!$A:$A,$B11,'EPA Export Aggregation'!$D:$D,$A$1)*IF($A11="CH4",About!$D$58,IF($A11="N2O",About!$D$59,1))</f>
        <v>0.79919544389740005</v>
      </c>
      <c r="S11">
        <f>SUMIFS('EPA Export Aggregation'!V:V,'EPA Export Aggregation'!$A:$A,$B11,'EPA Export Aggregation'!$D:$D,$A$1)*IF($A11="CH4",About!$D$58,IF($A11="N2O",About!$D$59,1))</f>
        <v>0.80490881494349997</v>
      </c>
      <c r="T11">
        <f>SUMIFS('EPA Export Aggregation'!W:W,'EPA Export Aggregation'!$A:$A,$B11,'EPA Export Aggregation'!$D:$D,$A$1)*IF($A11="CH4",About!$D$58,IF($A11="N2O",About!$D$59,1))</f>
        <v>0.82702078634959997</v>
      </c>
      <c r="U11">
        <f>SUMIFS('EPA Export Aggregation'!X:X,'EPA Export Aggregation'!$A:$A,$B11,'EPA Export Aggregation'!$D:$D,$A$1)*IF($A11="CH4",About!$D$58,IF($A11="N2O",About!$D$59,1))</f>
        <v>0.71626138448389998</v>
      </c>
      <c r="V11">
        <f>SUMIFS('EPA Export Aggregation'!Y:Y,'EPA Export Aggregation'!$A:$A,$B11,'EPA Export Aggregation'!$D:$D,$A$1)*IF($A11="CH4",About!$D$58,IF($A11="N2O",About!$D$59,1))</f>
        <v>0.48897317516630001</v>
      </c>
      <c r="W11">
        <f>SUMIFS('EPA Export Aggregation'!Z:Z,'EPA Export Aggregation'!$A:$A,$B11,'EPA Export Aggregation'!$D:$D,$A$1)*IF($A11="CH4",About!$D$58,IF($A11="N2O",About!$D$59,1))</f>
        <v>0.86293673774510005</v>
      </c>
      <c r="X11">
        <f>SUMIFS('EPA Export Aggregation'!AA:AA,'EPA Export Aggregation'!$A:$A,$B11,'EPA Export Aggregation'!$D:$D,$A$1)*IF($A11="CH4",About!$D$58,IF($A11="N2O",About!$D$59,1))</f>
        <v>0.79052194007450005</v>
      </c>
      <c r="Y11">
        <f>SUMIFS('EPA Export Aggregation'!AB:AB,'EPA Export Aggregation'!$A:$A,$B11,'EPA Export Aggregation'!$D:$D,$A$1)*IF($A11="CH4",About!$D$58,IF($A11="N2O",About!$D$59,1))</f>
        <v>0.85265732605900002</v>
      </c>
      <c r="Z11">
        <f>SUMIFS('EPA Export Aggregation'!AC:AC,'EPA Export Aggregation'!$A:$A,$B11,'EPA Export Aggregation'!$D:$D,$A$1)*IF($A11="CH4",About!$D$58,IF($A11="N2O",About!$D$59,1))</f>
        <v>0.76933794751249995</v>
      </c>
      <c r="AA11">
        <f>SUMIFS('EPA Export Aggregation'!AD:AD,'EPA Export Aggregation'!$A:$A,$B11,'EPA Export Aggregation'!$D:$D,$A$1)*IF($A11="CH4",About!$D$58,IF($A11="N2O",About!$D$59,1))</f>
        <v>0.66555022535630004</v>
      </c>
      <c r="AB11">
        <f>SUMIFS('EPA Export Aggregation'!AE:AE,'EPA Export Aggregation'!$A:$A,$B11,'EPA Export Aggregation'!$D:$D,$A$1)*IF($A11="CH4",About!$D$58,IF($A11="N2O",About!$D$59,1))</f>
        <v>0.83244371156709995</v>
      </c>
      <c r="AC11">
        <f>SUMIFS('EPA Export Aggregation'!AF:AF,'EPA Export Aggregation'!$A:$A,$B11,'EPA Export Aggregation'!$D:$D,$A$1)*IF($A11="CH4",About!$D$58,IF($A11="N2O",About!$D$59,1))</f>
        <v>0.37048698587329998</v>
      </c>
      <c r="AD11">
        <f>SUMIFS('EPA Export Aggregation'!AG:AG,'EPA Export Aggregation'!$A:$A,$B11,'EPA Export Aggregation'!$D:$D,$A$1)*IF($A11="CH4",About!$D$58,IF($A11="N2O",About!$D$59,1))</f>
        <v>0.49590025394409998</v>
      </c>
      <c r="AE11">
        <f>SUMIFS('EPA Export Aggregation'!AH:AH,'EPA Export Aggregation'!$A:$A,$B11,'EPA Export Aggregation'!$D:$D,$A$1)*IF($A11="CH4",About!$D$58,IF($A11="N2O",About!$D$59,1))</f>
        <v>0.74527500453460005</v>
      </c>
      <c r="AF11">
        <f>SUMIFS('EPA Export Aggregation'!AI:AI,'EPA Export Aggregation'!$A:$A,$B11,'EPA Export Aggregation'!$D:$D,$A$1)*IF($A11="CH4",About!$D$58,IF($A11="N2O",About!$D$59,1))</f>
        <v>0.76740305861229996</v>
      </c>
      <c r="AG11">
        <f>SUMIFS('EPA Export Aggregation'!AJ:AJ,'EPA Export Aggregation'!$A:$A,$B11,'EPA Export Aggregation'!$D:$D,$A$1)*IF($A11="CH4",About!$D$58,IF($A11="N2O",About!$D$59,1))</f>
        <v>0.62718546187559998</v>
      </c>
      <c r="AH11">
        <f>SUMIFS('EPA Export Aggregation'!AK:AK,'EPA Export Aggregation'!$A:$A,$B11,'EPA Export Aggregation'!$D:$D,$A$1)*IF($A11="CH4",About!$D$58,IF($A11="N2O",About!$D$59,1))</f>
        <v>0.77465981435179998</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1.5680752479199998E-2</v>
      </c>
      <c r="D13">
        <f>SUMIFS('EPA Export Aggregation'!G:G,'EPA Export Aggregation'!$A:$A,$B13,'EPA Export Aggregation'!$D:$D,$A$1)*IF($A13="CH4",About!$D$58,IF($A13="N2O",About!$D$59,1))</f>
        <v>1.38858438867E-2</v>
      </c>
      <c r="E13">
        <f>SUMIFS('EPA Export Aggregation'!H:H,'EPA Export Aggregation'!$A:$A,$B13,'EPA Export Aggregation'!$D:$D,$A$1)*IF($A13="CH4",About!$D$58,IF($A13="N2O",About!$D$59,1))</f>
        <v>1.36114901347E-2</v>
      </c>
      <c r="F13">
        <f>SUMIFS('EPA Export Aggregation'!I:I,'EPA Export Aggregation'!$A:$A,$B13,'EPA Export Aggregation'!$D:$D,$A$1)*IF($A13="CH4",About!$D$58,IF($A13="N2O",About!$D$59,1))</f>
        <v>1.25620118176E-2</v>
      </c>
      <c r="G13">
        <f>SUMIFS('EPA Export Aggregation'!J:J,'EPA Export Aggregation'!$A:$A,$B13,'EPA Export Aggregation'!$D:$D,$A$1)*IF($A13="CH4",About!$D$58,IF($A13="N2O",About!$D$59,1))</f>
        <v>1.31578284854E-2</v>
      </c>
      <c r="H13">
        <f>SUMIFS('EPA Export Aggregation'!K:K,'EPA Export Aggregation'!$A:$A,$B13,'EPA Export Aggregation'!$D:$D,$A$1)*IF($A13="CH4",About!$D$58,IF($A13="N2O",About!$D$59,1))</f>
        <v>1.7611448842599998E-2</v>
      </c>
      <c r="I13">
        <f>SUMIFS('EPA Export Aggregation'!L:L,'EPA Export Aggregation'!$A:$A,$B13,'EPA Export Aggregation'!$D:$D,$A$1)*IF($A13="CH4",About!$D$58,IF($A13="N2O",About!$D$59,1))</f>
        <v>1.8921929718E-2</v>
      </c>
      <c r="J13">
        <f>SUMIFS('EPA Export Aggregation'!M:M,'EPA Export Aggregation'!$A:$A,$B13,'EPA Export Aggregation'!$D:$D,$A$1)*IF($A13="CH4",About!$D$58,IF($A13="N2O",About!$D$59,1))</f>
        <v>1.8057432346100001E-2</v>
      </c>
      <c r="K13">
        <f>SUMIFS('EPA Export Aggregation'!N:N,'EPA Export Aggregation'!$A:$A,$B13,'EPA Export Aggregation'!$D:$D,$A$1)*IF($A13="CH4",About!$D$58,IF($A13="N2O",About!$D$59,1))</f>
        <v>1.8151206550399999E-2</v>
      </c>
      <c r="L13">
        <f>SUMIFS('EPA Export Aggregation'!O:O,'EPA Export Aggregation'!$A:$A,$B13,'EPA Export Aggregation'!$D:$D,$A$1)*IF($A13="CH4",About!$D$58,IF($A13="N2O",About!$D$59,1))</f>
        <v>1.9645178830600001E-2</v>
      </c>
      <c r="M13">
        <f>SUMIFS('EPA Export Aggregation'!P:P,'EPA Export Aggregation'!$A:$A,$B13,'EPA Export Aggregation'!$D:$D,$A$1)*IF($A13="CH4",About!$D$58,IF($A13="N2O",About!$D$59,1))</f>
        <v>1.2919668464699999E-2</v>
      </c>
      <c r="N13">
        <f>SUMIFS('EPA Export Aggregation'!Q:Q,'EPA Export Aggregation'!$A:$A,$B13,'EPA Export Aggregation'!$D:$D,$A$1)*IF($A13="CH4",About!$D$58,IF($A13="N2O",About!$D$59,1))</f>
        <v>1.32134275209E-2</v>
      </c>
      <c r="O13">
        <f>SUMIFS('EPA Export Aggregation'!R:R,'EPA Export Aggregation'!$A:$A,$B13,'EPA Export Aggregation'!$D:$D,$A$1)*IF($A13="CH4",About!$D$58,IF($A13="N2O",About!$D$59,1))</f>
        <v>1.37324302622E-2</v>
      </c>
      <c r="P13">
        <f>SUMIFS('EPA Export Aggregation'!S:S,'EPA Export Aggregation'!$A:$A,$B13,'EPA Export Aggregation'!$D:$D,$A$1)*IF($A13="CH4",About!$D$58,IF($A13="N2O",About!$D$59,1))</f>
        <v>1.0565113248499999E-2</v>
      </c>
      <c r="Q13">
        <f>SUMIFS('EPA Export Aggregation'!T:T,'EPA Export Aggregation'!$A:$A,$B13,'EPA Export Aggregation'!$D:$D,$A$1)*IF($A13="CH4",About!$D$58,IF($A13="N2O",About!$D$59,1))</f>
        <v>1.4523857476200001E-2</v>
      </c>
      <c r="R13">
        <f>SUMIFS('EPA Export Aggregation'!U:U,'EPA Export Aggregation'!$A:$A,$B13,'EPA Export Aggregation'!$D:$D,$A$1)*IF($A13="CH4",About!$D$58,IF($A13="N2O",About!$D$59,1))</f>
        <v>1.60788573602E-2</v>
      </c>
      <c r="S13">
        <f>SUMIFS('EPA Export Aggregation'!V:V,'EPA Export Aggregation'!$A:$A,$B13,'EPA Export Aggregation'!$D:$D,$A$1)*IF($A13="CH4",About!$D$58,IF($A13="N2O",About!$D$59,1))</f>
        <v>1.83719660772E-2</v>
      </c>
      <c r="T13">
        <f>SUMIFS('EPA Export Aggregation'!W:W,'EPA Export Aggregation'!$A:$A,$B13,'EPA Export Aggregation'!$D:$D,$A$1)*IF($A13="CH4",About!$D$58,IF($A13="N2O",About!$D$59,1))</f>
        <v>1.68155916387E-2</v>
      </c>
      <c r="U13">
        <f>SUMIFS('EPA Export Aggregation'!X:X,'EPA Export Aggregation'!$A:$A,$B13,'EPA Export Aggregation'!$D:$D,$A$1)*IF($A13="CH4",About!$D$58,IF($A13="N2O",About!$D$59,1))</f>
        <v>1.429560316E-2</v>
      </c>
      <c r="V13">
        <f>SUMIFS('EPA Export Aggregation'!Y:Y,'EPA Export Aggregation'!$A:$A,$B13,'EPA Export Aggregation'!$D:$D,$A$1)*IF($A13="CH4",About!$D$58,IF($A13="N2O",About!$D$59,1))</f>
        <v>1.85058416293E-2</v>
      </c>
      <c r="W13">
        <f>SUMIFS('EPA Export Aggregation'!Z:Z,'EPA Export Aggregation'!$A:$A,$B13,'EPA Export Aggregation'!$D:$D,$A$1)*IF($A13="CH4",About!$D$58,IF($A13="N2O",About!$D$59,1))</f>
        <v>2.2851475362299999E-2</v>
      </c>
      <c r="X13">
        <f>SUMIFS('EPA Export Aggregation'!AA:AA,'EPA Export Aggregation'!$A:$A,$B13,'EPA Export Aggregation'!$D:$D,$A$1)*IF($A13="CH4",About!$D$58,IF($A13="N2O",About!$D$59,1))</f>
        <v>2.1111447864800001E-2</v>
      </c>
      <c r="Y13">
        <f>SUMIFS('EPA Export Aggregation'!AB:AB,'EPA Export Aggregation'!$A:$A,$B13,'EPA Export Aggregation'!$D:$D,$A$1)*IF($A13="CH4",About!$D$58,IF($A13="N2O",About!$D$59,1))</f>
        <v>1.9743664174899998E-2</v>
      </c>
      <c r="Z13">
        <f>SUMIFS('EPA Export Aggregation'!AC:AC,'EPA Export Aggregation'!$A:$A,$B13,'EPA Export Aggregation'!$D:$D,$A$1)*IF($A13="CH4",About!$D$58,IF($A13="N2O",About!$D$59,1))</f>
        <v>2.4622708448600001E-2</v>
      </c>
      <c r="AA13">
        <f>SUMIFS('EPA Export Aggregation'!AD:AD,'EPA Export Aggregation'!$A:$A,$B13,'EPA Export Aggregation'!$D:$D,$A$1)*IF($A13="CH4",About!$D$58,IF($A13="N2O",About!$D$59,1))</f>
        <v>2.8837641748299999E-2</v>
      </c>
      <c r="AB13">
        <f>SUMIFS('EPA Export Aggregation'!AE:AE,'EPA Export Aggregation'!$A:$A,$B13,'EPA Export Aggregation'!$D:$D,$A$1)*IF($A13="CH4",About!$D$58,IF($A13="N2O",About!$D$59,1))</f>
        <v>2.8266355628299999E-2</v>
      </c>
      <c r="AC13">
        <f>SUMIFS('EPA Export Aggregation'!AF:AF,'EPA Export Aggregation'!$A:$A,$B13,'EPA Export Aggregation'!$D:$D,$A$1)*IF($A13="CH4",About!$D$58,IF($A13="N2O",About!$D$59,1))</f>
        <v>2.5013213143699999E-2</v>
      </c>
      <c r="AD13">
        <f>SUMIFS('EPA Export Aggregation'!AG:AG,'EPA Export Aggregation'!$A:$A,$B13,'EPA Export Aggregation'!$D:$D,$A$1)*IF($A13="CH4",About!$D$58,IF($A13="N2O",About!$D$59,1))</f>
        <v>2.27119788935E-2</v>
      </c>
      <c r="AE13">
        <f>SUMIFS('EPA Export Aggregation'!AH:AH,'EPA Export Aggregation'!$A:$A,$B13,'EPA Export Aggregation'!$D:$D,$A$1)*IF($A13="CH4",About!$D$58,IF($A13="N2O",About!$D$59,1))</f>
        <v>1.6911109988500001E-2</v>
      </c>
      <c r="AF13">
        <f>SUMIFS('EPA Export Aggregation'!AI:AI,'EPA Export Aggregation'!$A:$A,$B13,'EPA Export Aggregation'!$D:$D,$A$1)*IF($A13="CH4",About!$D$58,IF($A13="N2O",About!$D$59,1))</f>
        <v>1.9378910295599999E-2</v>
      </c>
      <c r="AG13">
        <f>SUMIFS('EPA Export Aggregation'!AJ:AJ,'EPA Export Aggregation'!$A:$A,$B13,'EPA Export Aggregation'!$D:$D,$A$1)*IF($A13="CH4",About!$D$58,IF($A13="N2O",About!$D$59,1))</f>
        <v>1.9521291408200001E-2</v>
      </c>
      <c r="AH13">
        <f>SUMIFS('EPA Export Aggregation'!AK:AK,'EPA Export Aggregation'!$A:$A,$B13,'EPA Export Aggregation'!$D:$D,$A$1)*IF($A13="CH4",About!$D$58,IF($A13="N2O",About!$D$59,1))</f>
        <v>1.8364669407999999E-2</v>
      </c>
    </row>
    <row r="14" spans="1:34" x14ac:dyDescent="0.2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7.8159775321899994E-2</v>
      </c>
      <c r="X14">
        <f>SUMIFS('EPA Export Aggregation'!AA:AA,'EPA Export Aggregation'!$A:$A,$B14,'EPA Export Aggregation'!$D:$D,$A$1)*IF($A14="CH4",About!$D$58,IF($A14="N2O",About!$D$59,1))</f>
        <v>8.5676588016199998E-2</v>
      </c>
      <c r="Y14">
        <f>SUMIFS('EPA Export Aggregation'!AB:AB,'EPA Export Aggregation'!$A:$A,$B14,'EPA Export Aggregation'!$D:$D,$A$1)*IF($A14="CH4",About!$D$58,IF($A14="N2O",About!$D$59,1))</f>
        <v>8.7288769602700003E-2</v>
      </c>
      <c r="Z14">
        <f>SUMIFS('EPA Export Aggregation'!AC:AC,'EPA Export Aggregation'!$A:$A,$B14,'EPA Export Aggregation'!$D:$D,$A$1)*IF($A14="CH4",About!$D$58,IF($A14="N2O",About!$D$59,1))</f>
        <v>8.7487785936699994E-2</v>
      </c>
      <c r="AA14">
        <f>SUMIFS('EPA Export Aggregation'!AD:AD,'EPA Export Aggregation'!$A:$A,$B14,'EPA Export Aggregation'!$D:$D,$A$1)*IF($A14="CH4",About!$D$58,IF($A14="N2O",About!$D$59,1))</f>
        <v>8.9122353446199995E-2</v>
      </c>
      <c r="AB14">
        <f>SUMIFS('EPA Export Aggregation'!AE:AE,'EPA Export Aggregation'!$A:$A,$B14,'EPA Export Aggregation'!$D:$D,$A$1)*IF($A14="CH4",About!$D$58,IF($A14="N2O",About!$D$59,1))</f>
        <v>8.6689370949700001E-2</v>
      </c>
      <c r="AC14">
        <f>SUMIFS('EPA Export Aggregation'!AF:AF,'EPA Export Aggregation'!$A:$A,$B14,'EPA Export Aggregation'!$D:$D,$A$1)*IF($A14="CH4",About!$D$58,IF($A14="N2O",About!$D$59,1))</f>
        <v>8.7392915845299998E-2</v>
      </c>
      <c r="AD14">
        <f>SUMIFS('EPA Export Aggregation'!AG:AG,'EPA Export Aggregation'!$A:$A,$B14,'EPA Export Aggregation'!$D:$D,$A$1)*IF($A14="CH4",About!$D$58,IF($A14="N2O",About!$D$59,1))</f>
        <v>8.7848803582099996E-2</v>
      </c>
      <c r="AE14">
        <f>SUMIFS('EPA Export Aggregation'!AH:AH,'EPA Export Aggregation'!$A:$A,$B14,'EPA Export Aggregation'!$D:$D,$A$1)*IF($A14="CH4",About!$D$58,IF($A14="N2O",About!$D$59,1))</f>
        <v>7.4150826570399994E-2</v>
      </c>
      <c r="AF14">
        <f>SUMIFS('EPA Export Aggregation'!AI:AI,'EPA Export Aggregation'!$A:$A,$B14,'EPA Export Aggregation'!$D:$D,$A$1)*IF($A14="CH4",About!$D$58,IF($A14="N2O",About!$D$59,1))</f>
        <v>8.2015579007800002E-2</v>
      </c>
      <c r="AG14">
        <f>SUMIFS('EPA Export Aggregation'!AJ:AJ,'EPA Export Aggregation'!$A:$A,$B14,'EPA Export Aggregation'!$D:$D,$A$1)*IF($A14="CH4",About!$D$58,IF($A14="N2O",About!$D$59,1))</f>
        <v>8.8451501905800006E-2</v>
      </c>
      <c r="AH14">
        <f>SUMIFS('EPA Export Aggregation'!AK:AK,'EPA Export Aggregation'!$A:$A,$B14,'EPA Export Aggregation'!$D:$D,$A$1)*IF($A14="CH4",About!$D$58,IF($A14="N2O",About!$D$59,1))</f>
        <v>8.8046743963700005E-2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0.104637659713</v>
      </c>
      <c r="D16">
        <f>SUMIFS('EPA Export Aggregation'!G:G,'EPA Export Aggregation'!$A:$A,$B16,'EPA Export Aggregation'!$D:$D,$A$1)*IF($A16="CH4",About!$D$58,IF($A16="N2O",About!$D$59,1))</f>
        <v>0.1036635654393</v>
      </c>
      <c r="E16">
        <f>SUMIFS('EPA Export Aggregation'!H:H,'EPA Export Aggregation'!$A:$A,$B16,'EPA Export Aggregation'!$D:$D,$A$1)*IF($A16="CH4",About!$D$58,IF($A16="N2O",About!$D$59,1))</f>
        <v>0.10248697512969999</v>
      </c>
      <c r="F16">
        <f>SUMIFS('EPA Export Aggregation'!I:I,'EPA Export Aggregation'!$A:$A,$B16,'EPA Export Aggregation'!$D:$D,$A$1)*IF($A16="CH4",About!$D$58,IF($A16="N2O",About!$D$59,1))</f>
        <v>0.1023582256228</v>
      </c>
      <c r="G16">
        <f>SUMIFS('EPA Export Aggregation'!J:J,'EPA Export Aggregation'!$A:$A,$B16,'EPA Export Aggregation'!$D:$D,$A$1)*IF($A16="CH4",About!$D$58,IF($A16="N2O",About!$D$59,1))</f>
        <v>0.1020335643855</v>
      </c>
      <c r="H16">
        <f>SUMIFS('EPA Export Aggregation'!K:K,'EPA Export Aggregation'!$A:$A,$B16,'EPA Export Aggregation'!$D:$D,$A$1)*IF($A16="CH4",About!$D$58,IF($A16="N2O",About!$D$59,1))</f>
        <v>0.10124971416799999</v>
      </c>
      <c r="I16">
        <f>SUMIFS('EPA Export Aggregation'!L:L,'EPA Export Aggregation'!$A:$A,$B16,'EPA Export Aggregation'!$D:$D,$A$1)*IF($A16="CH4",About!$D$58,IF($A16="N2O",About!$D$59,1))</f>
        <v>0.1010051349952</v>
      </c>
      <c r="J16">
        <f>SUMIFS('EPA Export Aggregation'!M:M,'EPA Export Aggregation'!$A:$A,$B16,'EPA Export Aggregation'!$D:$D,$A$1)*IF($A16="CH4",About!$D$58,IF($A16="N2O",About!$D$59,1))</f>
        <v>0.1000537925901</v>
      </c>
      <c r="K16">
        <f>SUMIFS('EPA Export Aggregation'!N:N,'EPA Export Aggregation'!$A:$A,$B16,'EPA Export Aggregation'!$D:$D,$A$1)*IF($A16="CH4",About!$D$58,IF($A16="N2O",About!$D$59,1))</f>
        <v>9.9227513403600004E-2</v>
      </c>
      <c r="L16">
        <f>SUMIFS('EPA Export Aggregation'!O:O,'EPA Export Aggregation'!$A:$A,$B16,'EPA Export Aggregation'!$D:$D,$A$1)*IF($A16="CH4",About!$D$58,IF($A16="N2O",About!$D$59,1))</f>
        <v>9.8623251980099996E-2</v>
      </c>
      <c r="M16">
        <f>SUMIFS('EPA Export Aggregation'!P:P,'EPA Export Aggregation'!$A:$A,$B16,'EPA Export Aggregation'!$D:$D,$A$1)*IF($A16="CH4",About!$D$58,IF($A16="N2O",About!$D$59,1))</f>
        <v>9.8066433928599997E-2</v>
      </c>
      <c r="N16">
        <f>SUMIFS('EPA Export Aggregation'!Q:Q,'EPA Export Aggregation'!$A:$A,$B16,'EPA Export Aggregation'!$D:$D,$A$1)*IF($A16="CH4",About!$D$58,IF($A16="N2O",About!$D$59,1))</f>
        <v>5.8962680668100002E-2</v>
      </c>
      <c r="O16">
        <f>SUMIFS('EPA Export Aggregation'!R:R,'EPA Export Aggregation'!$A:$A,$B16,'EPA Export Aggregation'!$D:$D,$A$1)*IF($A16="CH4",About!$D$58,IF($A16="N2O",About!$D$59,1))</f>
        <v>6.8673424261600002E-2</v>
      </c>
      <c r="P16">
        <f>SUMIFS('EPA Export Aggregation'!S:S,'EPA Export Aggregation'!$A:$A,$B16,'EPA Export Aggregation'!$D:$D,$A$1)*IF($A16="CH4",About!$D$58,IF($A16="N2O",About!$D$59,1))</f>
        <v>8.8914165276199997E-2</v>
      </c>
      <c r="Q16">
        <f>SUMIFS('EPA Export Aggregation'!T:T,'EPA Export Aggregation'!$A:$A,$B16,'EPA Export Aggregation'!$D:$D,$A$1)*IF($A16="CH4",About!$D$58,IF($A16="N2O",About!$D$59,1))</f>
        <v>8.1285738950300002E-2</v>
      </c>
      <c r="R16">
        <f>SUMIFS('EPA Export Aggregation'!U:U,'EPA Export Aggregation'!$A:$A,$B16,'EPA Export Aggregation'!$D:$D,$A$1)*IF($A16="CH4",About!$D$58,IF($A16="N2O",About!$D$59,1))</f>
        <v>8.7758111936699995E-2</v>
      </c>
      <c r="S16">
        <f>SUMIFS('EPA Export Aggregation'!V:V,'EPA Export Aggregation'!$A:$A,$B16,'EPA Export Aggregation'!$D:$D,$A$1)*IF($A16="CH4",About!$D$58,IF($A16="N2O",About!$D$59,1))</f>
        <v>0.11100791509290001</v>
      </c>
      <c r="T16">
        <f>SUMIFS('EPA Export Aggregation'!W:W,'EPA Export Aggregation'!$A:$A,$B16,'EPA Export Aggregation'!$D:$D,$A$1)*IF($A16="CH4",About!$D$58,IF($A16="N2O",About!$D$59,1))</f>
        <v>0.1203897075608</v>
      </c>
      <c r="U16">
        <f>SUMIFS('EPA Export Aggregation'!X:X,'EPA Export Aggregation'!$A:$A,$B16,'EPA Export Aggregation'!$D:$D,$A$1)*IF($A16="CH4",About!$D$58,IF($A16="N2O",About!$D$59,1))</f>
        <v>0.1142850621333</v>
      </c>
      <c r="V16">
        <f>SUMIFS('EPA Export Aggregation'!Y:Y,'EPA Export Aggregation'!$A:$A,$B16,'EPA Export Aggregation'!$D:$D,$A$1)*IF($A16="CH4",About!$D$58,IF($A16="N2O",About!$D$59,1))</f>
        <v>0.11145770630309999</v>
      </c>
      <c r="W16">
        <f>SUMIFS('EPA Export Aggregation'!Z:Z,'EPA Export Aggregation'!$A:$A,$B16,'EPA Export Aggregation'!$D:$D,$A$1)*IF($A16="CH4",About!$D$58,IF($A16="N2O",About!$D$59,1))</f>
        <v>0.27389606908309999</v>
      </c>
      <c r="X16">
        <f>SUMIFS('EPA Export Aggregation'!AA:AA,'EPA Export Aggregation'!$A:$A,$B16,'EPA Export Aggregation'!$D:$D,$A$1)*IF($A16="CH4",About!$D$58,IF($A16="N2O",About!$D$59,1))</f>
        <v>0.25223674405110003</v>
      </c>
      <c r="Y16">
        <f>SUMIFS('EPA Export Aggregation'!AB:AB,'EPA Export Aggregation'!$A:$A,$B16,'EPA Export Aggregation'!$D:$D,$A$1)*IF($A16="CH4",About!$D$58,IF($A16="N2O",About!$D$59,1))</f>
        <v>0.2474764756574</v>
      </c>
      <c r="Z16">
        <f>SUMIFS('EPA Export Aggregation'!AC:AC,'EPA Export Aggregation'!$A:$A,$B16,'EPA Export Aggregation'!$D:$D,$A$1)*IF($A16="CH4",About!$D$58,IF($A16="N2O",About!$D$59,1))</f>
        <v>0.25680433844240003</v>
      </c>
      <c r="AA16">
        <f>SUMIFS('EPA Export Aggregation'!AD:AD,'EPA Export Aggregation'!$A:$A,$B16,'EPA Export Aggregation'!$D:$D,$A$1)*IF($A16="CH4",About!$D$58,IF($A16="N2O",About!$D$59,1))</f>
        <v>0.27264832218469998</v>
      </c>
      <c r="AB16">
        <f>SUMIFS('EPA Export Aggregation'!AE:AE,'EPA Export Aggregation'!$A:$A,$B16,'EPA Export Aggregation'!$D:$D,$A$1)*IF($A16="CH4",About!$D$58,IF($A16="N2O",About!$D$59,1))</f>
        <v>0.29916733438030002</v>
      </c>
      <c r="AC16">
        <f>SUMIFS('EPA Export Aggregation'!AF:AF,'EPA Export Aggregation'!$A:$A,$B16,'EPA Export Aggregation'!$D:$D,$A$1)*IF($A16="CH4",About!$D$58,IF($A16="N2O",About!$D$59,1))</f>
        <v>0.27875457739319998</v>
      </c>
      <c r="AD16">
        <f>SUMIFS('EPA Export Aggregation'!AG:AG,'EPA Export Aggregation'!$A:$A,$B16,'EPA Export Aggregation'!$D:$D,$A$1)*IF($A16="CH4",About!$D$58,IF($A16="N2O",About!$D$59,1))</f>
        <v>0.27291062935900001</v>
      </c>
      <c r="AE16">
        <f>SUMIFS('EPA Export Aggregation'!AH:AH,'EPA Export Aggregation'!$A:$A,$B16,'EPA Export Aggregation'!$D:$D,$A$1)*IF($A16="CH4",About!$D$58,IF($A16="N2O",About!$D$59,1))</f>
        <v>0.24429527363</v>
      </c>
      <c r="AF16">
        <f>SUMIFS('EPA Export Aggregation'!AI:AI,'EPA Export Aggregation'!$A:$A,$B16,'EPA Export Aggregation'!$D:$D,$A$1)*IF($A16="CH4",About!$D$58,IF($A16="N2O",About!$D$59,1))</f>
        <v>0.28558536509810001</v>
      </c>
      <c r="AG16">
        <f>SUMIFS('EPA Export Aggregation'!AJ:AJ,'EPA Export Aggregation'!$A:$A,$B16,'EPA Export Aggregation'!$D:$D,$A$1)*IF($A16="CH4",About!$D$58,IF($A16="N2O",About!$D$59,1))</f>
        <v>0.2988752274459</v>
      </c>
      <c r="AH16">
        <f>SUMIFS('EPA Export Aggregation'!AK:AK,'EPA Export Aggregation'!$A:$A,$B16,'EPA Export Aggregation'!$D:$D,$A$1)*IF($A16="CH4",About!$D$58,IF($A16="N2O",About!$D$59,1))</f>
        <v>0.29499954846069998</v>
      </c>
    </row>
    <row r="17" spans="1:34" x14ac:dyDescent="0.25">
      <c r="A17" s="413" t="s">
        <v>2215</v>
      </c>
      <c r="B17" s="414" t="s">
        <v>4233</v>
      </c>
      <c r="C17">
        <f>SUMIFS('EPA Export Aggregation'!F:F,'EPA Export Aggregation'!$A:$A,$B17,'EPA Export Aggregation'!$D:$D,$A$1)*IF($A17="CH4",About!$D$58,IF($A17="N2O",About!$D$59,1))</f>
        <v>1.5623950141081</v>
      </c>
      <c r="D17">
        <f>SUMIFS('EPA Export Aggregation'!G:G,'EPA Export Aggregation'!$A:$A,$B17,'EPA Export Aggregation'!$D:$D,$A$1)*IF($A17="CH4",About!$D$58,IF($A17="N2O",About!$D$59,1))</f>
        <v>1.1591638242935001</v>
      </c>
      <c r="E17">
        <f>SUMIFS('EPA Export Aggregation'!H:H,'EPA Export Aggregation'!$A:$A,$B17,'EPA Export Aggregation'!$D:$D,$A$1)*IF($A17="CH4",About!$D$58,IF($A17="N2O",About!$D$59,1))</f>
        <v>1.5969610499932001</v>
      </c>
      <c r="F17">
        <f>SUMIFS('EPA Export Aggregation'!I:I,'EPA Export Aggregation'!$A:$A,$B17,'EPA Export Aggregation'!$D:$D,$A$1)*IF($A17="CH4",About!$D$58,IF($A17="N2O",About!$D$59,1))</f>
        <v>1.8641970715678999</v>
      </c>
      <c r="G17">
        <f>SUMIFS('EPA Export Aggregation'!J:J,'EPA Export Aggregation'!$A:$A,$B17,'EPA Export Aggregation'!$D:$D,$A$1)*IF($A17="CH4",About!$D$58,IF($A17="N2O",About!$D$59,1))</f>
        <v>2.1421354029141</v>
      </c>
      <c r="H17">
        <f>SUMIFS('EPA Export Aggregation'!K:K,'EPA Export Aggregation'!$A:$A,$B17,'EPA Export Aggregation'!$D:$D,$A$1)*IF($A17="CH4",About!$D$58,IF($A17="N2O",About!$D$59,1))</f>
        <v>1.9946262922361999</v>
      </c>
      <c r="I17">
        <f>SUMIFS('EPA Export Aggregation'!L:L,'EPA Export Aggregation'!$A:$A,$B17,'EPA Export Aggregation'!$D:$D,$A$1)*IF($A17="CH4",About!$D$58,IF($A17="N2O",About!$D$59,1))</f>
        <v>2.0840485302741998</v>
      </c>
      <c r="J17">
        <f>SUMIFS('EPA Export Aggregation'!M:M,'EPA Export Aggregation'!$A:$A,$B17,'EPA Export Aggregation'!$D:$D,$A$1)*IF($A17="CH4",About!$D$58,IF($A17="N2O",About!$D$59,1))</f>
        <v>1.7516156690889</v>
      </c>
      <c r="K17">
        <f>SUMIFS('EPA Export Aggregation'!N:N,'EPA Export Aggregation'!$A:$A,$B17,'EPA Export Aggregation'!$D:$D,$A$1)*IF($A17="CH4",About!$D$58,IF($A17="N2O",About!$D$59,1))</f>
        <v>1.5151290537994</v>
      </c>
      <c r="L17">
        <f>SUMIFS('EPA Export Aggregation'!O:O,'EPA Export Aggregation'!$A:$A,$B17,'EPA Export Aggregation'!$D:$D,$A$1)*IF($A17="CH4",About!$D$58,IF($A17="N2O",About!$D$59,1))</f>
        <v>1.6408856642172001</v>
      </c>
      <c r="M17">
        <f>SUMIFS('EPA Export Aggregation'!P:P,'EPA Export Aggregation'!$A:$A,$B17,'EPA Export Aggregation'!$D:$D,$A$1)*IF($A17="CH4",About!$D$58,IF($A17="N2O",About!$D$59,1))</f>
        <v>1.7544561939057</v>
      </c>
      <c r="N17">
        <f>SUMIFS('EPA Export Aggregation'!Q:Q,'EPA Export Aggregation'!$A:$A,$B17,'EPA Export Aggregation'!$D:$D,$A$1)*IF($A17="CH4",About!$D$58,IF($A17="N2O",About!$D$59,1))</f>
        <v>1.7456053743005</v>
      </c>
      <c r="O17">
        <f>SUMIFS('EPA Export Aggregation'!R:R,'EPA Export Aggregation'!$A:$A,$B17,'EPA Export Aggregation'!$D:$D,$A$1)*IF($A17="CH4",About!$D$58,IF($A17="N2O",About!$D$59,1))</f>
        <v>1.7195177922683</v>
      </c>
      <c r="P17">
        <f>SUMIFS('EPA Export Aggregation'!S:S,'EPA Export Aggregation'!$A:$A,$B17,'EPA Export Aggregation'!$D:$D,$A$1)*IF($A17="CH4",About!$D$58,IF($A17="N2O",About!$D$59,1))</f>
        <v>2.211537161101</v>
      </c>
      <c r="Q17">
        <f>SUMIFS('EPA Export Aggregation'!T:T,'EPA Export Aggregation'!$A:$A,$B17,'EPA Export Aggregation'!$D:$D,$A$1)*IF($A17="CH4",About!$D$58,IF($A17="N2O",About!$D$59,1))</f>
        <v>2.7007511531214998</v>
      </c>
      <c r="R17">
        <f>SUMIFS('EPA Export Aggregation'!U:U,'EPA Export Aggregation'!$A:$A,$B17,'EPA Export Aggregation'!$D:$D,$A$1)*IF($A17="CH4",About!$D$58,IF($A17="N2O",About!$D$59,1))</f>
        <v>2.2647393479561</v>
      </c>
      <c r="S17">
        <f>SUMIFS('EPA Export Aggregation'!V:V,'EPA Export Aggregation'!$A:$A,$B17,'EPA Export Aggregation'!$D:$D,$A$1)*IF($A17="CH4",About!$D$58,IF($A17="N2O",About!$D$59,1))</f>
        <v>1.9571029623481</v>
      </c>
      <c r="T17">
        <f>SUMIFS('EPA Export Aggregation'!W:W,'EPA Export Aggregation'!$A:$A,$B17,'EPA Export Aggregation'!$D:$D,$A$1)*IF($A17="CH4",About!$D$58,IF($A17="N2O",About!$D$59,1))</f>
        <v>1.9085766297128</v>
      </c>
      <c r="U17">
        <f>SUMIFS('EPA Export Aggregation'!X:X,'EPA Export Aggregation'!$A:$A,$B17,'EPA Export Aggregation'!$D:$D,$A$1)*IF($A17="CH4",About!$D$58,IF($A17="N2O",About!$D$59,1))</f>
        <v>1.8224683507052</v>
      </c>
      <c r="V17">
        <f>SUMIFS('EPA Export Aggregation'!Y:Y,'EPA Export Aggregation'!$A:$A,$B17,'EPA Export Aggregation'!$D:$D,$A$1)*IF($A17="CH4",About!$D$58,IF($A17="N2O",About!$D$59,1))</f>
        <v>1.6584607247795</v>
      </c>
      <c r="W17">
        <f>SUMIFS('EPA Export Aggregation'!Z:Z,'EPA Export Aggregation'!$A:$A,$B17,'EPA Export Aggregation'!$D:$D,$A$1)*IF($A17="CH4",About!$D$58,IF($A17="N2O",About!$D$59,1))</f>
        <v>1.5841027573276001</v>
      </c>
      <c r="X17">
        <f>SUMIFS('EPA Export Aggregation'!AA:AA,'EPA Export Aggregation'!$A:$A,$B17,'EPA Export Aggregation'!$D:$D,$A$1)*IF($A17="CH4",About!$D$58,IF($A17="N2O",About!$D$59,1))</f>
        <v>1.6863467622757</v>
      </c>
      <c r="Y17">
        <f>SUMIFS('EPA Export Aggregation'!AB:AB,'EPA Export Aggregation'!$A:$A,$B17,'EPA Export Aggregation'!$D:$D,$A$1)*IF($A17="CH4",About!$D$58,IF($A17="N2O",About!$D$59,1))</f>
        <v>1.7606037198214</v>
      </c>
      <c r="Z17">
        <f>SUMIFS('EPA Export Aggregation'!AC:AC,'EPA Export Aggregation'!$A:$A,$B17,'EPA Export Aggregation'!$D:$D,$A$1)*IF($A17="CH4",About!$D$58,IF($A17="N2O",About!$D$59,1))</f>
        <v>1.8217467551683</v>
      </c>
      <c r="AA17">
        <f>SUMIFS('EPA Export Aggregation'!AD:AD,'EPA Export Aggregation'!$A:$A,$B17,'EPA Export Aggregation'!$D:$D,$A$1)*IF($A17="CH4",About!$D$58,IF($A17="N2O",About!$D$59,1))</f>
        <v>1.8404449318509</v>
      </c>
      <c r="AB17">
        <f>SUMIFS('EPA Export Aggregation'!AE:AE,'EPA Export Aggregation'!$A:$A,$B17,'EPA Export Aggregation'!$D:$D,$A$1)*IF($A17="CH4",About!$D$58,IF($A17="N2O",About!$D$59,1))</f>
        <v>1.9001355140328999</v>
      </c>
      <c r="AC17">
        <f>SUMIFS('EPA Export Aggregation'!AF:AF,'EPA Export Aggregation'!$A:$A,$B17,'EPA Export Aggregation'!$D:$D,$A$1)*IF($A17="CH4",About!$D$58,IF($A17="N2O",About!$D$59,1))</f>
        <v>1.8799008670119</v>
      </c>
      <c r="AD17">
        <f>SUMIFS('EPA Export Aggregation'!AG:AG,'EPA Export Aggregation'!$A:$A,$B17,'EPA Export Aggregation'!$D:$D,$A$1)*IF($A17="CH4",About!$D$58,IF($A17="N2O",About!$D$59,1))</f>
        <v>1.8363332444959</v>
      </c>
      <c r="AE17">
        <f>SUMIFS('EPA Export Aggregation'!AH:AH,'EPA Export Aggregation'!$A:$A,$B17,'EPA Export Aggregation'!$D:$D,$A$1)*IF($A17="CH4",About!$D$58,IF($A17="N2O",About!$D$59,1))</f>
        <v>1.7935964632187</v>
      </c>
      <c r="AF17">
        <f>SUMIFS('EPA Export Aggregation'!AI:AI,'EPA Export Aggregation'!$A:$A,$B17,'EPA Export Aggregation'!$D:$D,$A$1)*IF($A17="CH4",About!$D$58,IF($A17="N2O",About!$D$59,1))</f>
        <v>1.8244502267878</v>
      </c>
      <c r="AG17">
        <f>SUMIFS('EPA Export Aggregation'!AJ:AJ,'EPA Export Aggregation'!$A:$A,$B17,'EPA Export Aggregation'!$D:$D,$A$1)*IF($A17="CH4",About!$D$58,IF($A17="N2O",About!$D$59,1))</f>
        <v>1.8435470694424001</v>
      </c>
      <c r="AH17">
        <f>SUMIFS('EPA Export Aggregation'!AK:AK,'EPA Export Aggregation'!$A:$A,$B17,'EPA Export Aggregation'!$D:$D,$A$1)*IF($A17="CH4",About!$D$58,IF($A17="N2O",About!$D$59,1))</f>
        <v>1.7733441141688999</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0.70061339502389997</v>
      </c>
      <c r="D19" s="415">
        <f>SUMIFS('EPA Export Aggregation'!G:G,'EPA Export Aggregation'!$A:$A,$B19,'EPA Export Aggregation'!$D:$D,$A$1)*IF($A19="CH4",About!$D$58,IF($A19="N2O",About!$D$59,1))</f>
        <v>0.70591864824179995</v>
      </c>
      <c r="E19" s="415">
        <f>SUMIFS('EPA Export Aggregation'!H:H,'EPA Export Aggregation'!$A:$A,$B19,'EPA Export Aggregation'!$D:$D,$A$1)*IF($A19="CH4",About!$D$58,IF($A19="N2O",About!$D$59,1))</f>
        <v>0.67050382339110004</v>
      </c>
      <c r="F19" s="415">
        <f>SUMIFS('EPA Export Aggregation'!I:I,'EPA Export Aggregation'!$A:$A,$B19,'EPA Export Aggregation'!$D:$D,$A$1)*IF($A19="CH4",About!$D$58,IF($A19="N2O",About!$D$59,1))</f>
        <v>0.57918647037229998</v>
      </c>
      <c r="G19" s="415">
        <f>SUMIFS('EPA Export Aggregation'!J:J,'EPA Export Aggregation'!$A:$A,$B19,'EPA Export Aggregation'!$D:$D,$A$1)*IF($A19="CH4",About!$D$58,IF($A19="N2O",About!$D$59,1))</f>
        <v>0.50820500317969997</v>
      </c>
      <c r="H19" s="415">
        <f>SUMIFS('EPA Export Aggregation'!K:K,'EPA Export Aggregation'!$A:$A,$B19,'EPA Export Aggregation'!$D:$D,$A$1)*IF($A19="CH4",About!$D$58,IF($A19="N2O",About!$D$59,1))</f>
        <v>0.51991633770610002</v>
      </c>
      <c r="I19" s="415">
        <f>SUMIFS('EPA Export Aggregation'!L:L,'EPA Export Aggregation'!$A:$A,$B19,'EPA Export Aggregation'!$D:$D,$A$1)*IF($A19="CH4",About!$D$58,IF($A19="N2O",About!$D$59,1))</f>
        <v>0.55621996804460005</v>
      </c>
      <c r="J19" s="415">
        <f>SUMIFS('EPA Export Aggregation'!M:M,'EPA Export Aggregation'!$A:$A,$B19,'EPA Export Aggregation'!$D:$D,$A$1)*IF($A19="CH4",About!$D$58,IF($A19="N2O",About!$D$59,1))</f>
        <v>0.56212411665850004</v>
      </c>
      <c r="K19" s="415">
        <f>SUMIFS('EPA Export Aggregation'!N:N,'EPA Export Aggregation'!$A:$A,$B19,'EPA Export Aggregation'!$D:$D,$A$1)*IF($A19="CH4",About!$D$58,IF($A19="N2O",About!$D$59,1))</f>
        <v>0.56942024842119998</v>
      </c>
      <c r="L19" s="415">
        <f>SUMIFS('EPA Export Aggregation'!O:O,'EPA Export Aggregation'!$A:$A,$B19,'EPA Export Aggregation'!$D:$D,$A$1)*IF($A19="CH4",About!$D$58,IF($A19="N2O",About!$D$59,1))</f>
        <v>0.59074281587379995</v>
      </c>
      <c r="M19" s="415">
        <f>SUMIFS('EPA Export Aggregation'!P:P,'EPA Export Aggregation'!$A:$A,$B19,'EPA Export Aggregation'!$D:$D,$A$1)*IF($A19="CH4",About!$D$58,IF($A19="N2O",About!$D$59,1))</f>
        <v>0.59832762332870004</v>
      </c>
      <c r="N19" s="415">
        <f>SUMIFS('EPA Export Aggregation'!Q:Q,'EPA Export Aggregation'!$A:$A,$B19,'EPA Export Aggregation'!$D:$D,$A$1)*IF($A19="CH4",About!$D$58,IF($A19="N2O",About!$D$59,1))</f>
        <v>0.47832263667149999</v>
      </c>
      <c r="O19" s="415">
        <f>SUMIFS('EPA Export Aggregation'!R:R,'EPA Export Aggregation'!$A:$A,$B19,'EPA Export Aggregation'!$D:$D,$A$1)*IF($A19="CH4",About!$D$58,IF($A19="N2O",About!$D$59,1))</f>
        <v>0.33600869328979999</v>
      </c>
      <c r="P19" s="415">
        <f>SUMIFS('EPA Export Aggregation'!S:S,'EPA Export Aggregation'!$A:$A,$B19,'EPA Export Aggregation'!$D:$D,$A$1)*IF($A19="CH4",About!$D$58,IF($A19="N2O",About!$D$59,1))</f>
        <v>0.33903011874279998</v>
      </c>
      <c r="Q19" s="415">
        <f>SUMIFS('EPA Export Aggregation'!T:T,'EPA Export Aggregation'!$A:$A,$B19,'EPA Export Aggregation'!$D:$D,$A$1)*IF($A19="CH4",About!$D$58,IF($A19="N2O",About!$D$59,1))</f>
        <v>0.33272253725119999</v>
      </c>
      <c r="R19" s="415">
        <f>SUMIFS('EPA Export Aggregation'!U:U,'EPA Export Aggregation'!$A:$A,$B19,'EPA Export Aggregation'!$D:$D,$A$1)*IF($A19="CH4",About!$D$58,IF($A19="N2O",About!$D$59,1))</f>
        <v>0.35980453961660003</v>
      </c>
      <c r="S19" s="415">
        <f>SUMIFS('EPA Export Aggregation'!V:V,'EPA Export Aggregation'!$A:$A,$B19,'EPA Export Aggregation'!$D:$D,$A$1)*IF($A19="CH4",About!$D$58,IF($A19="N2O",About!$D$59,1))</f>
        <v>0.3955984567893</v>
      </c>
      <c r="T19" s="415">
        <f>SUMIFS('EPA Export Aggregation'!W:W,'EPA Export Aggregation'!$A:$A,$B19,'EPA Export Aggregation'!$D:$D,$A$1)*IF($A19="CH4",About!$D$58,IF($A19="N2O",About!$D$59,1))</f>
        <v>0.4065711361446</v>
      </c>
      <c r="U19" s="415">
        <f>SUMIFS('EPA Export Aggregation'!X:X,'EPA Export Aggregation'!$A:$A,$B19,'EPA Export Aggregation'!$D:$D,$A$1)*IF($A19="CH4",About!$D$58,IF($A19="N2O",About!$D$59,1))</f>
        <v>0.41706086526239999</v>
      </c>
      <c r="V19" s="415">
        <f>SUMIFS('EPA Export Aggregation'!Y:Y,'EPA Export Aggregation'!$A:$A,$B19,'EPA Export Aggregation'!$D:$D,$A$1)*IF($A19="CH4",About!$D$58,IF($A19="N2O",About!$D$59,1))</f>
        <v>0.3388099294677</v>
      </c>
      <c r="W19" s="415">
        <f>SUMIFS('EPA Export Aggregation'!Z:Z,'EPA Export Aggregation'!$A:$A,$B19,'EPA Export Aggregation'!$D:$D,$A$1)*IF($A19="CH4",About!$D$58,IF($A19="N2O",About!$D$59,1))</f>
        <v>0.211169</v>
      </c>
      <c r="X19" s="415">
        <f>SUMIFS('EPA Export Aggregation'!AA:AA,'EPA Export Aggregation'!$A:$A,$B19,'EPA Export Aggregation'!$D:$D,$A$1)*IF($A19="CH4",About!$D$58,IF($A19="N2O",About!$D$59,1))</f>
        <v>0.37887399999999999</v>
      </c>
      <c r="Y19" s="415">
        <f>SUMIFS('EPA Export Aggregation'!AB:AB,'EPA Export Aggregation'!$A:$A,$B19,'EPA Export Aggregation'!$D:$D,$A$1)*IF($A19="CH4",About!$D$58,IF($A19="N2O",About!$D$59,1))</f>
        <v>0.43976399999999999</v>
      </c>
      <c r="Z19" s="415">
        <f>SUMIFS('EPA Export Aggregation'!AC:AC,'EPA Export Aggregation'!$A:$A,$B19,'EPA Export Aggregation'!$D:$D,$A$1)*IF($A19="CH4",About!$D$58,IF($A19="N2O",About!$D$59,1))</f>
        <v>0.4003813</v>
      </c>
      <c r="AA19" s="415">
        <f>SUMIFS('EPA Export Aggregation'!AD:AD,'EPA Export Aggregation'!$A:$A,$B19,'EPA Export Aggregation'!$D:$D,$A$1)*IF($A19="CH4",About!$D$58,IF($A19="N2O",About!$D$59,1))</f>
        <v>0.23578109999999999</v>
      </c>
      <c r="AB19" s="415">
        <f>SUMIFS('EPA Export Aggregation'!AE:AE,'EPA Export Aggregation'!$A:$A,$B19,'EPA Export Aggregation'!$D:$D,$A$1)*IF($A19="CH4",About!$D$58,IF($A19="N2O",About!$D$59,1))</f>
        <v>0.22389680000000001</v>
      </c>
      <c r="AC19" s="415">
        <f>SUMIFS('EPA Export Aggregation'!AF:AF,'EPA Export Aggregation'!$A:$A,$B19,'EPA Export Aggregation'!$D:$D,$A$1)*IF($A19="CH4",About!$D$58,IF($A19="N2O",About!$D$59,1))</f>
        <v>0.2202866</v>
      </c>
      <c r="AD19" s="415">
        <f>SUMIFS('EPA Export Aggregation'!AG:AG,'EPA Export Aggregation'!$A:$A,$B19,'EPA Export Aggregation'!$D:$D,$A$1)*IF($A19="CH4",About!$D$58,IF($A19="N2O",About!$D$59,1))</f>
        <v>0.21750559999999999</v>
      </c>
      <c r="AE19" s="415">
        <f>SUMIFS('EPA Export Aggregation'!AH:AH,'EPA Export Aggregation'!$A:$A,$B19,'EPA Export Aggregation'!$D:$D,$A$1)*IF($A19="CH4",About!$D$58,IF($A19="N2O",About!$D$59,1))</f>
        <v>0.21327160000000001</v>
      </c>
      <c r="AF19" s="415">
        <f>SUMIFS('EPA Export Aggregation'!AI:AI,'EPA Export Aggregation'!$A:$A,$B19,'EPA Export Aggregation'!$D:$D,$A$1)*IF($A19="CH4",About!$D$58,IF($A19="N2O",About!$D$59,1))</f>
        <v>0.223938</v>
      </c>
      <c r="AG19" s="415">
        <f>SUMIFS('EPA Export Aggregation'!AJ:AJ,'EPA Export Aggregation'!$A:$A,$B19,'EPA Export Aggregation'!$D:$D,$A$1)*IF($A19="CH4",About!$D$58,IF($A19="N2O",About!$D$59,1))</f>
        <v>0.22494690000000001</v>
      </c>
      <c r="AH19" s="415">
        <f>SUMIFS('EPA Export Aggregation'!AK:AK,'EPA Export Aggregation'!$A:$A,$B19,'EPA Export Aggregation'!$D:$D,$A$1)*IF($A19="CH4",About!$D$58,IF($A19="N2O",About!$D$59,1))</f>
        <v>0.2182151</v>
      </c>
    </row>
    <row r="20" spans="1:34" x14ac:dyDescent="0.25">
      <c r="A20" s="413" t="s">
        <v>2215</v>
      </c>
      <c r="B20" s="414" t="s">
        <v>4218</v>
      </c>
      <c r="C20">
        <f>SUMIFS('EPA Export Aggregation'!F:F,'EPA Export Aggregation'!$A:$A,$B20,'EPA Export Aggregation'!$D:$D,$A$1)*IF($A20="CH4",About!$D$58,IF($A20="N2O",About!$D$59,1))</f>
        <v>1.5215350359180999</v>
      </c>
      <c r="D20">
        <f>SUMIFS('EPA Export Aggregation'!G:G,'EPA Export Aggregation'!$A:$A,$B20,'EPA Export Aggregation'!$D:$D,$A$1)*IF($A20="CH4",About!$D$58,IF($A20="N2O",About!$D$59,1))</f>
        <v>1.389534978893</v>
      </c>
      <c r="E20">
        <f>SUMIFS('EPA Export Aggregation'!H:H,'EPA Export Aggregation'!$A:$A,$B20,'EPA Export Aggregation'!$D:$D,$A$1)*IF($A20="CH4",About!$D$58,IF($A20="N2O",About!$D$59,1))</f>
        <v>1.3726832383436001</v>
      </c>
      <c r="F20">
        <f>SUMIFS('EPA Export Aggregation'!I:I,'EPA Export Aggregation'!$A:$A,$B20,'EPA Export Aggregation'!$D:$D,$A$1)*IF($A20="CH4",About!$D$58,IF($A20="N2O",About!$D$59,1))</f>
        <v>1.303719883679</v>
      </c>
      <c r="G20">
        <f>SUMIFS('EPA Export Aggregation'!J:J,'EPA Export Aggregation'!$A:$A,$B20,'EPA Export Aggregation'!$D:$D,$A$1)*IF($A20="CH4",About!$D$58,IF($A20="N2O",About!$D$59,1))</f>
        <v>1.4126844958836</v>
      </c>
      <c r="H20">
        <f>SUMIFS('EPA Export Aggregation'!K:K,'EPA Export Aggregation'!$A:$A,$B20,'EPA Export Aggregation'!$D:$D,$A$1)*IF($A20="CH4",About!$D$58,IF($A20="N2O",About!$D$59,1))</f>
        <v>1.4652459846837</v>
      </c>
      <c r="I20">
        <f>SUMIFS('EPA Export Aggregation'!L:L,'EPA Export Aggregation'!$A:$A,$B20,'EPA Export Aggregation'!$D:$D,$A$1)*IF($A20="CH4",About!$D$58,IF($A20="N2O",About!$D$59,1))</f>
        <v>1.4163902526030001</v>
      </c>
      <c r="J20">
        <f>SUMIFS('EPA Export Aggregation'!M:M,'EPA Export Aggregation'!$A:$A,$B20,'EPA Export Aggregation'!$D:$D,$A$1)*IF($A20="CH4",About!$D$58,IF($A20="N2O",About!$D$59,1))</f>
        <v>1.4202858039099999</v>
      </c>
      <c r="K20">
        <f>SUMIFS('EPA Export Aggregation'!N:N,'EPA Export Aggregation'!$A:$A,$B20,'EPA Export Aggregation'!$D:$D,$A$1)*IF($A20="CH4",About!$D$58,IF($A20="N2O",About!$D$59,1))</f>
        <v>1.3420524184491001</v>
      </c>
      <c r="L20">
        <f>SUMIFS('EPA Export Aggregation'!O:O,'EPA Export Aggregation'!$A:$A,$B20,'EPA Export Aggregation'!$D:$D,$A$1)*IF($A20="CH4",About!$D$58,IF($A20="N2O",About!$D$59,1))</f>
        <v>1.1638855140916</v>
      </c>
      <c r="M20">
        <f>SUMIFS('EPA Export Aggregation'!P:P,'EPA Export Aggregation'!$A:$A,$B20,'EPA Export Aggregation'!$D:$D,$A$1)*IF($A20="CH4",About!$D$58,IF($A20="N2O",About!$D$59,1))</f>
        <v>1.2426681890782001</v>
      </c>
      <c r="N20">
        <f>SUMIFS('EPA Export Aggregation'!Q:Q,'EPA Export Aggregation'!$A:$A,$B20,'EPA Export Aggregation'!$D:$D,$A$1)*IF($A20="CH4",About!$D$58,IF($A20="N2O",About!$D$59,1))</f>
        <v>1.1085528752300999</v>
      </c>
      <c r="O20">
        <f>SUMIFS('EPA Export Aggregation'!R:R,'EPA Export Aggregation'!$A:$A,$B20,'EPA Export Aggregation'!$D:$D,$A$1)*IF($A20="CH4",About!$D$58,IF($A20="N2O",About!$D$59,1))</f>
        <v>1.1161825272874999</v>
      </c>
      <c r="P20">
        <f>SUMIFS('EPA Export Aggregation'!S:S,'EPA Export Aggregation'!$A:$A,$B20,'EPA Export Aggregation'!$D:$D,$A$1)*IF($A20="CH4",About!$D$58,IF($A20="N2O",About!$D$59,1))</f>
        <v>0.87932859465470004</v>
      </c>
      <c r="Q20">
        <f>SUMIFS('EPA Export Aggregation'!T:T,'EPA Export Aggregation'!$A:$A,$B20,'EPA Export Aggregation'!$D:$D,$A$1)*IF($A20="CH4",About!$D$58,IF($A20="N2O",About!$D$59,1))</f>
        <v>1.0111330689896001</v>
      </c>
      <c r="R20">
        <f>SUMIFS('EPA Export Aggregation'!U:U,'EPA Export Aggregation'!$A:$A,$B20,'EPA Export Aggregation'!$D:$D,$A$1)*IF($A20="CH4",About!$D$58,IF($A20="N2O",About!$D$59,1))</f>
        <v>0.87913103534869996</v>
      </c>
      <c r="S20">
        <f>SUMIFS('EPA Export Aggregation'!V:V,'EPA Export Aggregation'!$A:$A,$B20,'EPA Export Aggregation'!$D:$D,$A$1)*IF($A20="CH4",About!$D$58,IF($A20="N2O",About!$D$59,1))</f>
        <v>0.8507874262481</v>
      </c>
      <c r="T20">
        <f>SUMIFS('EPA Export Aggregation'!W:W,'EPA Export Aggregation'!$A:$A,$B20,'EPA Export Aggregation'!$D:$D,$A$1)*IF($A20="CH4",About!$D$58,IF($A20="N2O",About!$D$59,1))</f>
        <v>0.83148313670660001</v>
      </c>
      <c r="U20">
        <f>SUMIFS('EPA Export Aggregation'!X:X,'EPA Export Aggregation'!$A:$A,$B20,'EPA Export Aggregation'!$D:$D,$A$1)*IF($A20="CH4",About!$D$58,IF($A20="N2O",About!$D$59,1))</f>
        <v>0.80515623600679997</v>
      </c>
      <c r="V20">
        <f>SUMIFS('EPA Export Aggregation'!Y:Y,'EPA Export Aggregation'!$A:$A,$B20,'EPA Export Aggregation'!$D:$D,$A$1)*IF($A20="CH4",About!$D$58,IF($A20="N2O",About!$D$59,1))</f>
        <v>0.4713779205766</v>
      </c>
      <c r="W20">
        <f>SUMIFS('EPA Export Aggregation'!Z:Z,'EPA Export Aggregation'!$A:$A,$B20,'EPA Export Aggregation'!$D:$D,$A$1)*IF($A20="CH4",About!$D$58,IF($A20="N2O",About!$D$59,1))</f>
        <v>3.3551615458199999E-2</v>
      </c>
      <c r="X20">
        <f>SUMIFS('EPA Export Aggregation'!AA:AA,'EPA Export Aggregation'!$A:$A,$B20,'EPA Export Aggregation'!$D:$D,$A$1)*IF($A20="CH4",About!$D$58,IF($A20="N2O",About!$D$59,1))</f>
        <v>2.9323040865899999E-2</v>
      </c>
      <c r="Y20">
        <f>SUMIFS('EPA Export Aggregation'!AB:AB,'EPA Export Aggregation'!$A:$A,$B20,'EPA Export Aggregation'!$D:$D,$A$1)*IF($A20="CH4",About!$D$58,IF($A20="N2O",About!$D$59,1))</f>
        <v>1.82220242951E-2</v>
      </c>
      <c r="Z20">
        <f>SUMIFS('EPA Export Aggregation'!AC:AC,'EPA Export Aggregation'!$A:$A,$B20,'EPA Export Aggregation'!$D:$D,$A$1)*IF($A20="CH4",About!$D$58,IF($A20="N2O",About!$D$59,1))</f>
        <v>2.60059148097E-2</v>
      </c>
      <c r="AA20">
        <f>SUMIFS('EPA Export Aggregation'!AD:AD,'EPA Export Aggregation'!$A:$A,$B20,'EPA Export Aggregation'!$D:$D,$A$1)*IF($A20="CH4",About!$D$58,IF($A20="N2O",About!$D$59,1))</f>
        <v>2.1848671115900001E-2</v>
      </c>
      <c r="AB20">
        <f>SUMIFS('EPA Export Aggregation'!AE:AE,'EPA Export Aggregation'!$A:$A,$B20,'EPA Export Aggregation'!$D:$D,$A$1)*IF($A20="CH4",About!$D$58,IF($A20="N2O",About!$D$59,1))</f>
        <v>3.4330856966699998E-2</v>
      </c>
      <c r="AC20">
        <f>SUMIFS('EPA Export Aggregation'!AF:AF,'EPA Export Aggregation'!$A:$A,$B20,'EPA Export Aggregation'!$D:$D,$A$1)*IF($A20="CH4",About!$D$58,IF($A20="N2O",About!$D$59,1))</f>
        <v>1.8255331634400001E-2</v>
      </c>
      <c r="AD20">
        <f>SUMIFS('EPA Export Aggregation'!AG:AG,'EPA Export Aggregation'!$A:$A,$B20,'EPA Export Aggregation'!$D:$D,$A$1)*IF($A20="CH4",About!$D$58,IF($A20="N2O",About!$D$59,1))</f>
        <v>1.26438028342E-2</v>
      </c>
      <c r="AE20">
        <f>SUMIFS('EPA Export Aggregation'!AH:AH,'EPA Export Aggregation'!$A:$A,$B20,'EPA Export Aggregation'!$D:$D,$A$1)*IF($A20="CH4",About!$D$58,IF($A20="N2O",About!$D$59,1))</f>
        <v>5.9030004243999998E-3</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1.3741278207199999E-2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0.26902508169959999</v>
      </c>
      <c r="D23">
        <f>SUMIFS('EPA Export Aggregation'!G:G,'EPA Export Aggregation'!$A:$A,$B23,'EPA Export Aggregation'!$D:$D,$A$1)*IF($A23="CH4",About!$D$58,IF($A23="N2O",About!$D$59,1))</f>
        <v>0.24700454265589999</v>
      </c>
      <c r="E23">
        <f>SUMIFS('EPA Export Aggregation'!H:H,'EPA Export Aggregation'!$A:$A,$B23,'EPA Export Aggregation'!$D:$D,$A$1)*IF($A23="CH4",About!$D$58,IF($A23="N2O",About!$D$59,1))</f>
        <v>0.27063446552879999</v>
      </c>
      <c r="F23">
        <f>SUMIFS('EPA Export Aggregation'!I:I,'EPA Export Aggregation'!$A:$A,$B23,'EPA Export Aggregation'!$D:$D,$A$1)*IF($A23="CH4",About!$D$58,IF($A23="N2O",About!$D$59,1))</f>
        <v>0.31812882238919998</v>
      </c>
      <c r="G23">
        <f>SUMIFS('EPA Export Aggregation'!J:J,'EPA Export Aggregation'!$A:$A,$B23,'EPA Export Aggregation'!$D:$D,$A$1)*IF($A23="CH4",About!$D$58,IF($A23="N2O",About!$D$59,1))</f>
        <v>0.29496258714840001</v>
      </c>
      <c r="H23">
        <f>SUMIFS('EPA Export Aggregation'!K:K,'EPA Export Aggregation'!$A:$A,$B23,'EPA Export Aggregation'!$D:$D,$A$1)*IF($A23="CH4",About!$D$58,IF($A23="N2O",About!$D$59,1))</f>
        <v>0.29157502384079997</v>
      </c>
      <c r="I23">
        <f>SUMIFS('EPA Export Aggregation'!L:L,'EPA Export Aggregation'!$A:$A,$B23,'EPA Export Aggregation'!$D:$D,$A$1)*IF($A23="CH4",About!$D$58,IF($A23="N2O",About!$D$59,1))</f>
        <v>0.2623448424589</v>
      </c>
      <c r="J23">
        <f>SUMIFS('EPA Export Aggregation'!M:M,'EPA Export Aggregation'!$A:$A,$B23,'EPA Export Aggregation'!$D:$D,$A$1)*IF($A23="CH4",About!$D$58,IF($A23="N2O",About!$D$59,1))</f>
        <v>0.26502359349510002</v>
      </c>
      <c r="K23">
        <f>SUMIFS('EPA Export Aggregation'!N:N,'EPA Export Aggregation'!$A:$A,$B23,'EPA Export Aggregation'!$D:$D,$A$1)*IF($A23="CH4",About!$D$58,IF($A23="N2O",About!$D$59,1))</f>
        <v>0.32449208040490002</v>
      </c>
      <c r="L23">
        <f>SUMIFS('EPA Export Aggregation'!O:O,'EPA Export Aggregation'!$A:$A,$B23,'EPA Export Aggregation'!$D:$D,$A$1)*IF($A23="CH4",About!$D$58,IF($A23="N2O",About!$D$59,1))</f>
        <v>0.31004281503269998</v>
      </c>
      <c r="M23">
        <f>SUMIFS('EPA Export Aggregation'!P:P,'EPA Export Aggregation'!$A:$A,$B23,'EPA Export Aggregation'!$D:$D,$A$1)*IF($A23="CH4",About!$D$58,IF($A23="N2O",About!$D$59,1))</f>
        <v>0.28072475953800002</v>
      </c>
      <c r="N23">
        <f>SUMIFS('EPA Export Aggregation'!Q:Q,'EPA Export Aggregation'!$A:$A,$B23,'EPA Export Aggregation'!$D:$D,$A$1)*IF($A23="CH4",About!$D$58,IF($A23="N2O",About!$D$59,1))</f>
        <v>0.26869921940399999</v>
      </c>
      <c r="O23">
        <f>SUMIFS('EPA Export Aggregation'!R:R,'EPA Export Aggregation'!$A:$A,$B23,'EPA Export Aggregation'!$D:$D,$A$1)*IF($A23="CH4",About!$D$58,IF($A23="N2O",About!$D$59,1))</f>
        <v>0.24263027115050001</v>
      </c>
      <c r="P23">
        <f>SUMIFS('EPA Export Aggregation'!S:S,'EPA Export Aggregation'!$A:$A,$B23,'EPA Export Aggregation'!$D:$D,$A$1)*IF($A23="CH4",About!$D$58,IF($A23="N2O",About!$D$59,1))</f>
        <v>0.23178977261610001</v>
      </c>
      <c r="Q23">
        <f>SUMIFS('EPA Export Aggregation'!T:T,'EPA Export Aggregation'!$A:$A,$B23,'EPA Export Aggregation'!$D:$D,$A$1)*IF($A23="CH4",About!$D$58,IF($A23="N2O",About!$D$59,1))</f>
        <v>0.23707758302759999</v>
      </c>
      <c r="R23">
        <f>SUMIFS('EPA Export Aggregation'!U:U,'EPA Export Aggregation'!$A:$A,$B23,'EPA Export Aggregation'!$D:$D,$A$1)*IF($A23="CH4",About!$D$58,IF($A23="N2O",About!$D$59,1))</f>
        <v>0.2331769939876</v>
      </c>
      <c r="S23">
        <f>SUMIFS('EPA Export Aggregation'!V:V,'EPA Export Aggregation'!$A:$A,$B23,'EPA Export Aggregation'!$D:$D,$A$1)*IF($A23="CH4",About!$D$58,IF($A23="N2O",About!$D$59,1))</f>
        <v>0.2221962984159</v>
      </c>
      <c r="T23">
        <f>SUMIFS('EPA Export Aggregation'!W:W,'EPA Export Aggregation'!$A:$A,$B23,'EPA Export Aggregation'!$D:$D,$A$1)*IF($A23="CH4",About!$D$58,IF($A23="N2O",About!$D$59,1))</f>
        <v>0.30969702040120001</v>
      </c>
      <c r="U23">
        <f>SUMIFS('EPA Export Aggregation'!X:X,'EPA Export Aggregation'!$A:$A,$B23,'EPA Export Aggregation'!$D:$D,$A$1)*IF($A23="CH4",About!$D$58,IF($A23="N2O",About!$D$59,1))</f>
        <v>0.25335599615269999</v>
      </c>
      <c r="V23">
        <f>SUMIFS('EPA Export Aggregation'!Y:Y,'EPA Export Aggregation'!$A:$A,$B23,'EPA Export Aggregation'!$D:$D,$A$1)*IF($A23="CH4",About!$D$58,IF($A23="N2O",About!$D$59,1))</f>
        <v>0.2128232185028</v>
      </c>
      <c r="W23">
        <f>SUMIFS('EPA Export Aggregation'!Z:Z,'EPA Export Aggregation'!$A:$A,$B23,'EPA Export Aggregation'!$D:$D,$A$1)*IF($A23="CH4",About!$D$58,IF($A23="N2O",About!$D$59,1))</f>
        <v>0.29276746765860001</v>
      </c>
      <c r="X23">
        <f>SUMIFS('EPA Export Aggregation'!AA:AA,'EPA Export Aggregation'!$A:$A,$B23,'EPA Export Aggregation'!$D:$D,$A$1)*IF($A23="CH4",About!$D$58,IF($A23="N2O",About!$D$59,1))</f>
        <v>0.31464749027689998</v>
      </c>
      <c r="Y23">
        <f>SUMIFS('EPA Export Aggregation'!AB:AB,'EPA Export Aggregation'!$A:$A,$B23,'EPA Export Aggregation'!$D:$D,$A$1)*IF($A23="CH4",About!$D$58,IF($A23="N2O",About!$D$59,1))</f>
        <v>0.2967737355417</v>
      </c>
      <c r="Z23">
        <f>SUMIFS('EPA Export Aggregation'!AC:AC,'EPA Export Aggregation'!$A:$A,$B23,'EPA Export Aggregation'!$D:$D,$A$1)*IF($A23="CH4",About!$D$58,IF($A23="N2O",About!$D$59,1))</f>
        <v>0.27942786062530001</v>
      </c>
      <c r="AA23">
        <f>SUMIFS('EPA Export Aggregation'!AD:AD,'EPA Export Aggregation'!$A:$A,$B23,'EPA Export Aggregation'!$D:$D,$A$1)*IF($A23="CH4",About!$D$58,IF($A23="N2O",About!$D$59,1))</f>
        <v>0.1102979150108</v>
      </c>
      <c r="AB23">
        <f>SUMIFS('EPA Export Aggregation'!AE:AE,'EPA Export Aggregation'!$A:$A,$B23,'EPA Export Aggregation'!$D:$D,$A$1)*IF($A23="CH4",About!$D$58,IF($A23="N2O",About!$D$59,1))</f>
        <v>0.28018344740099999</v>
      </c>
      <c r="AC23">
        <f>SUMIFS('EPA Export Aggregation'!AF:AF,'EPA Export Aggregation'!$A:$A,$B23,'EPA Export Aggregation'!$D:$D,$A$1)*IF($A23="CH4",About!$D$58,IF($A23="N2O",About!$D$59,1))</f>
        <v>0.31775562511260003</v>
      </c>
      <c r="AD23">
        <f>SUMIFS('EPA Export Aggregation'!AG:AG,'EPA Export Aggregation'!$A:$A,$B23,'EPA Export Aggregation'!$D:$D,$A$1)*IF($A23="CH4",About!$D$58,IF($A23="N2O",About!$D$59,1))</f>
        <v>0.30752820550670001</v>
      </c>
      <c r="AE23">
        <f>SUMIFS('EPA Export Aggregation'!AH:AH,'EPA Export Aggregation'!$A:$A,$B23,'EPA Export Aggregation'!$D:$D,$A$1)*IF($A23="CH4",About!$D$58,IF($A23="N2O",About!$D$59,1))</f>
        <v>0.36145015726550001</v>
      </c>
      <c r="AF23">
        <f>SUMIFS('EPA Export Aggregation'!AI:AI,'EPA Export Aggregation'!$A:$A,$B23,'EPA Export Aggregation'!$D:$D,$A$1)*IF($A23="CH4",About!$D$58,IF($A23="N2O",About!$D$59,1))</f>
        <v>0.36087162893149999</v>
      </c>
      <c r="AG23">
        <f>SUMIFS('EPA Export Aggregation'!AJ:AJ,'EPA Export Aggregation'!$A:$A,$B23,'EPA Export Aggregation'!$D:$D,$A$1)*IF($A23="CH4",About!$D$58,IF($A23="N2O",About!$D$59,1))</f>
        <v>0.34964645513420001</v>
      </c>
      <c r="AH23">
        <f>SUMIFS('EPA Export Aggregation'!AK:AK,'EPA Export Aggregation'!$A:$A,$B23,'EPA Export Aggregation'!$D:$D,$A$1)*IF($A23="CH4",About!$D$58,IF($A23="N2O",About!$D$59,1))</f>
        <v>0.29495536841449999</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1.832470245E-4</v>
      </c>
      <c r="D26">
        <f>SUMIFS('EPA Export Aggregation'!G:G,'EPA Export Aggregation'!$A:$A,$B26,'EPA Export Aggregation'!$D:$D,$A$1)*IF($A26="CH4",About!$D$58,IF($A26="N2O",About!$D$59,1))</f>
        <v>1.344000019E-4</v>
      </c>
      <c r="E26">
        <f>SUMIFS('EPA Export Aggregation'!H:H,'EPA Export Aggregation'!$A:$A,$B26,'EPA Export Aggregation'!$D:$D,$A$1)*IF($A26="CH4",About!$D$58,IF($A26="N2O",About!$D$59,1))</f>
        <v>1.6252324960000001E-4</v>
      </c>
      <c r="F26">
        <f>SUMIFS('EPA Export Aggregation'!I:I,'EPA Export Aggregation'!$A:$A,$B26,'EPA Export Aggregation'!$D:$D,$A$1)*IF($A26="CH4",About!$D$58,IF($A26="N2O",About!$D$59,1))</f>
        <v>1.7853903060000001E-4</v>
      </c>
      <c r="G26">
        <f>SUMIFS('EPA Export Aggregation'!J:J,'EPA Export Aggregation'!$A:$A,$B26,'EPA Export Aggregation'!$D:$D,$A$1)*IF($A26="CH4",About!$D$58,IF($A26="N2O",About!$D$59,1))</f>
        <v>1.849903649E-4</v>
      </c>
      <c r="H26">
        <f>SUMIFS('EPA Export Aggregation'!K:K,'EPA Export Aggregation'!$A:$A,$B26,'EPA Export Aggregation'!$D:$D,$A$1)*IF($A26="CH4",About!$D$58,IF($A26="N2O",About!$D$59,1))</f>
        <v>2.4777714040000003E-4</v>
      </c>
      <c r="I26">
        <f>SUMIFS('EPA Export Aggregation'!L:L,'EPA Export Aggregation'!$A:$A,$B26,'EPA Export Aggregation'!$D:$D,$A$1)*IF($A26="CH4",About!$D$58,IF($A26="N2O",About!$D$59,1))</f>
        <v>2.7423655630000001E-4</v>
      </c>
      <c r="J26">
        <f>SUMIFS('EPA Export Aggregation'!M:M,'EPA Export Aggregation'!$A:$A,$B26,'EPA Export Aggregation'!$D:$D,$A$1)*IF($A26="CH4",About!$D$58,IF($A26="N2O",About!$D$59,1))</f>
        <v>3.3679689420000001E-4</v>
      </c>
      <c r="K26">
        <f>SUMIFS('EPA Export Aggregation'!N:N,'EPA Export Aggregation'!$A:$A,$B26,'EPA Export Aggregation'!$D:$D,$A$1)*IF($A26="CH4",About!$D$58,IF($A26="N2O",About!$D$59,1))</f>
        <v>3.7809686419999999E-4</v>
      </c>
      <c r="L26">
        <f>SUMIFS('EPA Export Aggregation'!O:O,'EPA Export Aggregation'!$A:$A,$B26,'EPA Export Aggregation'!$D:$D,$A$1)*IF($A26="CH4",About!$D$58,IF($A26="N2O",About!$D$59,1))</f>
        <v>2.4208509619999999E-4</v>
      </c>
      <c r="M26">
        <f>SUMIFS('EPA Export Aggregation'!P:P,'EPA Export Aggregation'!$A:$A,$B26,'EPA Export Aggregation'!$D:$D,$A$1)*IF($A26="CH4",About!$D$58,IF($A26="N2O",About!$D$59,1))</f>
        <v>2.6146507780000001E-4</v>
      </c>
      <c r="N26">
        <f>SUMIFS('EPA Export Aggregation'!Q:Q,'EPA Export Aggregation'!$A:$A,$B26,'EPA Export Aggregation'!$D:$D,$A$1)*IF($A26="CH4",About!$D$58,IF($A26="N2O",About!$D$59,1))</f>
        <v>1.8785676369999999E-4</v>
      </c>
      <c r="O26">
        <f>SUMIFS('EPA Export Aggregation'!R:R,'EPA Export Aggregation'!$A:$A,$B26,'EPA Export Aggregation'!$D:$D,$A$1)*IF($A26="CH4",About!$D$58,IF($A26="N2O",About!$D$59,1))</f>
        <v>2.17877652E-4</v>
      </c>
      <c r="P26">
        <f>SUMIFS('EPA Export Aggregation'!S:S,'EPA Export Aggregation'!$A:$A,$B26,'EPA Export Aggregation'!$D:$D,$A$1)*IF($A26="CH4",About!$D$58,IF($A26="N2O",About!$D$59,1))</f>
        <v>2.2777634000000001E-4</v>
      </c>
      <c r="Q26">
        <f>SUMIFS('EPA Export Aggregation'!T:T,'EPA Export Aggregation'!$A:$A,$B26,'EPA Export Aggregation'!$D:$D,$A$1)*IF($A26="CH4",About!$D$58,IF($A26="N2O",About!$D$59,1))</f>
        <v>2.741546752E-4</v>
      </c>
      <c r="R26">
        <f>SUMIFS('EPA Export Aggregation'!U:U,'EPA Export Aggregation'!$A:$A,$B26,'EPA Export Aggregation'!$D:$D,$A$1)*IF($A26="CH4",About!$D$58,IF($A26="N2O",About!$D$59,1))</f>
        <v>2.609497203E-4</v>
      </c>
      <c r="S26">
        <f>SUMIFS('EPA Export Aggregation'!V:V,'EPA Export Aggregation'!$A:$A,$B26,'EPA Export Aggregation'!$D:$D,$A$1)*IF($A26="CH4",About!$D$58,IF($A26="N2O",About!$D$59,1))</f>
        <v>2.3596911540000001E-4</v>
      </c>
      <c r="T26">
        <f>SUMIFS('EPA Export Aggregation'!W:W,'EPA Export Aggregation'!$A:$A,$B26,'EPA Export Aggregation'!$D:$D,$A$1)*IF($A26="CH4",About!$D$58,IF($A26="N2O",About!$D$59,1))</f>
        <v>2.1126608679999999E-4</v>
      </c>
      <c r="U26">
        <f>SUMIFS('EPA Export Aggregation'!X:X,'EPA Export Aggregation'!$A:$A,$B26,'EPA Export Aggregation'!$D:$D,$A$1)*IF($A26="CH4",About!$D$58,IF($A26="N2O",About!$D$59,1))</f>
        <v>1.700026004E-4</v>
      </c>
      <c r="V26">
        <f>SUMIFS('EPA Export Aggregation'!Y:Y,'EPA Export Aggregation'!$A:$A,$B26,'EPA Export Aggregation'!$D:$D,$A$1)*IF($A26="CH4",About!$D$58,IF($A26="N2O",About!$D$59,1))</f>
        <v>1.085270627E-4</v>
      </c>
      <c r="W26">
        <f>SUMIFS('EPA Export Aggregation'!Z:Z,'EPA Export Aggregation'!$A:$A,$B26,'EPA Export Aggregation'!$D:$D,$A$1)*IF($A26="CH4",About!$D$58,IF($A26="N2O",About!$D$59,1))</f>
        <v>1.8292874270000001E-4</v>
      </c>
      <c r="X26">
        <f>SUMIFS('EPA Export Aggregation'!AA:AA,'EPA Export Aggregation'!$A:$A,$B26,'EPA Export Aggregation'!$D:$D,$A$1)*IF($A26="CH4",About!$D$58,IF($A26="N2O",About!$D$59,1))</f>
        <v>1.62670194E-4</v>
      </c>
      <c r="Y26">
        <f>SUMIFS('EPA Export Aggregation'!AB:AB,'EPA Export Aggregation'!$A:$A,$B26,'EPA Export Aggregation'!$D:$D,$A$1)*IF($A26="CH4",About!$D$58,IF($A26="N2O",About!$D$59,1))</f>
        <v>1.3878412050000001E-4</v>
      </c>
      <c r="Z26">
        <f>SUMIFS('EPA Export Aggregation'!AC:AC,'EPA Export Aggregation'!$A:$A,$B26,'EPA Export Aggregation'!$D:$D,$A$1)*IF($A26="CH4",About!$D$58,IF($A26="N2O",About!$D$59,1))</f>
        <v>1.665484943E-4</v>
      </c>
      <c r="AA26">
        <f>SUMIFS('EPA Export Aggregation'!AD:AD,'EPA Export Aggregation'!$A:$A,$B26,'EPA Export Aggregation'!$D:$D,$A$1)*IF($A26="CH4",About!$D$58,IF($A26="N2O",About!$D$59,1))</f>
        <v>1.7735537229999999E-4</v>
      </c>
      <c r="AB26">
        <f>SUMIFS('EPA Export Aggregation'!AE:AE,'EPA Export Aggregation'!$A:$A,$B26,'EPA Export Aggregation'!$D:$D,$A$1)*IF($A26="CH4",About!$D$58,IF($A26="N2O",About!$D$59,1))</f>
        <v>1.9641284339999999E-4</v>
      </c>
      <c r="AC26">
        <f>SUMIFS('EPA Export Aggregation'!AF:AF,'EPA Export Aggregation'!$A:$A,$B26,'EPA Export Aggregation'!$D:$D,$A$1)*IF($A26="CH4",About!$D$58,IF($A26="N2O",About!$D$59,1))</f>
        <v>1.8073731E-4</v>
      </c>
      <c r="AD26">
        <f>SUMIFS('EPA Export Aggregation'!AG:AG,'EPA Export Aggregation'!$A:$A,$B26,'EPA Export Aggregation'!$D:$D,$A$1)*IF($A26="CH4",About!$D$58,IF($A26="N2O",About!$D$59,1))</f>
        <v>2.068691497E-4</v>
      </c>
      <c r="AE26">
        <f>SUMIFS('EPA Export Aggregation'!AH:AH,'EPA Export Aggregation'!$A:$A,$B26,'EPA Export Aggregation'!$D:$D,$A$1)*IF($A26="CH4",About!$D$58,IF($A26="N2O",About!$D$59,1))</f>
        <v>2.1314181040000001E-4</v>
      </c>
      <c r="AF26">
        <f>SUMIFS('EPA Export Aggregation'!AI:AI,'EPA Export Aggregation'!$A:$A,$B26,'EPA Export Aggregation'!$D:$D,$A$1)*IF($A26="CH4",About!$D$58,IF($A26="N2O",About!$D$59,1))</f>
        <v>1.928196342E-4</v>
      </c>
      <c r="AG26">
        <f>SUMIFS('EPA Export Aggregation'!AJ:AJ,'EPA Export Aggregation'!$A:$A,$B26,'EPA Export Aggregation'!$D:$D,$A$1)*IF($A26="CH4",About!$D$58,IF($A26="N2O",About!$D$59,1))</f>
        <v>1.4535734220000001E-4</v>
      </c>
      <c r="AH26">
        <f>SUMIFS('EPA Export Aggregation'!AK:AK,'EPA Export Aggregation'!$A:$A,$B26,'EPA Export Aggregation'!$D:$D,$A$1)*IF($A26="CH4",About!$D$58,IF($A26="N2O",About!$D$59,1))</f>
        <v>1.857859668E-4</v>
      </c>
    </row>
    <row r="27" spans="1:34" x14ac:dyDescent="0.25">
      <c r="A27" s="413" t="s">
        <v>2215</v>
      </c>
      <c r="B27" s="414" t="s">
        <v>4259</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3.23319580989E-2</v>
      </c>
      <c r="X27">
        <f>SUMIFS('EPA Export Aggregation'!AA:AA,'EPA Export Aggregation'!$A:$A,$B27,'EPA Export Aggregation'!$D:$D,$A$1)*IF($A27="CH4",About!$D$58,IF($A27="N2O",About!$D$59,1))</f>
        <v>2.3199874609099998E-2</v>
      </c>
      <c r="Y27">
        <f>SUMIFS('EPA Export Aggregation'!AB:AB,'EPA Export Aggregation'!$A:$A,$B27,'EPA Export Aggregation'!$D:$D,$A$1)*IF($A27="CH4",About!$D$58,IF($A27="N2O",About!$D$59,1))</f>
        <v>2.9573872967500001E-2</v>
      </c>
      <c r="Z27">
        <f>SUMIFS('EPA Export Aggregation'!AC:AC,'EPA Export Aggregation'!$A:$A,$B27,'EPA Export Aggregation'!$D:$D,$A$1)*IF($A27="CH4",About!$D$58,IF($A27="N2O",About!$D$59,1))</f>
        <v>3.4364212517200003E-2</v>
      </c>
      <c r="AA27">
        <f>SUMIFS('EPA Export Aggregation'!AD:AD,'EPA Export Aggregation'!$A:$A,$B27,'EPA Export Aggregation'!$D:$D,$A$1)*IF($A27="CH4",About!$D$58,IF($A27="N2O",About!$D$59,1))</f>
        <v>3.4546332926399997E-2</v>
      </c>
      <c r="AB27">
        <f>SUMIFS('EPA Export Aggregation'!AE:AE,'EPA Export Aggregation'!$A:$A,$B27,'EPA Export Aggregation'!$D:$D,$A$1)*IF($A27="CH4",About!$D$58,IF($A27="N2O",About!$D$59,1))</f>
        <v>3.4667847232800003E-2</v>
      </c>
      <c r="AC27">
        <f>SUMIFS('EPA Export Aggregation'!AF:AF,'EPA Export Aggregation'!$A:$A,$B27,'EPA Export Aggregation'!$D:$D,$A$1)*IF($A27="CH4",About!$D$58,IF($A27="N2O",About!$D$59,1))</f>
        <v>3.4364250873599997E-2</v>
      </c>
      <c r="AD27">
        <f>SUMIFS('EPA Export Aggregation'!AG:AG,'EPA Export Aggregation'!$A:$A,$B27,'EPA Export Aggregation'!$D:$D,$A$1)*IF($A27="CH4",About!$D$58,IF($A27="N2O",About!$D$59,1))</f>
        <v>4.1861130309299999E-2</v>
      </c>
      <c r="AE27">
        <f>SUMIFS('EPA Export Aggregation'!AH:AH,'EPA Export Aggregation'!$A:$A,$B27,'EPA Export Aggregation'!$D:$D,$A$1)*IF($A27="CH4",About!$D$58,IF($A27="N2O",About!$D$59,1))</f>
        <v>4.3335835727399998E-2</v>
      </c>
      <c r="AF27">
        <f>SUMIFS('EPA Export Aggregation'!AI:AI,'EPA Export Aggregation'!$A:$A,$B27,'EPA Export Aggregation'!$D:$D,$A$1)*IF($A27="CH4",About!$D$58,IF($A27="N2O",About!$D$59,1))</f>
        <v>6.4885102001899994E-2</v>
      </c>
      <c r="AG27">
        <f>SUMIFS('EPA Export Aggregation'!AJ:AJ,'EPA Export Aggregation'!$A:$A,$B27,'EPA Export Aggregation'!$D:$D,$A$1)*IF($A27="CH4",About!$D$58,IF($A27="N2O",About!$D$59,1))</f>
        <v>5.3844152716899997E-2</v>
      </c>
      <c r="AH27">
        <f>SUMIFS('EPA Export Aggregation'!AK:AK,'EPA Export Aggregation'!$A:$A,$B27,'EPA Export Aggregation'!$D:$D,$A$1)*IF($A27="CH4",About!$D$58,IF($A27="N2O",About!$D$59,1))</f>
        <v>3.7311541253199999E-2</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9.1267122729999997E-3</v>
      </c>
      <c r="D29">
        <f>SUMIFS('EPA Export Aggregation'!G:G,'EPA Export Aggregation'!$A:$A,$B29,'EPA Export Aggregation'!$D:$D,$A$1)*IF($A29="CH4",About!$D$58,IF($A29="N2O",About!$D$59,1))</f>
        <v>9.1161683601999992E-3</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4.6954190000000003E-6</v>
      </c>
      <c r="M29">
        <f>SUMIFS('EPA Export Aggregation'!P:P,'EPA Export Aggregation'!$A:$A,$B29,'EPA Export Aggregation'!$D:$D,$A$1)*IF($A29="CH4",About!$D$58,IF($A29="N2O",About!$D$59,1))</f>
        <v>7.8061453100000005E-4</v>
      </c>
      <c r="N29">
        <f>SUMIFS('EPA Export Aggregation'!Q:Q,'EPA Export Aggregation'!$A:$A,$B29,'EPA Export Aggregation'!$D:$D,$A$1)*IF($A29="CH4",About!$D$58,IF($A29="N2O",About!$D$59,1))</f>
        <v>9.8332647890000003E-4</v>
      </c>
      <c r="O29">
        <f>SUMIFS('EPA Export Aggregation'!R:R,'EPA Export Aggregation'!$A:$A,$B29,'EPA Export Aggregation'!$D:$D,$A$1)*IF($A29="CH4",About!$D$58,IF($A29="N2O",About!$D$59,1))</f>
        <v>1.4542541017000001E-3</v>
      </c>
      <c r="P29">
        <f>SUMIFS('EPA Export Aggregation'!S:S,'EPA Export Aggregation'!$A:$A,$B29,'EPA Export Aggregation'!$D:$D,$A$1)*IF($A29="CH4",About!$D$58,IF($A29="N2O",About!$D$59,1))</f>
        <v>5.4959983716000001E-3</v>
      </c>
      <c r="Q29">
        <f>SUMIFS('EPA Export Aggregation'!T:T,'EPA Export Aggregation'!$A:$A,$B29,'EPA Export Aggregation'!$D:$D,$A$1)*IF($A29="CH4",About!$D$58,IF($A29="N2O",About!$D$59,1))</f>
        <v>2.9988472982000001E-3</v>
      </c>
      <c r="R29">
        <f>SUMIFS('EPA Export Aggregation'!U:U,'EPA Export Aggregation'!$A:$A,$B29,'EPA Export Aggregation'!$D:$D,$A$1)*IF($A29="CH4",About!$D$58,IF($A29="N2O",About!$D$59,1))</f>
        <v>4.9042398880000003E-3</v>
      </c>
      <c r="S29">
        <f>SUMIFS('EPA Export Aggregation'!V:V,'EPA Export Aggregation'!$A:$A,$B29,'EPA Export Aggregation'!$D:$D,$A$1)*IF($A29="CH4",About!$D$58,IF($A29="N2O",About!$D$59,1))</f>
        <v>6.3000410706E-3</v>
      </c>
      <c r="T29">
        <f>SUMIFS('EPA Export Aggregation'!W:W,'EPA Export Aggregation'!$A:$A,$B29,'EPA Export Aggregation'!$D:$D,$A$1)*IF($A29="CH4",About!$D$58,IF($A29="N2O",About!$D$59,1))</f>
        <v>6.1201843913000001E-3</v>
      </c>
      <c r="U29">
        <f>SUMIFS('EPA Export Aggregation'!X:X,'EPA Export Aggregation'!$A:$A,$B29,'EPA Export Aggregation'!$D:$D,$A$1)*IF($A29="CH4",About!$D$58,IF($A29="N2O",About!$D$59,1))</f>
        <v>4.9042880234000004E-3</v>
      </c>
      <c r="V29">
        <f>SUMIFS('EPA Export Aggregation'!Y:Y,'EPA Export Aggregation'!$A:$A,$B29,'EPA Export Aggregation'!$D:$D,$A$1)*IF($A29="CH4",About!$D$58,IF($A29="N2O",About!$D$59,1))</f>
        <v>4.3182060160999996E-3</v>
      </c>
      <c r="W29">
        <f>SUMIFS('EPA Export Aggregation'!Z:Z,'EPA Export Aggregation'!$A:$A,$B29,'EPA Export Aggregation'!$D:$D,$A$1)*IF($A29="CH4",About!$D$58,IF($A29="N2O",About!$D$59,1))</f>
        <v>5.8238837879999996E-3</v>
      </c>
      <c r="X29">
        <f>SUMIFS('EPA Export Aggregation'!AA:AA,'EPA Export Aggregation'!$A:$A,$B29,'EPA Export Aggregation'!$D:$D,$A$1)*IF($A29="CH4",About!$D$58,IF($A29="N2O",About!$D$59,1))</f>
        <v>8.3621487997000005E-3</v>
      </c>
      <c r="Y29">
        <f>SUMIFS('EPA Export Aggregation'!AB:AB,'EPA Export Aggregation'!$A:$A,$B29,'EPA Export Aggregation'!$D:$D,$A$1)*IF($A29="CH4",About!$D$58,IF($A29="N2O",About!$D$59,1))</f>
        <v>4.9923924527999998E-3</v>
      </c>
      <c r="Z29">
        <f>SUMIFS('EPA Export Aggregation'!AC:AC,'EPA Export Aggregation'!$A:$A,$B29,'EPA Export Aggregation'!$D:$D,$A$1)*IF($A29="CH4",About!$D$58,IF($A29="N2O",About!$D$59,1))</f>
        <v>9.8286773060000006E-3</v>
      </c>
      <c r="AA29">
        <f>SUMIFS('EPA Export Aggregation'!AD:AD,'EPA Export Aggregation'!$A:$A,$B29,'EPA Export Aggregation'!$D:$D,$A$1)*IF($A29="CH4",About!$D$58,IF($A29="N2O",About!$D$59,1))</f>
        <v>9.8231876428999994E-3</v>
      </c>
      <c r="AB29">
        <f>SUMIFS('EPA Export Aggregation'!AE:AE,'EPA Export Aggregation'!$A:$A,$B29,'EPA Export Aggregation'!$D:$D,$A$1)*IF($A29="CH4",About!$D$58,IF($A29="N2O",About!$D$59,1))</f>
        <v>5.7849641409999999E-3</v>
      </c>
      <c r="AC29">
        <f>SUMIFS('EPA Export Aggregation'!AF:AF,'EPA Export Aggregation'!$A:$A,$B29,'EPA Export Aggregation'!$D:$D,$A$1)*IF($A29="CH4",About!$D$58,IF($A29="N2O",About!$D$59,1))</f>
        <v>3.2411159359E-3</v>
      </c>
      <c r="AD29">
        <f>SUMIFS('EPA Export Aggregation'!AG:AG,'EPA Export Aggregation'!$A:$A,$B29,'EPA Export Aggregation'!$D:$D,$A$1)*IF($A29="CH4",About!$D$58,IF($A29="N2O",About!$D$59,1))</f>
        <v>2.3972987028E-3</v>
      </c>
      <c r="AE29">
        <f>SUMIFS('EPA Export Aggregation'!AH:AH,'EPA Export Aggregation'!$A:$A,$B29,'EPA Export Aggregation'!$D:$D,$A$1)*IF($A29="CH4",About!$D$58,IF($A29="N2O",About!$D$59,1))</f>
        <v>6.9557904447999997E-3</v>
      </c>
      <c r="AF29">
        <f>SUMIFS('EPA Export Aggregation'!AI:AI,'EPA Export Aggregation'!$A:$A,$B29,'EPA Export Aggregation'!$D:$D,$A$1)*IF($A29="CH4",About!$D$58,IF($A29="N2O",About!$D$59,1))</f>
        <v>1.7751447439499999E-2</v>
      </c>
      <c r="AG29">
        <f>SUMIFS('EPA Export Aggregation'!AJ:AJ,'EPA Export Aggregation'!$A:$A,$B29,'EPA Export Aggregation'!$D:$D,$A$1)*IF($A29="CH4",About!$D$58,IF($A29="N2O",About!$D$59,1))</f>
        <v>1.871423618E-3</v>
      </c>
      <c r="AH29">
        <f>SUMIFS('EPA Export Aggregation'!AK:AK,'EPA Export Aggregation'!$A:$A,$B29,'EPA Export Aggregation'!$D:$D,$A$1)*IF($A29="CH4",About!$D$58,IF($A29="N2O",About!$D$59,1))</f>
        <v>1.7317449696E-3</v>
      </c>
    </row>
    <row r="30" spans="1:34" x14ac:dyDescent="0.25">
      <c r="A30" s="413" t="s">
        <v>2215</v>
      </c>
      <c r="B30" s="414" t="s">
        <v>4266</v>
      </c>
      <c r="C30">
        <f>SUMIFS('EPA Export Aggregation'!F:F,'EPA Export Aggregation'!$A:$A,$B30,'EPA Export Aggregation'!$D:$D,$A$1)*IF($A30="CH4",About!$D$58,IF($A30="N2O",About!$D$59,1))</f>
        <v>2.06084823E-5</v>
      </c>
      <c r="D30">
        <f>SUMIFS('EPA Export Aggregation'!G:G,'EPA Export Aggregation'!$A:$A,$B30,'EPA Export Aggregation'!$D:$D,$A$1)*IF($A30="CH4",About!$D$58,IF($A30="N2O",About!$D$59,1))</f>
        <v>2.0926932599999998E-5</v>
      </c>
      <c r="E30">
        <f>SUMIFS('EPA Export Aggregation'!H:H,'EPA Export Aggregation'!$A:$A,$B30,'EPA Export Aggregation'!$D:$D,$A$1)*IF($A30="CH4",About!$D$58,IF($A30="N2O",About!$D$59,1))</f>
        <v>2.1183772399999999E-5</v>
      </c>
      <c r="F30">
        <f>SUMIFS('EPA Export Aggregation'!I:I,'EPA Export Aggregation'!$A:$A,$B30,'EPA Export Aggregation'!$D:$D,$A$1)*IF($A30="CH4",About!$D$58,IF($A30="N2O",About!$D$59,1))</f>
        <v>2.1406543099999998E-5</v>
      </c>
      <c r="G30">
        <f>SUMIFS('EPA Export Aggregation'!J:J,'EPA Export Aggregation'!$A:$A,$B30,'EPA Export Aggregation'!$D:$D,$A$1)*IF($A30="CH4",About!$D$58,IF($A30="N2O",About!$D$59,1))</f>
        <v>2.1599529899999999E-5</v>
      </c>
      <c r="H30">
        <f>SUMIFS('EPA Export Aggregation'!K:K,'EPA Export Aggregation'!$A:$A,$B30,'EPA Export Aggregation'!$D:$D,$A$1)*IF($A30="CH4",About!$D$58,IF($A30="N2O",About!$D$59,1))</f>
        <v>2.1889413100000001E-5</v>
      </c>
      <c r="I30">
        <f>SUMIFS('EPA Export Aggregation'!L:L,'EPA Export Aggregation'!$A:$A,$B30,'EPA Export Aggregation'!$D:$D,$A$1)*IF($A30="CH4",About!$D$58,IF($A30="N2O",About!$D$59,1))</f>
        <v>2.1987337799999999E-5</v>
      </c>
      <c r="J30">
        <f>SUMIFS('EPA Export Aggregation'!M:M,'EPA Export Aggregation'!$A:$A,$B30,'EPA Export Aggregation'!$D:$D,$A$1)*IF($A30="CH4",About!$D$58,IF($A30="N2O",About!$D$59,1))</f>
        <v>2.2064761399999999E-5</v>
      </c>
      <c r="K30">
        <f>SUMIFS('EPA Export Aggregation'!N:N,'EPA Export Aggregation'!$A:$A,$B30,'EPA Export Aggregation'!$D:$D,$A$1)*IF($A30="CH4",About!$D$58,IF($A30="N2O",About!$D$59,1))</f>
        <v>2.20475588E-5</v>
      </c>
      <c r="L30">
        <f>SUMIFS('EPA Export Aggregation'!O:O,'EPA Export Aggregation'!$A:$A,$B30,'EPA Export Aggregation'!$D:$D,$A$1)*IF($A30="CH4",About!$D$58,IF($A30="N2O",About!$D$59,1))</f>
        <v>2.2021550999999999E-5</v>
      </c>
      <c r="M30">
        <f>SUMIFS('EPA Export Aggregation'!P:P,'EPA Export Aggregation'!$A:$A,$B30,'EPA Export Aggregation'!$D:$D,$A$1)*IF($A30="CH4",About!$D$58,IF($A30="N2O",About!$D$59,1))</f>
        <v>2.19895357E-5</v>
      </c>
      <c r="N30">
        <f>SUMIFS('EPA Export Aggregation'!Q:Q,'EPA Export Aggregation'!$A:$A,$B30,'EPA Export Aggregation'!$D:$D,$A$1)*IF($A30="CH4",About!$D$58,IF($A30="N2O",About!$D$59,1))</f>
        <v>2.19917507E-5</v>
      </c>
      <c r="O30">
        <f>SUMIFS('EPA Export Aggregation'!R:R,'EPA Export Aggregation'!$A:$A,$B30,'EPA Export Aggregation'!$D:$D,$A$1)*IF($A30="CH4",About!$D$58,IF($A30="N2O",About!$D$59,1))</f>
        <v>2.2064941800000001E-5</v>
      </c>
      <c r="P30">
        <f>SUMIFS('EPA Export Aggregation'!S:S,'EPA Export Aggregation'!$A:$A,$B30,'EPA Export Aggregation'!$D:$D,$A$1)*IF($A30="CH4",About!$D$58,IF($A30="N2O",About!$D$59,1))</f>
        <v>2.2296631099999999E-5</v>
      </c>
      <c r="Q30">
        <f>SUMIFS('EPA Export Aggregation'!T:T,'EPA Export Aggregation'!$A:$A,$B30,'EPA Export Aggregation'!$D:$D,$A$1)*IF($A30="CH4",About!$D$58,IF($A30="N2O",About!$D$59,1))</f>
        <v>2.2807593500000001E-5</v>
      </c>
      <c r="R30">
        <f>SUMIFS('EPA Export Aggregation'!U:U,'EPA Export Aggregation'!$A:$A,$B30,'EPA Export Aggregation'!$D:$D,$A$1)*IF($A30="CH4",About!$D$58,IF($A30="N2O",About!$D$59,1))</f>
        <v>2.28553582E-5</v>
      </c>
      <c r="S30">
        <f>SUMIFS('EPA Export Aggregation'!V:V,'EPA Export Aggregation'!$A:$A,$B30,'EPA Export Aggregation'!$D:$D,$A$1)*IF($A30="CH4",About!$D$58,IF($A30="N2O",About!$D$59,1))</f>
        <v>2.31006066E-5</v>
      </c>
      <c r="T30">
        <f>SUMIFS('EPA Export Aggregation'!W:W,'EPA Export Aggregation'!$A:$A,$B30,'EPA Export Aggregation'!$D:$D,$A$1)*IF($A30="CH4",About!$D$58,IF($A30="N2O",About!$D$59,1))</f>
        <v>2.3649997699999999E-5</v>
      </c>
      <c r="U30">
        <f>SUMIFS('EPA Export Aggregation'!X:X,'EPA Export Aggregation'!$A:$A,$B30,'EPA Export Aggregation'!$D:$D,$A$1)*IF($A30="CH4",About!$D$58,IF($A30="N2O",About!$D$59,1))</f>
        <v>2.3815266999999999E-5</v>
      </c>
      <c r="V30">
        <f>SUMIFS('EPA Export Aggregation'!Y:Y,'EPA Export Aggregation'!$A:$A,$B30,'EPA Export Aggregation'!$D:$D,$A$1)*IF($A30="CH4",About!$D$58,IF($A30="N2O",About!$D$59,1))</f>
        <v>2.4228818E-5</v>
      </c>
      <c r="W30">
        <f>SUMIFS('EPA Export Aggregation'!Z:Z,'EPA Export Aggregation'!$A:$A,$B30,'EPA Export Aggregation'!$D:$D,$A$1)*IF($A30="CH4",About!$D$58,IF($A30="N2O",About!$D$59,1))</f>
        <v>2.4318674900000001E-5</v>
      </c>
      <c r="X30">
        <f>SUMIFS('EPA Export Aggregation'!AA:AA,'EPA Export Aggregation'!$A:$A,$B30,'EPA Export Aggregation'!$D:$D,$A$1)*IF($A30="CH4",About!$D$58,IF($A30="N2O",About!$D$59,1))</f>
        <v>2.46139968E-5</v>
      </c>
      <c r="Y30">
        <f>SUMIFS('EPA Export Aggregation'!AB:AB,'EPA Export Aggregation'!$A:$A,$B30,'EPA Export Aggregation'!$D:$D,$A$1)*IF($A30="CH4",About!$D$58,IF($A30="N2O",About!$D$59,1))</f>
        <v>2.5017920299999999E-5</v>
      </c>
      <c r="Z30">
        <f>SUMIFS('EPA Export Aggregation'!AC:AC,'EPA Export Aggregation'!$A:$A,$B30,'EPA Export Aggregation'!$D:$D,$A$1)*IF($A30="CH4",About!$D$58,IF($A30="N2O",About!$D$59,1))</f>
        <v>2.5793013200000001E-5</v>
      </c>
      <c r="AA30">
        <f>SUMIFS('EPA Export Aggregation'!AD:AD,'EPA Export Aggregation'!$A:$A,$B30,'EPA Export Aggregation'!$D:$D,$A$1)*IF($A30="CH4",About!$D$58,IF($A30="N2O",About!$D$59,1))</f>
        <v>2.57492896E-5</v>
      </c>
      <c r="AB30">
        <f>SUMIFS('EPA Export Aggregation'!AE:AE,'EPA Export Aggregation'!$A:$A,$B30,'EPA Export Aggregation'!$D:$D,$A$1)*IF($A30="CH4",About!$D$58,IF($A30="N2O",About!$D$59,1))</f>
        <v>2.61057465E-5</v>
      </c>
      <c r="AC30">
        <f>SUMIFS('EPA Export Aggregation'!AF:AF,'EPA Export Aggregation'!$A:$A,$B30,'EPA Export Aggregation'!$D:$D,$A$1)*IF($A30="CH4",About!$D$58,IF($A30="N2O",About!$D$59,1))</f>
        <v>2.62168523E-5</v>
      </c>
      <c r="AD30">
        <f>SUMIFS('EPA Export Aggregation'!AG:AG,'EPA Export Aggregation'!$A:$A,$B30,'EPA Export Aggregation'!$D:$D,$A$1)*IF($A30="CH4",About!$D$58,IF($A30="N2O",About!$D$59,1))</f>
        <v>2.67938902E-5</v>
      </c>
      <c r="AE30">
        <f>SUMIFS('EPA Export Aggregation'!AH:AH,'EPA Export Aggregation'!$A:$A,$B30,'EPA Export Aggregation'!$D:$D,$A$1)*IF($A30="CH4",About!$D$58,IF($A30="N2O",About!$D$59,1))</f>
        <v>2.7066488999999999E-5</v>
      </c>
      <c r="AF30">
        <f>SUMIFS('EPA Export Aggregation'!AI:AI,'EPA Export Aggregation'!$A:$A,$B30,'EPA Export Aggregation'!$D:$D,$A$1)*IF($A30="CH4",About!$D$58,IF($A30="N2O",About!$D$59,1))</f>
        <v>2.76239364E-5</v>
      </c>
      <c r="AG30">
        <f>SUMIFS('EPA Export Aggregation'!AJ:AJ,'EPA Export Aggregation'!$A:$A,$B30,'EPA Export Aggregation'!$D:$D,$A$1)*IF($A30="CH4",About!$D$58,IF($A30="N2O",About!$D$59,1))</f>
        <v>2.7017340399999999E-5</v>
      </c>
      <c r="AH30">
        <f>SUMIFS('EPA Export Aggregation'!AK:AK,'EPA Export Aggregation'!$A:$A,$B30,'EPA Export Aggregation'!$D:$D,$A$1)*IF($A30="CH4",About!$D$58,IF($A30="N2O",About!$D$59,1))</f>
        <v>2.7017340399999999E-5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7.3805173298299998E-2</v>
      </c>
      <c r="O33" s="415">
        <f>SUMIFS('EPA Export Aggregation'!R:R,'EPA Export Aggregation'!$A:$A,$B33,'EPA Export Aggregation'!$D:$D,$A$1)*IF($A33="CH4",About!$D$58,IF($A33="N2O",About!$D$59,1))</f>
        <v>0.35075508298730002</v>
      </c>
      <c r="P33" s="415">
        <f>SUMIFS('EPA Export Aggregation'!S:S,'EPA Export Aggregation'!$A:$A,$B33,'EPA Export Aggregation'!$D:$D,$A$1)*IF($A33="CH4",About!$D$58,IF($A33="N2O",About!$D$59,1))</f>
        <v>0.36679848456570002</v>
      </c>
      <c r="Q33">
        <f>SUMIFS('EPA Export Aggregation'!T:T,'EPA Export Aggregation'!$A:$A,$B33,'EPA Export Aggregation'!$D:$D,$A$1)*IF($A33="CH4",About!$D$58,IF($A33="N2O",About!$D$59,1))</f>
        <v>3.3422772806700002E-2</v>
      </c>
      <c r="R33" s="415">
        <f>SUMIFS('EPA Export Aggregation'!U:U,'EPA Export Aggregation'!$A:$A,$B33,'EPA Export Aggregation'!$D:$D,$A$1)*IF($A33="CH4",About!$D$58,IF($A33="N2O",About!$D$59,1))</f>
        <v>0</v>
      </c>
      <c r="S33" s="415">
        <f>SUMIFS('EPA Export Aggregation'!V:V,'EPA Export Aggregation'!$A:$A,$B33,'EPA Export Aggregation'!$D:$D,$A$1)*IF($A33="CH4",About!$D$58,IF($A33="N2O",About!$D$59,1))</f>
        <v>0.10376762129390001</v>
      </c>
      <c r="T33" s="415">
        <f>SUMIFS('EPA Export Aggregation'!W:W,'EPA Export Aggregation'!$A:$A,$B33,'EPA Export Aggregation'!$D:$D,$A$1)*IF($A33="CH4",About!$D$58,IF($A33="N2O",About!$D$59,1))</f>
        <v>7.9370390961500004E-2</v>
      </c>
      <c r="U33">
        <f>SUMIFS('EPA Export Aggregation'!X:X,'EPA Export Aggregation'!$A:$A,$B33,'EPA Export Aggregation'!$D:$D,$A$1)*IF($A33="CH4",About!$D$58,IF($A33="N2O",About!$D$59,1))</f>
        <v>0</v>
      </c>
      <c r="V33" s="415">
        <f>SUMIFS('EPA Export Aggregation'!Y:Y,'EPA Export Aggregation'!$A:$A,$B33,'EPA Export Aggregation'!$D:$D,$A$1)*IF($A33="CH4",About!$D$58,IF($A33="N2O",About!$D$59,1))</f>
        <v>9.1343556817100005E-2</v>
      </c>
      <c r="W33">
        <f>SUMIFS('EPA Export Aggregation'!Z:Z,'EPA Export Aggregation'!$A:$A,$B33,'EPA Export Aggregation'!$D:$D,$A$1)*IF($A33="CH4",About!$D$58,IF($A33="N2O",About!$D$59,1))</f>
        <v>6.3661742871800001E-2</v>
      </c>
      <c r="X33">
        <f>SUMIFS('EPA Export Aggregation'!AA:AA,'EPA Export Aggregation'!$A:$A,$B33,'EPA Export Aggregation'!$D:$D,$A$1)*IF($A33="CH4",About!$D$58,IF($A33="N2O",About!$D$59,1))</f>
        <v>5.47925372757E-2</v>
      </c>
      <c r="Y33" s="415">
        <f>SUMIFS('EPA Export Aggregation'!AB:AB,'EPA Export Aggregation'!$A:$A,$B33,'EPA Export Aggregation'!$D:$D,$A$1)*IF($A33="CH4",About!$D$58,IF($A33="N2O",About!$D$59,1))</f>
        <v>0.78027337470409996</v>
      </c>
      <c r="Z33">
        <f>SUMIFS('EPA Export Aggregation'!AC:AC,'EPA Export Aggregation'!$A:$A,$B33,'EPA Export Aggregation'!$D:$D,$A$1)*IF($A33="CH4",About!$D$58,IF($A33="N2O",About!$D$59,1))</f>
        <v>5.0234136409100003E-2</v>
      </c>
      <c r="AA33" s="415">
        <f>SUMIFS('EPA Export Aggregation'!AD:AD,'EPA Export Aggregation'!$A:$A,$B33,'EPA Export Aggregation'!$D:$D,$A$1)*IF($A33="CH4",About!$D$58,IF($A33="N2O",About!$D$59,1))</f>
        <v>1.8706655475899999E-2</v>
      </c>
      <c r="AB33" s="415">
        <f>SUMIFS('EPA Export Aggregation'!AE:AE,'EPA Export Aggregation'!$A:$A,$B33,'EPA Export Aggregation'!$D:$D,$A$1)*IF($A33="CH4",About!$D$58,IF($A33="N2O",About!$D$59,1))</f>
        <v>2.3144851372200001E-2</v>
      </c>
      <c r="AC33" s="415">
        <f>SUMIFS('EPA Export Aggregation'!AF:AF,'EPA Export Aggregation'!$A:$A,$B33,'EPA Export Aggregation'!$D:$D,$A$1)*IF($A33="CH4",About!$D$58,IF($A33="N2O",About!$D$59,1))</f>
        <v>1.5764232123600001E-2</v>
      </c>
      <c r="AD33" s="415">
        <f>SUMIFS('EPA Export Aggregation'!AG:AG,'EPA Export Aggregation'!$A:$A,$B33,'EPA Export Aggregation'!$D:$D,$A$1)*IF($A33="CH4",About!$D$58,IF($A33="N2O",About!$D$59,1))</f>
        <v>1.6254682329E-2</v>
      </c>
      <c r="AE33" s="415">
        <f>SUMIFS('EPA Export Aggregation'!AH:AH,'EPA Export Aggregation'!$A:$A,$B33,'EPA Export Aggregation'!$D:$D,$A$1)*IF($A33="CH4",About!$D$58,IF($A33="N2O",About!$D$59,1))</f>
        <v>2.4334060988900001E-2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1.9357434697099999E-2</v>
      </c>
      <c r="D34">
        <f>SUMIFS('EPA Export Aggregation'!G:G,'EPA Export Aggregation'!$A:$A,$B34,'EPA Export Aggregation'!$D:$D,$A$1)*IF($A34="CH4",About!$D$58,IF($A34="N2O",About!$D$59,1))</f>
        <v>2.2117096495199998E-2</v>
      </c>
      <c r="E34">
        <f>SUMIFS('EPA Export Aggregation'!H:H,'EPA Export Aggregation'!$A:$A,$B34,'EPA Export Aggregation'!$D:$D,$A$1)*IF($A34="CH4",About!$D$58,IF($A34="N2O",About!$D$59,1))</f>
        <v>3.2005319785900002E-2</v>
      </c>
      <c r="F34">
        <f>SUMIFS('EPA Export Aggregation'!I:I,'EPA Export Aggregation'!$A:$A,$B34,'EPA Export Aggregation'!$D:$D,$A$1)*IF($A34="CH4",About!$D$58,IF($A34="N2O",About!$D$59,1))</f>
        <v>3.5285240436699998E-2</v>
      </c>
      <c r="G34">
        <f>SUMIFS('EPA Export Aggregation'!J:J,'EPA Export Aggregation'!$A:$A,$B34,'EPA Export Aggregation'!$D:$D,$A$1)*IF($A34="CH4",About!$D$58,IF($A34="N2O",About!$D$59,1))</f>
        <v>3.2872063503600002E-2</v>
      </c>
      <c r="H34">
        <f>SUMIFS('EPA Export Aggregation'!K:K,'EPA Export Aggregation'!$A:$A,$B34,'EPA Export Aggregation'!$D:$D,$A$1)*IF($A34="CH4",About!$D$58,IF($A34="N2O",About!$D$59,1))</f>
        <v>2.1204262481500001E-2</v>
      </c>
      <c r="I34">
        <f>SUMIFS('EPA Export Aggregation'!L:L,'EPA Export Aggregation'!$A:$A,$B34,'EPA Export Aggregation'!$D:$D,$A$1)*IF($A34="CH4",About!$D$58,IF($A34="N2O",About!$D$59,1))</f>
        <v>1.8974287822400002E-2</v>
      </c>
      <c r="J34">
        <f>SUMIFS('EPA Export Aggregation'!M:M,'EPA Export Aggregation'!$A:$A,$B34,'EPA Export Aggregation'!$D:$D,$A$1)*IF($A34="CH4",About!$D$58,IF($A34="N2O",About!$D$59,1))</f>
        <v>2.2618787504900002E-2</v>
      </c>
      <c r="K34">
        <f>SUMIFS('EPA Export Aggregation'!N:N,'EPA Export Aggregation'!$A:$A,$B34,'EPA Export Aggregation'!$D:$D,$A$1)*IF($A34="CH4",About!$D$58,IF($A34="N2O",About!$D$59,1))</f>
        <v>3.4010604251700001E-2</v>
      </c>
      <c r="L34">
        <f>SUMIFS('EPA Export Aggregation'!O:O,'EPA Export Aggregation'!$A:$A,$B34,'EPA Export Aggregation'!$D:$D,$A$1)*IF($A34="CH4",About!$D$58,IF($A34="N2O",About!$D$59,1))</f>
        <v>3.7000448758699997E-2</v>
      </c>
      <c r="M34">
        <f>SUMIFS('EPA Export Aggregation'!P:P,'EPA Export Aggregation'!$A:$A,$B34,'EPA Export Aggregation'!$D:$D,$A$1)*IF($A34="CH4",About!$D$58,IF($A34="N2O",About!$D$59,1))</f>
        <v>2.9283037164700002E-2</v>
      </c>
      <c r="N34">
        <f>SUMIFS('EPA Export Aggregation'!Q:Q,'EPA Export Aggregation'!$A:$A,$B34,'EPA Export Aggregation'!$D:$D,$A$1)*IF($A34="CH4",About!$D$58,IF($A34="N2O",About!$D$59,1))</f>
        <v>2.74511235296E-2</v>
      </c>
      <c r="O34">
        <f>SUMIFS('EPA Export Aggregation'!R:R,'EPA Export Aggregation'!$A:$A,$B34,'EPA Export Aggregation'!$D:$D,$A$1)*IF($A34="CH4",About!$D$58,IF($A34="N2O",About!$D$59,1))</f>
        <v>2.1244371949600001E-2</v>
      </c>
      <c r="P34">
        <f>SUMIFS('EPA Export Aggregation'!S:S,'EPA Export Aggregation'!$A:$A,$B34,'EPA Export Aggregation'!$D:$D,$A$1)*IF($A34="CH4",About!$D$58,IF($A34="N2O",About!$D$59,1))</f>
        <v>2.1734274275E-2</v>
      </c>
      <c r="Q34">
        <f>SUMIFS('EPA Export Aggregation'!T:T,'EPA Export Aggregation'!$A:$A,$B34,'EPA Export Aggregation'!$D:$D,$A$1)*IF($A34="CH4",About!$D$58,IF($A34="N2O",About!$D$59,1))</f>
        <v>2.43781368653E-2</v>
      </c>
      <c r="R34">
        <f>SUMIFS('EPA Export Aggregation'!U:U,'EPA Export Aggregation'!$A:$A,$B34,'EPA Export Aggregation'!$D:$D,$A$1)*IF($A34="CH4",About!$D$58,IF($A34="N2O",About!$D$59,1))</f>
        <v>2.3000058302300001E-2</v>
      </c>
      <c r="S34">
        <f>SUMIFS('EPA Export Aggregation'!V:V,'EPA Export Aggregation'!$A:$A,$B34,'EPA Export Aggregation'!$D:$D,$A$1)*IF($A34="CH4",About!$D$58,IF($A34="N2O",About!$D$59,1))</f>
        <v>2.3009034201199999E-2</v>
      </c>
      <c r="T34">
        <f>SUMIFS('EPA Export Aggregation'!W:W,'EPA Export Aggregation'!$A:$A,$B34,'EPA Export Aggregation'!$D:$D,$A$1)*IF($A34="CH4",About!$D$58,IF($A34="N2O",About!$D$59,1))</f>
        <v>1.9874573407099999E-2</v>
      </c>
      <c r="U34">
        <f>SUMIFS('EPA Export Aggregation'!X:X,'EPA Export Aggregation'!$A:$A,$B34,'EPA Export Aggregation'!$D:$D,$A$1)*IF($A34="CH4",About!$D$58,IF($A34="N2O",About!$D$59,1))</f>
        <v>1.87507924642E-2</v>
      </c>
      <c r="V34">
        <f>SUMIFS('EPA Export Aggregation'!Y:Y,'EPA Export Aggregation'!$A:$A,$B34,'EPA Export Aggregation'!$D:$D,$A$1)*IF($A34="CH4",About!$D$58,IF($A34="N2O",About!$D$59,1))</f>
        <v>1.8394249962200002E-2</v>
      </c>
      <c r="W34">
        <f>SUMIFS('EPA Export Aggregation'!Z:Z,'EPA Export Aggregation'!$A:$A,$B34,'EPA Export Aggregation'!$D:$D,$A$1)*IF($A34="CH4",About!$D$58,IF($A34="N2O",About!$D$59,1))</f>
        <v>2.2540170552499999E-2</v>
      </c>
      <c r="X34">
        <f>SUMIFS('EPA Export Aggregation'!AA:AA,'EPA Export Aggregation'!$A:$A,$B34,'EPA Export Aggregation'!$D:$D,$A$1)*IF($A34="CH4",About!$D$58,IF($A34="N2O",About!$D$59,1))</f>
        <v>2.3260032054199999E-2</v>
      </c>
      <c r="Y34">
        <f>SUMIFS('EPA Export Aggregation'!AB:AB,'EPA Export Aggregation'!$A:$A,$B34,'EPA Export Aggregation'!$D:$D,$A$1)*IF($A34="CH4",About!$D$58,IF($A34="N2O",About!$D$59,1))</f>
        <v>2.7276613747000002E-2</v>
      </c>
      <c r="Z34">
        <f>SUMIFS('EPA Export Aggregation'!AC:AC,'EPA Export Aggregation'!$A:$A,$B34,'EPA Export Aggregation'!$D:$D,$A$1)*IF($A34="CH4",About!$D$58,IF($A34="N2O",About!$D$59,1))</f>
        <v>3.4611253681699997E-2</v>
      </c>
      <c r="AA34">
        <f>SUMIFS('EPA Export Aggregation'!AD:AD,'EPA Export Aggregation'!$A:$A,$B34,'EPA Export Aggregation'!$D:$D,$A$1)*IF($A34="CH4",About!$D$58,IF($A34="N2O",About!$D$59,1))</f>
        <v>3.66301004566E-2</v>
      </c>
      <c r="AB34">
        <f>SUMIFS('EPA Export Aggregation'!AE:AE,'EPA Export Aggregation'!$A:$A,$B34,'EPA Export Aggregation'!$D:$D,$A$1)*IF($A34="CH4",About!$D$58,IF($A34="N2O",About!$D$59,1))</f>
        <v>4.0493212374100002E-2</v>
      </c>
      <c r="AC34">
        <f>SUMIFS('EPA Export Aggregation'!AF:AF,'EPA Export Aggregation'!$A:$A,$B34,'EPA Export Aggregation'!$D:$D,$A$1)*IF($A34="CH4",About!$D$58,IF($A34="N2O",About!$D$59,1))</f>
        <v>4.0995934561099998E-2</v>
      </c>
      <c r="AD34">
        <f>SUMIFS('EPA Export Aggregation'!AG:AG,'EPA Export Aggregation'!$A:$A,$B34,'EPA Export Aggregation'!$D:$D,$A$1)*IF($A34="CH4",About!$D$58,IF($A34="N2O",About!$D$59,1))</f>
        <v>4.1409879798699999E-2</v>
      </c>
      <c r="AE34">
        <f>SUMIFS('EPA Export Aggregation'!AH:AH,'EPA Export Aggregation'!$A:$A,$B34,'EPA Export Aggregation'!$D:$D,$A$1)*IF($A34="CH4",About!$D$58,IF($A34="N2O",About!$D$59,1))</f>
        <v>4.4347822740299997E-2</v>
      </c>
      <c r="AF34">
        <f>SUMIFS('EPA Export Aggregation'!AI:AI,'EPA Export Aggregation'!$A:$A,$B34,'EPA Export Aggregation'!$D:$D,$A$1)*IF($A34="CH4",About!$D$58,IF($A34="N2O",About!$D$59,1))</f>
        <v>4.6308988451800003E-2</v>
      </c>
      <c r="AG34">
        <f>SUMIFS('EPA Export Aggregation'!AJ:AJ,'EPA Export Aggregation'!$A:$A,$B34,'EPA Export Aggregation'!$D:$D,$A$1)*IF($A34="CH4",About!$D$58,IF($A34="N2O",About!$D$59,1))</f>
        <v>4.8270154163199998E-2</v>
      </c>
      <c r="AH34">
        <f>SUMIFS('EPA Export Aggregation'!AK:AK,'EPA Export Aggregation'!$A:$A,$B34,'EPA Export Aggregation'!$D:$D,$A$1)*IF($A34="CH4",About!$D$58,IF($A34="N2O",About!$D$59,1))</f>
        <v>5.02313198746E-2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1.7968078644000001E-2</v>
      </c>
      <c r="D74">
        <f>SUMIFS('EPA Export Aggregation'!G:G,'EPA Export Aggregation'!$A:$A,$B74,'EPA Export Aggregation'!$D:$D,$A$1)*IF($A74="CH4",About!$D$58,IF($A74="N2O",About!$D$59,1))</f>
        <v>3.7518800515399998E-2</v>
      </c>
      <c r="E74">
        <f>SUMIFS('EPA Export Aggregation'!H:H,'EPA Export Aggregation'!$A:$A,$B74,'EPA Export Aggregation'!$D:$D,$A$1)*IF($A74="CH4",About!$D$58,IF($A74="N2O",About!$D$59,1))</f>
        <v>0.10097900236400001</v>
      </c>
      <c r="F74">
        <f>SUMIFS('EPA Export Aggregation'!I:I,'EPA Export Aggregation'!$A:$A,$B74,'EPA Export Aggregation'!$D:$D,$A$1)*IF($A74="CH4",About!$D$58,IF($A74="N2O",About!$D$59,1))</f>
        <v>0.32717980922739998</v>
      </c>
      <c r="G74">
        <f>SUMIFS('EPA Export Aggregation'!J:J,'EPA Export Aggregation'!$A:$A,$B74,'EPA Export Aggregation'!$D:$D,$A$1)*IF($A74="CH4",About!$D$58,IF($A74="N2O",About!$D$59,1))</f>
        <v>0.78969185442239997</v>
      </c>
      <c r="H74">
        <f>SUMIFS('EPA Export Aggregation'!K:K,'EPA Export Aggregation'!$A:$A,$B74,'EPA Export Aggregation'!$D:$D,$A$1)*IF($A74="CH4",About!$D$58,IF($A74="N2O",About!$D$59,1))</f>
        <v>1.7273733271704002</v>
      </c>
      <c r="I74">
        <f>SUMIFS('EPA Export Aggregation'!L:L,'EPA Export Aggregation'!$A:$A,$B74,'EPA Export Aggregation'!$D:$D,$A$1)*IF($A74="CH4",About!$D$58,IF($A74="N2O",About!$D$59,1))</f>
        <v>2.4163868659842</v>
      </c>
      <c r="J74">
        <f>SUMIFS('EPA Export Aggregation'!M:M,'EPA Export Aggregation'!$A:$A,$B74,'EPA Export Aggregation'!$D:$D,$A$1)*IF($A74="CH4",About!$D$58,IF($A74="N2O",About!$D$59,1))</f>
        <v>3.0593290115810001</v>
      </c>
      <c r="K74">
        <f>SUMIFS('EPA Export Aggregation'!N:N,'EPA Export Aggregation'!$A:$A,$B74,'EPA Export Aggregation'!$D:$D,$A$1)*IF($A74="CH4",About!$D$58,IF($A74="N2O",About!$D$59,1))</f>
        <v>3.5214522387949989</v>
      </c>
      <c r="L74">
        <f>SUMIFS('EPA Export Aggregation'!O:O,'EPA Export Aggregation'!$A:$A,$B74,'EPA Export Aggregation'!$D:$D,$A$1)*IF($A74="CH4",About!$D$58,IF($A74="N2O",About!$D$59,1))</f>
        <v>3.9995331249706996</v>
      </c>
      <c r="M74">
        <f>SUMIFS('EPA Export Aggregation'!P:P,'EPA Export Aggregation'!$A:$A,$B74,'EPA Export Aggregation'!$D:$D,$A$1)*IF($A74="CH4",About!$D$58,IF($A74="N2O",About!$D$59,1))</f>
        <v>4.3978340627961998</v>
      </c>
      <c r="N74">
        <f>SUMIFS('EPA Export Aggregation'!Q:Q,'EPA Export Aggregation'!$A:$A,$B74,'EPA Export Aggregation'!$D:$D,$A$1)*IF($A74="CH4",About!$D$58,IF($A74="N2O",About!$D$59,1))</f>
        <v>4.7769181318572995</v>
      </c>
      <c r="O74">
        <f>SUMIFS('EPA Export Aggregation'!R:R,'EPA Export Aggregation'!$A:$A,$B74,'EPA Export Aggregation'!$D:$D,$A$1)*IF($A74="CH4",About!$D$58,IF($A74="N2O",About!$D$59,1))</f>
        <v>5.0511560108441005</v>
      </c>
      <c r="P74">
        <f>SUMIFS('EPA Export Aggregation'!S:S,'EPA Export Aggregation'!$A:$A,$B74,'EPA Export Aggregation'!$D:$D,$A$1)*IF($A74="CH4",About!$D$58,IF($A74="N2O",About!$D$59,1))</f>
        <v>5.3019892340923995</v>
      </c>
      <c r="Q74">
        <f>SUMIFS('EPA Export Aggregation'!T:T,'EPA Export Aggregation'!$A:$A,$B74,'EPA Export Aggregation'!$D:$D,$A$1)*IF($A74="CH4",About!$D$58,IF($A74="N2O",About!$D$59,1))</f>
        <v>5.5055207731611997</v>
      </c>
      <c r="R74">
        <f>SUMIFS('EPA Export Aggregation'!U:U,'EPA Export Aggregation'!$A:$A,$B74,'EPA Export Aggregation'!$D:$D,$A$1)*IF($A74="CH4",About!$D$58,IF($A74="N2O",About!$D$59,1))</f>
        <v>5.7449229468537997</v>
      </c>
      <c r="S74">
        <f>SUMIFS('EPA Export Aggregation'!V:V,'EPA Export Aggregation'!$A:$A,$B74,'EPA Export Aggregation'!$D:$D,$A$1)*IF($A74="CH4",About!$D$58,IF($A74="N2O",About!$D$59,1))</f>
        <v>6.0892718751263004</v>
      </c>
      <c r="T74">
        <f>SUMIFS('EPA Export Aggregation'!W:W,'EPA Export Aggregation'!$A:$A,$B74,'EPA Export Aggregation'!$D:$D,$A$1)*IF($A74="CH4",About!$D$58,IF($A74="N2O",About!$D$59,1))</f>
        <v>6.4996203669134021</v>
      </c>
      <c r="U74">
        <f>SUMIFS('EPA Export Aggregation'!X:X,'EPA Export Aggregation'!$A:$A,$B74,'EPA Export Aggregation'!$D:$D,$A$1)*IF($A74="CH4",About!$D$58,IF($A74="N2O",About!$D$59,1))</f>
        <v>6.9620143180282996</v>
      </c>
      <c r="V74">
        <f>SUMIFS('EPA Export Aggregation'!Y:Y,'EPA Export Aggregation'!$A:$A,$B74,'EPA Export Aggregation'!$D:$D,$A$1)*IF($A74="CH4",About!$D$58,IF($A74="N2O",About!$D$59,1))</f>
        <v>7.2192280405423999</v>
      </c>
      <c r="W74">
        <f>SUMIFS('EPA Export Aggregation'!Z:Z,'EPA Export Aggregation'!$A:$A,$B74,'EPA Export Aggregation'!$D:$D,$A$1)*IF($A74="CH4",About!$D$58,IF($A74="N2O",About!$D$59,1))</f>
        <v>6.6420115340223003</v>
      </c>
      <c r="X74">
        <f>SUMIFS('EPA Export Aggregation'!AA:AA,'EPA Export Aggregation'!$A:$A,$B74,'EPA Export Aggregation'!$D:$D,$A$1)*IF($A74="CH4",About!$D$58,IF($A74="N2O",About!$D$59,1))</f>
        <v>7.0002052420539007</v>
      </c>
      <c r="Y74">
        <f>SUMIFS('EPA Export Aggregation'!AB:AB,'EPA Export Aggregation'!$A:$A,$B74,'EPA Export Aggregation'!$D:$D,$A$1)*IF($A74="CH4",About!$D$58,IF($A74="N2O",About!$D$59,1))</f>
        <v>7.6054773501161996</v>
      </c>
      <c r="Z74">
        <f>SUMIFS('EPA Export Aggregation'!AC:AC,'EPA Export Aggregation'!$A:$A,$B74,'EPA Export Aggregation'!$D:$D,$A$1)*IF($A74="CH4",About!$D$58,IF($A74="N2O",About!$D$59,1))</f>
        <v>8.935713966590896</v>
      </c>
      <c r="AA74">
        <f>SUMIFS('EPA Export Aggregation'!AD:AD,'EPA Export Aggregation'!$A:$A,$B74,'EPA Export Aggregation'!$D:$D,$A$1)*IF($A74="CH4",About!$D$58,IF($A74="N2O",About!$D$59,1))</f>
        <v>10.071367686056801</v>
      </c>
      <c r="AB74">
        <f>SUMIFS('EPA Export Aggregation'!AE:AE,'EPA Export Aggregation'!$A:$A,$B74,'EPA Export Aggregation'!$D:$D,$A$1)*IF($A74="CH4",About!$D$58,IF($A74="N2O",About!$D$59,1))</f>
        <v>9.6919639619932969</v>
      </c>
      <c r="AC74">
        <f>SUMIFS('EPA Export Aggregation'!AF:AF,'EPA Export Aggregation'!$A:$A,$B74,'EPA Export Aggregation'!$D:$D,$A$1)*IF($A74="CH4",About!$D$58,IF($A74="N2O",About!$D$59,1))</f>
        <v>9.7675012786340005</v>
      </c>
      <c r="AD74">
        <f>SUMIFS('EPA Export Aggregation'!AG:AG,'EPA Export Aggregation'!$A:$A,$B74,'EPA Export Aggregation'!$D:$D,$A$1)*IF($A74="CH4",About!$D$58,IF($A74="N2O",About!$D$59,1))</f>
        <v>8.3625138753483004</v>
      </c>
      <c r="AE74">
        <f>SUMIFS('EPA Export Aggregation'!AH:AH,'EPA Export Aggregation'!$A:$A,$B74,'EPA Export Aggregation'!$D:$D,$A$1)*IF($A74="CH4",About!$D$58,IF($A74="N2O",About!$D$59,1))</f>
        <v>9.3282186149345954</v>
      </c>
      <c r="AF74">
        <f>SUMIFS('EPA Export Aggregation'!AI:AI,'EPA Export Aggregation'!$A:$A,$B74,'EPA Export Aggregation'!$D:$D,$A$1)*IF($A74="CH4",About!$D$58,IF($A74="N2O",About!$D$59,1))</f>
        <v>8.8889755066331997</v>
      </c>
      <c r="AG74">
        <f>SUMIFS('EPA Export Aggregation'!AJ:AJ,'EPA Export Aggregation'!$A:$A,$B74,'EPA Export Aggregation'!$D:$D,$A$1)*IF($A74="CH4",About!$D$58,IF($A74="N2O",About!$D$59,1))</f>
        <v>9.9292456870971968</v>
      </c>
      <c r="AH74">
        <f>SUMIFS('EPA Export Aggregation'!AK:AK,'EPA Export Aggregation'!$A:$A,$B74,'EPA Export Aggregation'!$D:$D,$A$1)*IF($A74="CH4",About!$D$58,IF($A74="N2O",About!$D$59,1))</f>
        <v>10.218712010142296</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8.0152890038000003E-3</v>
      </c>
      <c r="D76" s="415">
        <f>SUMIFS('EPA Export Aggregation'!G:G,'EPA Export Aggregation'!$A:$A,$B76,'EPA Export Aggregation'!$D:$D,$A$1)*IF($A76="CH4",About!$D$58,IF($A76="N2O",About!$D$59,1))</f>
        <v>8.0154898838000008E-3</v>
      </c>
      <c r="E76" s="415">
        <f>SUMIFS('EPA Export Aggregation'!H:H,'EPA Export Aggregation'!$A:$A,$B76,'EPA Export Aggregation'!$D:$D,$A$1)*IF($A76="CH4",About!$D$58,IF($A76="N2O",About!$D$59,1))</f>
        <v>8.0156907637999996E-3</v>
      </c>
      <c r="F76" s="415">
        <f>SUMIFS('EPA Export Aggregation'!I:I,'EPA Export Aggregation'!$A:$A,$B76,'EPA Export Aggregation'!$D:$D,$A$1)*IF($A76="CH4",About!$D$58,IF($A76="N2O",About!$D$59,1))</f>
        <v>1.00197138903E-2</v>
      </c>
      <c r="G76" s="415">
        <f>SUMIFS('EPA Export Aggregation'!J:J,'EPA Export Aggregation'!$A:$A,$B76,'EPA Export Aggregation'!$D:$D,$A$1)*IF($A76="CH4",About!$D$58,IF($A76="N2O",About!$D$59,1))</f>
        <v>1.10218265505E-2</v>
      </c>
      <c r="H76" s="415">
        <f>SUMIFS('EPA Export Aggregation'!K:K,'EPA Export Aggregation'!$A:$A,$B76,'EPA Export Aggregation'!$D:$D,$A$1)*IF($A76="CH4",About!$D$58,IF($A76="N2O",About!$D$59,1))</f>
        <v>1.38506920756E-2</v>
      </c>
      <c r="I76" s="415">
        <f>SUMIFS('EPA Export Aggregation'!L:L,'EPA Export Aggregation'!$A:$A,$B76,'EPA Export Aggregation'!$D:$D,$A$1)*IF($A76="CH4",About!$D$58,IF($A76="N2O",About!$D$59,1))</f>
        <v>1.53807679528E-2</v>
      </c>
      <c r="J76" s="415">
        <f>SUMIFS('EPA Export Aggregation'!M:M,'EPA Export Aggregation'!$A:$A,$B76,'EPA Export Aggregation'!$D:$D,$A$1)*IF($A76="CH4",About!$D$58,IF($A76="N2O",About!$D$59,1))</f>
        <v>1.62545281655E-2</v>
      </c>
      <c r="K76" s="415">
        <f>SUMIFS('EPA Export Aggregation'!N:N,'EPA Export Aggregation'!$A:$A,$B76,'EPA Export Aggregation'!$D:$D,$A$1)*IF($A76="CH4",About!$D$58,IF($A76="N2O",About!$D$59,1))</f>
        <v>1.9930795956399999E-2</v>
      </c>
      <c r="L76" s="415">
        <f>SUMIFS('EPA Export Aggregation'!O:O,'EPA Export Aggregation'!$A:$A,$B76,'EPA Export Aggregation'!$D:$D,$A$1)*IF($A76="CH4",About!$D$58,IF($A76="N2O",About!$D$59,1))</f>
        <v>2.0225141279600001E-2</v>
      </c>
      <c r="M76" s="415">
        <f>SUMIFS('EPA Export Aggregation'!P:P,'EPA Export Aggregation'!$A:$A,$B76,'EPA Export Aggregation'!$D:$D,$A$1)*IF($A76="CH4",About!$D$58,IF($A76="N2O",About!$D$59,1))</f>
        <v>1.2317730828100001E-2</v>
      </c>
      <c r="N76" s="415">
        <f>SUMIFS('EPA Export Aggregation'!Q:Q,'EPA Export Aggregation'!$A:$A,$B76,'EPA Export Aggregation'!$D:$D,$A$1)*IF($A76="CH4",About!$D$58,IF($A76="N2O",About!$D$59,1))</f>
        <v>8.1861321720999997E-3</v>
      </c>
      <c r="O76" s="415">
        <f>SUMIFS('EPA Export Aggregation'!R:R,'EPA Export Aggregation'!$A:$A,$B76,'EPA Export Aggregation'!$D:$D,$A$1)*IF($A76="CH4",About!$D$58,IF($A76="N2O",About!$D$59,1))</f>
        <v>7.8263441469999997E-3</v>
      </c>
      <c r="P76" s="415">
        <f>SUMIFS('EPA Export Aggregation'!S:S,'EPA Export Aggregation'!$A:$A,$B76,'EPA Export Aggregation'!$D:$D,$A$1)*IF($A76="CH4",About!$D$58,IF($A76="N2O",About!$D$59,1))</f>
        <v>8.1839162651000004E-3</v>
      </c>
      <c r="Q76" s="415">
        <f>SUMIFS('EPA Export Aggregation'!T:T,'EPA Export Aggregation'!$A:$A,$B76,'EPA Export Aggregation'!$D:$D,$A$1)*IF($A76="CH4",About!$D$58,IF($A76="N2O",About!$D$59,1))</f>
        <v>8.1485517797999993E-3</v>
      </c>
      <c r="R76" s="415">
        <f>SUMIFS('EPA Export Aggregation'!U:U,'EPA Export Aggregation'!$A:$A,$B76,'EPA Export Aggregation'!$D:$D,$A$1)*IF($A76="CH4",About!$D$58,IF($A76="N2O",About!$D$59,1))</f>
        <v>7.8225447922000008E-3</v>
      </c>
      <c r="S76" s="415">
        <f>SUMIFS('EPA Export Aggregation'!V:V,'EPA Export Aggregation'!$A:$A,$B76,'EPA Export Aggregation'!$D:$D,$A$1)*IF($A76="CH4",About!$D$58,IF($A76="N2O",About!$D$59,1))</f>
        <v>9.3130166049000002E-3</v>
      </c>
      <c r="T76" s="415">
        <f>SUMIFS('EPA Export Aggregation'!W:W,'EPA Export Aggregation'!$A:$A,$B76,'EPA Export Aggregation'!$D:$D,$A$1)*IF($A76="CH4",About!$D$58,IF($A76="N2O",About!$D$59,1))</f>
        <v>9.0629129313E-3</v>
      </c>
      <c r="U76" s="415">
        <f>SUMIFS('EPA Export Aggregation'!X:X,'EPA Export Aggregation'!$A:$A,$B76,'EPA Export Aggregation'!$D:$D,$A$1)*IF($A76="CH4",About!$D$58,IF($A76="N2O",About!$D$59,1))</f>
        <v>8.5662808741999996E-3</v>
      </c>
      <c r="V76" s="415">
        <f>SUMIFS('EPA Export Aggregation'!Y:Y,'EPA Export Aggregation'!$A:$A,$B76,'EPA Export Aggregation'!$D:$D,$A$1)*IF($A76="CH4",About!$D$58,IF($A76="N2O",About!$D$59,1))</f>
        <v>6.1262216987999999E-3</v>
      </c>
      <c r="W76" s="415">
        <f>SUMIFS('EPA Export Aggregation'!Z:Z,'EPA Export Aggregation'!$A:$A,$B76,'EPA Export Aggregation'!$D:$D,$A$1)*IF($A76="CH4",About!$D$58,IF($A76="N2O",About!$D$59,1))</f>
        <v>6.6575895806999996E-3</v>
      </c>
      <c r="X76" s="415">
        <f>SUMIFS('EPA Export Aggregation'!AA:AA,'EPA Export Aggregation'!$A:$A,$B76,'EPA Export Aggregation'!$D:$D,$A$1)*IF($A76="CH4",About!$D$58,IF($A76="N2O",About!$D$59,1))</f>
        <v>1.0356235182699999E-2</v>
      </c>
      <c r="Y76" s="415">
        <f>SUMIFS('EPA Export Aggregation'!AB:AB,'EPA Export Aggregation'!$A:$A,$B76,'EPA Export Aggregation'!$D:$D,$A$1)*IF($A76="CH4",About!$D$58,IF($A76="N2O",About!$D$59,1))</f>
        <v>1.12690619721E-2</v>
      </c>
      <c r="Z76" s="415">
        <f>SUMIFS('EPA Export Aggregation'!AC:AC,'EPA Export Aggregation'!$A:$A,$B76,'EPA Export Aggregation'!$D:$D,$A$1)*IF($A76="CH4",About!$D$58,IF($A76="N2O",About!$D$59,1))</f>
        <v>5.2837644860000003E-4</v>
      </c>
      <c r="AA76" s="415">
        <f>SUMIFS('EPA Export Aggregation'!AD:AD,'EPA Export Aggregation'!$A:$A,$B76,'EPA Export Aggregation'!$D:$D,$A$1)*IF($A76="CH4",About!$D$58,IF($A76="N2O",About!$D$59,1))</f>
        <v>9.7488737029999999E-4</v>
      </c>
      <c r="AB76" s="415">
        <f>SUMIFS('EPA Export Aggregation'!AE:AE,'EPA Export Aggregation'!$A:$A,$B76,'EPA Export Aggregation'!$D:$D,$A$1)*IF($A76="CH4",About!$D$58,IF($A76="N2O",About!$D$59,1))</f>
        <v>7.7763724399999997E-4</v>
      </c>
      <c r="AC76" s="415">
        <f>SUMIFS('EPA Export Aggregation'!AF:AF,'EPA Export Aggregation'!$A:$A,$B76,'EPA Export Aggregation'!$D:$D,$A$1)*IF($A76="CH4",About!$D$58,IF($A76="N2O",About!$D$59,1))</f>
        <v>8.0077062210000001E-4</v>
      </c>
      <c r="AD76" s="415">
        <f>SUMIFS('EPA Export Aggregation'!AG:AG,'EPA Export Aggregation'!$A:$A,$B76,'EPA Export Aggregation'!$D:$D,$A$1)*IF($A76="CH4",About!$D$58,IF($A76="N2O",About!$D$59,1))</f>
        <v>1.0983048418E-3</v>
      </c>
      <c r="AE76" s="415">
        <f>SUMIFS('EPA Export Aggregation'!AH:AH,'EPA Export Aggregation'!$A:$A,$B76,'EPA Export Aggregation'!$D:$D,$A$1)*IF($A76="CH4",About!$D$58,IF($A76="N2O",About!$D$59,1))</f>
        <v>1.5942260048999999E-3</v>
      </c>
      <c r="AF76" s="415">
        <f>SUMIFS('EPA Export Aggregation'!AI:AI,'EPA Export Aggregation'!$A:$A,$B76,'EPA Export Aggregation'!$D:$D,$A$1)*IF($A76="CH4",About!$D$58,IF($A76="N2O",About!$D$59,1))</f>
        <v>1.5578757663999999E-3</v>
      </c>
      <c r="AG76" s="415">
        <f>SUMIFS('EPA Export Aggregation'!AJ:AJ,'EPA Export Aggregation'!$A:$A,$B76,'EPA Export Aggregation'!$D:$D,$A$1)*IF($A76="CH4",About!$D$58,IF($A76="N2O",About!$D$59,1))</f>
        <v>1.5158215942999999E-3</v>
      </c>
      <c r="AH76" s="415">
        <f>SUMIFS('EPA Export Aggregation'!AK:AK,'EPA Export Aggregation'!$A:$A,$B76,'EPA Export Aggregation'!$D:$D,$A$1)*IF($A76="CH4",About!$D$58,IF($A76="N2O",About!$D$59,1))</f>
        <v>1.8224587484000001E-3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1.7299629148290001</v>
      </c>
      <c r="D79" s="415">
        <f>SUMIFS('EPA Export Aggregation'!G:G,'EPA Export Aggregation'!$A:$A,$B79,'EPA Export Aggregation'!$D:$D,$A$1)*IF($A79="CH4",About!$D$58,IF($A79="N2O",About!$D$59,1))</f>
        <v>1.59656276148</v>
      </c>
      <c r="E79" s="415">
        <f>SUMIFS('EPA Export Aggregation'!H:H,'EPA Export Aggregation'!$A:$A,$B79,'EPA Export Aggregation'!$D:$D,$A$1)*IF($A79="CH4",About!$D$58,IF($A79="N2O",About!$D$59,1))</f>
        <v>1.418826541401</v>
      </c>
      <c r="F79" s="415">
        <f>SUMIFS('EPA Export Aggregation'!I:I,'EPA Export Aggregation'!$A:$A,$B79,'EPA Export Aggregation'!$D:$D,$A$1)*IF($A79="CH4",About!$D$58,IF($A79="N2O",About!$D$59,1))</f>
        <v>1.1495825600580001</v>
      </c>
      <c r="G79" s="415">
        <f>SUMIFS('EPA Export Aggregation'!J:J,'EPA Export Aggregation'!$A:$A,$B79,'EPA Export Aggregation'!$D:$D,$A$1)*IF($A79="CH4",About!$D$58,IF($A79="N2O",About!$D$59,1))</f>
        <v>0.89215611394200001</v>
      </c>
      <c r="H79" s="415">
        <f>SUMIFS('EPA Export Aggregation'!K:K,'EPA Export Aggregation'!$A:$A,$B79,'EPA Export Aggregation'!$D:$D,$A$1)*IF($A79="CH4",About!$D$58,IF($A79="N2O",About!$D$59,1))</f>
        <v>0.81929418399300002</v>
      </c>
      <c r="I79" s="415">
        <f>SUMIFS('EPA Export Aggregation'!L:L,'EPA Export Aggregation'!$A:$A,$B79,'EPA Export Aggregation'!$D:$D,$A$1)*IF($A79="CH4",About!$D$58,IF($A79="N2O",About!$D$59,1))</f>
        <v>0.77557992219600003</v>
      </c>
      <c r="J79" s="415">
        <f>SUMIFS('EPA Export Aggregation'!M:M,'EPA Export Aggregation'!$A:$A,$B79,'EPA Export Aggregation'!$D:$D,$A$1)*IF($A79="CH4",About!$D$58,IF($A79="N2O",About!$D$59,1))</f>
        <v>0.72296333486700004</v>
      </c>
      <c r="K79" s="415">
        <f>SUMIFS('EPA Export Aggregation'!N:N,'EPA Export Aggregation'!$A:$A,$B79,'EPA Export Aggregation'!$D:$D,$A$1)*IF($A79="CH4",About!$D$58,IF($A79="N2O",About!$D$59,1))</f>
        <v>0.74122465907099999</v>
      </c>
      <c r="L79" s="415">
        <f>SUMIFS('EPA Export Aggregation'!O:O,'EPA Export Aggregation'!$A:$A,$B79,'EPA Export Aggregation'!$D:$D,$A$1)*IF($A79="CH4",About!$D$58,IF($A79="N2O",About!$D$59,1))</f>
        <v>0.72688580832899996</v>
      </c>
      <c r="M79" s="415">
        <f>SUMIFS('EPA Export Aggregation'!P:P,'EPA Export Aggregation'!$A:$A,$B79,'EPA Export Aggregation'!$D:$D,$A$1)*IF($A79="CH4",About!$D$58,IF($A79="N2O",About!$D$59,1))</f>
        <v>0.66657437710199996</v>
      </c>
      <c r="N79" s="415">
        <f>SUMIFS('EPA Export Aggregation'!Q:Q,'EPA Export Aggregation'!$A:$A,$B79,'EPA Export Aggregation'!$D:$D,$A$1)*IF($A79="CH4",About!$D$58,IF($A79="N2O",About!$D$59,1))</f>
        <v>0.74829315357600001</v>
      </c>
      <c r="O79" s="415">
        <f>SUMIFS('EPA Export Aggregation'!R:R,'EPA Export Aggregation'!$A:$A,$B79,'EPA Export Aggregation'!$D:$D,$A$1)*IF($A79="CH4",About!$D$58,IF($A79="N2O",About!$D$59,1))</f>
        <v>0.30060521458200001</v>
      </c>
      <c r="P79" s="415">
        <f>SUMIFS('EPA Export Aggregation'!S:S,'EPA Export Aggregation'!$A:$A,$B79,'EPA Export Aggregation'!$D:$D,$A$1)*IF($A79="CH4",About!$D$58,IF($A79="N2O",About!$D$59,1))</f>
        <v>0.18781011719099999</v>
      </c>
      <c r="Q79" s="415">
        <f>SUMIFS('EPA Export Aggregation'!T:T,'EPA Export Aggregation'!$A:$A,$B79,'EPA Export Aggregation'!$D:$D,$A$1)*IF($A79="CH4",About!$D$58,IF($A79="N2O",About!$D$59,1))</f>
        <v>0.14983027022699999</v>
      </c>
      <c r="R79" s="415">
        <f>SUMIFS('EPA Export Aggregation'!U:U,'EPA Export Aggregation'!$A:$A,$B79,'EPA Export Aggregation'!$D:$D,$A$1)*IF($A79="CH4",About!$D$58,IF($A79="N2O",About!$D$59,1))</f>
        <v>0.17365498569900001</v>
      </c>
      <c r="S79" s="415">
        <f>SUMIFS('EPA Export Aggregation'!V:V,'EPA Export Aggregation'!$A:$A,$B79,'EPA Export Aggregation'!$D:$D,$A$1)*IF($A79="CH4",About!$D$58,IF($A79="N2O",About!$D$59,1))</f>
        <v>0.378000834216</v>
      </c>
      <c r="T79" s="415">
        <f>SUMIFS('EPA Export Aggregation'!W:W,'EPA Export Aggregation'!$A:$A,$B79,'EPA Export Aggregation'!$D:$D,$A$1)*IF($A79="CH4",About!$D$58,IF($A79="N2O",About!$D$59,1))</f>
        <v>0.58381184128800001</v>
      </c>
      <c r="U79" s="415">
        <f>SUMIFS('EPA Export Aggregation'!X:X,'EPA Export Aggregation'!$A:$A,$B79,'EPA Export Aggregation'!$D:$D,$A$1)*IF($A79="CH4",About!$D$58,IF($A79="N2O",About!$D$59,1))</f>
        <v>0.33040518650099998</v>
      </c>
      <c r="V79" s="415">
        <f>SUMIFS('EPA Export Aggregation'!Y:Y,'EPA Export Aggregation'!$A:$A,$B79,'EPA Export Aggregation'!$D:$D,$A$1)*IF($A79="CH4",About!$D$58,IF($A79="N2O",About!$D$59,1))</f>
        <v>0.19647156973800001</v>
      </c>
      <c r="W79" s="415">
        <f>SUMIFS('EPA Export Aggregation'!Z:Z,'EPA Export Aggregation'!$A:$A,$B79,'EPA Export Aggregation'!$D:$D,$A$1)*IF($A79="CH4",About!$D$58,IF($A79="N2O",About!$D$59,1))</f>
        <v>2.5771095720000001E-2</v>
      </c>
      <c r="X79" s="415">
        <f>SUMIFS('EPA Export Aggregation'!AA:AA,'EPA Export Aggregation'!$A:$A,$B79,'EPA Export Aggregation'!$D:$D,$A$1)*IF($A79="CH4",About!$D$58,IF($A79="N2O",About!$D$59,1))</f>
        <v>0.45468473722199998</v>
      </c>
      <c r="Y79" s="415">
        <f>SUMIFS('EPA Export Aggregation'!AB:AB,'EPA Export Aggregation'!$A:$A,$B79,'EPA Export Aggregation'!$D:$D,$A$1)*IF($A79="CH4",About!$D$58,IF($A79="N2O",About!$D$59,1))</f>
        <v>0.59067527246399998</v>
      </c>
      <c r="Z79" s="415">
        <f>SUMIFS('EPA Export Aggregation'!AC:AC,'EPA Export Aggregation'!$A:$A,$B79,'EPA Export Aggregation'!$D:$D,$A$1)*IF($A79="CH4",About!$D$58,IF($A79="N2O",About!$D$59,1))</f>
        <v>0.563462309424</v>
      </c>
      <c r="AA79" s="415">
        <f>SUMIFS('EPA Export Aggregation'!AD:AD,'EPA Export Aggregation'!$A:$A,$B79,'EPA Export Aggregation'!$D:$D,$A$1)*IF($A79="CH4",About!$D$58,IF($A79="N2O",About!$D$59,1))</f>
        <v>0.15178359923699999</v>
      </c>
      <c r="AB79" s="415">
        <f>SUMIFS('EPA Export Aggregation'!AE:AE,'EPA Export Aggregation'!$A:$A,$B79,'EPA Export Aggregation'!$D:$D,$A$1)*IF($A79="CH4",About!$D$58,IF($A79="N2O",About!$D$59,1))</f>
        <v>1.9456364043E-2</v>
      </c>
      <c r="AC79" s="415">
        <f>SUMIFS('EPA Export Aggregation'!AF:AF,'EPA Export Aggregation'!$A:$A,$B79,'EPA Export Aggregation'!$D:$D,$A$1)*IF($A79="CH4",About!$D$58,IF($A79="N2O",About!$D$59,1))</f>
        <v>1.8016407585000001E-2</v>
      </c>
      <c r="AD79" s="415">
        <f>SUMIFS('EPA Export Aggregation'!AG:AG,'EPA Export Aggregation'!$A:$A,$B79,'EPA Export Aggregation'!$D:$D,$A$1)*IF($A79="CH4",About!$D$58,IF($A79="N2O",About!$D$59,1))</f>
        <v>2.4198656156999999E-2</v>
      </c>
      <c r="AE79" s="415">
        <f>SUMIFS('EPA Export Aggregation'!AH:AH,'EPA Export Aggregation'!$A:$A,$B79,'EPA Export Aggregation'!$D:$D,$A$1)*IF($A79="CH4",About!$D$58,IF($A79="N2O",About!$D$59,1))</f>
        <v>2.8302023369999998E-2</v>
      </c>
      <c r="AF79" s="415">
        <f>SUMIFS('EPA Export Aggregation'!AI:AI,'EPA Export Aggregation'!$A:$A,$B79,'EPA Export Aggregation'!$D:$D,$A$1)*IF($A79="CH4",About!$D$58,IF($A79="N2O",About!$D$59,1))</f>
        <v>2.6814183392999999E-2</v>
      </c>
      <c r="AG79" s="415">
        <f>SUMIFS('EPA Export Aggregation'!AJ:AJ,'EPA Export Aggregation'!$A:$A,$B79,'EPA Export Aggregation'!$D:$D,$A$1)*IF($A79="CH4",About!$D$58,IF($A79="N2O",About!$D$59,1))</f>
        <v>2.6009274557999999E-2</v>
      </c>
      <c r="AH79" s="415">
        <f>SUMIFS('EPA Export Aggregation'!AK:AK,'EPA Export Aggregation'!$A:$A,$B79,'EPA Export Aggregation'!$D:$D,$A$1)*IF($A79="CH4",About!$D$58,IF($A79="N2O",About!$D$59,1))</f>
        <v>2.6806509198000001E-2</v>
      </c>
    </row>
    <row r="80" spans="1:34" x14ac:dyDescent="0.25">
      <c r="A80" s="413" t="s">
        <v>4409</v>
      </c>
      <c r="B80" s="414" t="s">
        <v>4378</v>
      </c>
      <c r="C80" s="415">
        <f>SUMIFS('EPA Export Aggregation'!F:F,'EPA Export Aggregation'!$A:$A,$B80,'EPA Export Aggregation'!$D:$D,$A$1)*IF($A80="CH4",About!$D$58,IF($A80="N2O",About!$D$59,1))</f>
        <v>0.11235946661066799</v>
      </c>
      <c r="D80" s="415">
        <f>SUMIFS('EPA Export Aggregation'!G:G,'EPA Export Aggregation'!$A:$A,$B80,'EPA Export Aggregation'!$D:$D,$A$1)*IF($A80="CH4",About!$D$58,IF($A80="N2O",About!$D$59,1))</f>
        <v>0.11237645735066799</v>
      </c>
      <c r="E80" s="415">
        <f>SUMIFS('EPA Export Aggregation'!H:H,'EPA Export Aggregation'!$A:$A,$B80,'EPA Export Aggregation'!$D:$D,$A$1)*IF($A80="CH4",About!$D$58,IF($A80="N2O",About!$D$59,1))</f>
        <v>0.112393447136668</v>
      </c>
      <c r="F80" s="415">
        <f>SUMIFS('EPA Export Aggregation'!I:I,'EPA Export Aggregation'!$A:$A,$B80,'EPA Export Aggregation'!$D:$D,$A$1)*IF($A80="CH4",About!$D$58,IF($A80="N2O",About!$D$59,1))</f>
        <v>0.14050030452873499</v>
      </c>
      <c r="G80" s="415">
        <f>SUMIFS('EPA Export Aggregation'!J:J,'EPA Export Aggregation'!$A:$A,$B80,'EPA Export Aggregation'!$D:$D,$A$1)*IF($A80="CH4",About!$D$58,IF($A80="N2O",About!$D$59,1))</f>
        <v>0.1545622274206685</v>
      </c>
      <c r="H80" s="415">
        <f>SUMIFS('EPA Export Aggregation'!K:K,'EPA Export Aggregation'!$A:$A,$B80,'EPA Export Aggregation'!$D:$D,$A$1)*IF($A80="CH4",About!$D$58,IF($A80="N2O",About!$D$59,1))</f>
        <v>0.19423184290743051</v>
      </c>
      <c r="I80" s="415">
        <f>SUMIFS('EPA Export Aggregation'!L:L,'EPA Export Aggregation'!$A:$A,$B80,'EPA Export Aggregation'!$D:$D,$A$1)*IF($A80="CH4",About!$D$58,IF($A80="N2O",About!$D$59,1))</f>
        <v>0.2156948538136417</v>
      </c>
      <c r="J80" s="415">
        <f>SUMIFS('EPA Export Aggregation'!M:M,'EPA Export Aggregation'!$A:$A,$B80,'EPA Export Aggregation'!$D:$D,$A$1)*IF($A80="CH4",About!$D$58,IF($A80="N2O",About!$D$59,1))</f>
        <v>0.22795753366509769</v>
      </c>
      <c r="K80" s="415">
        <f>SUMIFS('EPA Export Aggregation'!N:N,'EPA Export Aggregation'!$A:$A,$B80,'EPA Export Aggregation'!$D:$D,$A$1)*IF($A80="CH4",About!$D$58,IF($A80="N2O",About!$D$59,1))</f>
        <v>0.27950615207781482</v>
      </c>
      <c r="L80" s="415">
        <f>SUMIFS('EPA Export Aggregation'!O:O,'EPA Export Aggregation'!$A:$A,$B80,'EPA Export Aggregation'!$D:$D,$A$1)*IF($A80="CH4",About!$D$58,IF($A80="N2O",About!$D$59,1))</f>
        <v>0.28364650222300092</v>
      </c>
      <c r="M80" s="415">
        <f>SUMIFS('EPA Export Aggregation'!P:P,'EPA Export Aggregation'!$A:$A,$B80,'EPA Export Aggregation'!$D:$D,$A$1)*IF($A80="CH4",About!$D$58,IF($A80="N2O",About!$D$59,1))</f>
        <v>0.24197048454004261</v>
      </c>
      <c r="N80" s="415">
        <f>SUMIFS('EPA Export Aggregation'!Q:Q,'EPA Export Aggregation'!$A:$A,$B80,'EPA Export Aggregation'!$D:$D,$A$1)*IF($A80="CH4",About!$D$58,IF($A80="N2O",About!$D$59,1))</f>
        <v>0.17035989874251031</v>
      </c>
      <c r="O80" s="415">
        <f>SUMIFS('EPA Export Aggregation'!R:R,'EPA Export Aggregation'!$A:$A,$B80,'EPA Export Aggregation'!$D:$D,$A$1)*IF($A80="CH4",About!$D$58,IF($A80="N2O",About!$D$59,1))</f>
        <v>0.1669079117895704</v>
      </c>
      <c r="P80" s="415">
        <f>SUMIFS('EPA Export Aggregation'!S:S,'EPA Export Aggregation'!$A:$A,$B80,'EPA Export Aggregation'!$D:$D,$A$1)*IF($A80="CH4",About!$D$58,IF($A80="N2O",About!$D$59,1))</f>
        <v>0.15263458188238049</v>
      </c>
      <c r="Q80" s="415">
        <f>SUMIFS('EPA Export Aggregation'!T:T,'EPA Export Aggregation'!$A:$A,$B80,'EPA Export Aggregation'!$D:$D,$A$1)*IF($A80="CH4",About!$D$58,IF($A80="N2O",About!$D$59,1))</f>
        <v>0.14180597835830319</v>
      </c>
      <c r="R80" s="415">
        <f>SUMIFS('EPA Export Aggregation'!U:U,'EPA Export Aggregation'!$A:$A,$B80,'EPA Export Aggregation'!$D:$D,$A$1)*IF($A80="CH4",About!$D$58,IF($A80="N2O",About!$D$59,1))</f>
        <v>0.1306909342653291</v>
      </c>
      <c r="S80" s="415">
        <f>SUMIFS('EPA Export Aggregation'!V:V,'EPA Export Aggregation'!$A:$A,$B80,'EPA Export Aggregation'!$D:$D,$A$1)*IF($A80="CH4",About!$D$58,IF($A80="N2O",About!$D$59,1))</f>
        <v>0.139632033615845</v>
      </c>
      <c r="T80" s="415">
        <f>SUMIFS('EPA Export Aggregation'!W:W,'EPA Export Aggregation'!$A:$A,$B80,'EPA Export Aggregation'!$D:$D,$A$1)*IF($A80="CH4",About!$D$58,IF($A80="N2O",About!$D$59,1))</f>
        <v>0.13345663972037999</v>
      </c>
      <c r="U80" s="415">
        <f>SUMIFS('EPA Export Aggregation'!X:X,'EPA Export Aggregation'!$A:$A,$B80,'EPA Export Aggregation'!$D:$D,$A$1)*IF($A80="CH4",About!$D$58,IF($A80="N2O",About!$D$59,1))</f>
        <v>0.1213244286359874</v>
      </c>
      <c r="V80" s="415">
        <f>SUMIFS('EPA Export Aggregation'!Y:Y,'EPA Export Aggregation'!$A:$A,$B80,'EPA Export Aggregation'!$D:$D,$A$1)*IF($A80="CH4",About!$D$58,IF($A80="N2O",About!$D$59,1))</f>
        <v>7.7661899917459601E-2</v>
      </c>
      <c r="W80" s="415">
        <f>SUMIFS('EPA Export Aggregation'!Z:Z,'EPA Export Aggregation'!$A:$A,$B80,'EPA Export Aggregation'!$D:$D,$A$1)*IF($A80="CH4",About!$D$58,IF($A80="N2O",About!$D$59,1))</f>
        <v>8.4900734022952395E-2</v>
      </c>
      <c r="X80" s="415">
        <f>SUMIFS('EPA Export Aggregation'!AA:AA,'EPA Export Aggregation'!$A:$A,$B80,'EPA Export Aggregation'!$D:$D,$A$1)*IF($A80="CH4",About!$D$58,IF($A80="N2O",About!$D$59,1))</f>
        <v>3.4604916160478699E-2</v>
      </c>
      <c r="Y80" s="415">
        <f>SUMIFS('EPA Export Aggregation'!AB:AB,'EPA Export Aggregation'!$A:$A,$B80,'EPA Export Aggregation'!$D:$D,$A$1)*IF($A80="CH4",About!$D$58,IF($A80="N2O",About!$D$59,1))</f>
        <v>1.8706907971509E-2</v>
      </c>
      <c r="Z80" s="415">
        <f>SUMIFS('EPA Export Aggregation'!AC:AC,'EPA Export Aggregation'!$A:$A,$B80,'EPA Export Aggregation'!$D:$D,$A$1)*IF($A80="CH4",About!$D$58,IF($A80="N2O",About!$D$59,1))</f>
        <v>1.79890945130542E-2</v>
      </c>
      <c r="AA80" s="415">
        <f>SUMIFS('EPA Export Aggregation'!AD:AD,'EPA Export Aggregation'!$A:$A,$B80,'EPA Export Aggregation'!$D:$D,$A$1)*IF($A80="CH4",About!$D$58,IF($A80="N2O",About!$D$59,1))</f>
        <v>4.31460844726472E-2</v>
      </c>
      <c r="AB80" s="415">
        <f>SUMIFS('EPA Export Aggregation'!AE:AE,'EPA Export Aggregation'!$A:$A,$B80,'EPA Export Aggregation'!$D:$D,$A$1)*IF($A80="CH4",About!$D$58,IF($A80="N2O",About!$D$59,1))</f>
        <v>4.85915207446245E-2</v>
      </c>
      <c r="AC80" s="415">
        <f>SUMIFS('EPA Export Aggregation'!AF:AF,'EPA Export Aggregation'!$A:$A,$B80,'EPA Export Aggregation'!$D:$D,$A$1)*IF($A80="CH4",About!$D$58,IF($A80="N2O",About!$D$59,1))</f>
        <v>5.0310045297781401E-2</v>
      </c>
      <c r="AD80" s="415">
        <f>SUMIFS('EPA Export Aggregation'!AG:AG,'EPA Export Aggregation'!$A:$A,$B80,'EPA Export Aggregation'!$D:$D,$A$1)*IF($A80="CH4",About!$D$58,IF($A80="N2O",About!$D$59,1))</f>
        <v>6.5062188485964206E-2</v>
      </c>
      <c r="AE80" s="415">
        <f>SUMIFS('EPA Export Aggregation'!AH:AH,'EPA Export Aggregation'!$A:$A,$B80,'EPA Export Aggregation'!$D:$D,$A$1)*IF($A80="CH4",About!$D$58,IF($A80="N2O",About!$D$59,1))</f>
        <v>9.3724693570461495E-2</v>
      </c>
      <c r="AF80" s="415">
        <f>SUMIFS('EPA Export Aggregation'!AI:AI,'EPA Export Aggregation'!$A:$A,$B80,'EPA Export Aggregation'!$D:$D,$A$1)*IF($A80="CH4",About!$D$58,IF($A80="N2O",About!$D$59,1))</f>
        <v>0.1100265282746198</v>
      </c>
      <c r="AG80" s="415">
        <f>SUMIFS('EPA Export Aggregation'!AJ:AJ,'EPA Export Aggregation'!$A:$A,$B80,'EPA Export Aggregation'!$D:$D,$A$1)*IF($A80="CH4",About!$D$58,IF($A80="N2O",About!$D$59,1))</f>
        <v>0.1185703603544707</v>
      </c>
      <c r="AH80" s="415">
        <f>SUMIFS('EPA Export Aggregation'!AK:AK,'EPA Export Aggregation'!$A:$A,$B80,'EPA Export Aggregation'!$D:$D,$A$1)*IF($A80="CH4",About!$D$58,IF($A80="N2O",About!$D$59,1))</f>
        <v>0.1082981054637443</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2.25859346E-2</v>
      </c>
      <c r="D84" s="415">
        <f>SUMIFS('EPA Export Aggregation'!G:G,'EPA Export Aggregation'!$A:$A,$B84,'EPA Export Aggregation'!$D:$D,$A$1)*IF($A84="CH4",About!$D$58,IF($A84="N2O",About!$D$59,1))</f>
        <v>2.261144855E-2</v>
      </c>
      <c r="E84" s="415">
        <f>SUMIFS('EPA Export Aggregation'!H:H,'EPA Export Aggregation'!$A:$A,$B84,'EPA Export Aggregation'!$D:$D,$A$1)*IF($A84="CH4",About!$D$58,IF($A84="N2O",About!$D$59,1))</f>
        <v>2.26369625E-2</v>
      </c>
      <c r="F84" s="415">
        <f>SUMIFS('EPA Export Aggregation'!I:I,'EPA Export Aggregation'!$A:$A,$B84,'EPA Export Aggregation'!$D:$D,$A$1)*IF($A84="CH4",About!$D$58,IF($A84="N2O",About!$D$59,1))</f>
        <v>2.8308960099999999E-2</v>
      </c>
      <c r="G84" s="415">
        <f>SUMIFS('EPA Export Aggregation'!J:J,'EPA Export Aggregation'!$A:$A,$B84,'EPA Export Aggregation'!$D:$D,$A$1)*IF($A84="CH4",About!$D$58,IF($A84="N2O",About!$D$59,1))</f>
        <v>3.1157719399999999E-2</v>
      </c>
      <c r="H84" s="415">
        <f>SUMIFS('EPA Export Aggregation'!K:K,'EPA Export Aggregation'!$A:$A,$B84,'EPA Export Aggregation'!$D:$D,$A$1)*IF($A84="CH4",About!$D$58,IF($A84="N2O",About!$D$59,1))</f>
        <v>3.9154003299999997E-2</v>
      </c>
      <c r="I84" s="415">
        <f>SUMIFS('EPA Export Aggregation'!L:L,'EPA Export Aggregation'!$A:$A,$B84,'EPA Export Aggregation'!$D:$D,$A$1)*IF($A84="CH4",About!$D$58,IF($A84="N2O",About!$D$59,1))</f>
        <v>4.3490488850000002E-2</v>
      </c>
      <c r="J84" s="415">
        <f>SUMIFS('EPA Export Aggregation'!M:M,'EPA Export Aggregation'!$A:$A,$B84,'EPA Export Aggregation'!$D:$D,$A$1)*IF($A84="CH4",About!$D$58,IF($A84="N2O",About!$D$59,1))</f>
        <v>4.597756905E-2</v>
      </c>
      <c r="K84" s="415">
        <f>SUMIFS('EPA Export Aggregation'!N:N,'EPA Export Aggregation'!$A:$A,$B84,'EPA Export Aggregation'!$D:$D,$A$1)*IF($A84="CH4",About!$D$58,IF($A84="N2O",About!$D$59,1))</f>
        <v>5.6361713799999998E-2</v>
      </c>
      <c r="L84" s="415">
        <f>SUMIFS('EPA Export Aggregation'!O:O,'EPA Export Aggregation'!$A:$A,$B84,'EPA Export Aggregation'!$D:$D,$A$1)*IF($A84="CH4",About!$D$58,IF($A84="N2O",About!$D$59,1))</f>
        <v>5.72160845E-2</v>
      </c>
      <c r="M84" s="415">
        <f>SUMIFS('EPA Export Aggregation'!P:P,'EPA Export Aggregation'!$A:$A,$B84,'EPA Export Aggregation'!$D:$D,$A$1)*IF($A84="CH4",About!$D$58,IF($A84="N2O",About!$D$59,1))</f>
        <v>4.6314507349999999E-2</v>
      </c>
      <c r="N84" s="415">
        <f>SUMIFS('EPA Export Aggregation'!Q:Q,'EPA Export Aggregation'!$A:$A,$B84,'EPA Export Aggregation'!$D:$D,$A$1)*IF($A84="CH4",About!$D$58,IF($A84="N2O",About!$D$59,1))</f>
        <v>3.1597108300000003E-2</v>
      </c>
      <c r="O84" s="415">
        <f>SUMIFS('EPA Export Aggregation'!R:R,'EPA Export Aggregation'!$A:$A,$B84,'EPA Export Aggregation'!$D:$D,$A$1)*IF($A84="CH4",About!$D$58,IF($A84="N2O",About!$D$59,1))</f>
        <v>2.81030954E-2</v>
      </c>
      <c r="P84" s="415">
        <f>SUMIFS('EPA Export Aggregation'!S:S,'EPA Export Aggregation'!$A:$A,$B84,'EPA Export Aggregation'!$D:$D,$A$1)*IF($A84="CH4",About!$D$58,IF($A84="N2O",About!$D$59,1))</f>
        <v>3.3818922850000002E-2</v>
      </c>
      <c r="Q84" s="415">
        <f>SUMIFS('EPA Export Aggregation'!T:T,'EPA Export Aggregation'!$A:$A,$B84,'EPA Export Aggregation'!$D:$D,$A$1)*IF($A84="CH4",About!$D$58,IF($A84="N2O",About!$D$59,1))</f>
        <v>3.2502767750000001E-2</v>
      </c>
      <c r="R84" s="415">
        <f>SUMIFS('EPA Export Aggregation'!U:U,'EPA Export Aggregation'!$A:$A,$B84,'EPA Export Aggregation'!$D:$D,$A$1)*IF($A84="CH4",About!$D$58,IF($A84="N2O",About!$D$59,1))</f>
        <v>3.5338308300000003E-2</v>
      </c>
      <c r="S84" s="415">
        <f>SUMIFS('EPA Export Aggregation'!V:V,'EPA Export Aggregation'!$A:$A,$B84,'EPA Export Aggregation'!$D:$D,$A$1)*IF($A84="CH4",About!$D$58,IF($A84="N2O",About!$D$59,1))</f>
        <v>3.435377345E-2</v>
      </c>
      <c r="T84" s="415">
        <f>SUMIFS('EPA Export Aggregation'!W:W,'EPA Export Aggregation'!$A:$A,$B84,'EPA Export Aggregation'!$D:$D,$A$1)*IF($A84="CH4",About!$D$58,IF($A84="N2O",About!$D$59,1))</f>
        <v>2.7745373699999999E-2</v>
      </c>
      <c r="U84" s="415">
        <f>SUMIFS('EPA Export Aggregation'!X:X,'EPA Export Aggregation'!$A:$A,$B84,'EPA Export Aggregation'!$D:$D,$A$1)*IF($A84="CH4",About!$D$58,IF($A84="N2O",About!$D$59,1))</f>
        <v>2.5538944599999999E-2</v>
      </c>
      <c r="V84" s="415">
        <f>SUMIFS('EPA Export Aggregation'!Y:Y,'EPA Export Aggregation'!$A:$A,$B84,'EPA Export Aggregation'!$D:$D,$A$1)*IF($A84="CH4",About!$D$58,IF($A84="N2O",About!$D$59,1))</f>
        <v>1.8338490549999999E-2</v>
      </c>
      <c r="W84" s="415">
        <f>SUMIFS('EPA Export Aggregation'!Z:Z,'EPA Export Aggregation'!$A:$A,$B84,'EPA Export Aggregation'!$D:$D,$A$1)*IF($A84="CH4",About!$D$58,IF($A84="N2O",About!$D$59,1))</f>
        <v>1.9497971150000001E-2</v>
      </c>
      <c r="X84" s="415">
        <f>SUMIFS('EPA Export Aggregation'!AA:AA,'EPA Export Aggregation'!$A:$A,$B84,'EPA Export Aggregation'!$D:$D,$A$1)*IF($A84="CH4",About!$D$58,IF($A84="N2O",About!$D$59,1))</f>
        <v>3.9702215999999997E-3</v>
      </c>
      <c r="Y84" s="415">
        <f>SUMIFS('EPA Export Aggregation'!AB:AB,'EPA Export Aggregation'!$A:$A,$B84,'EPA Export Aggregation'!$D:$D,$A$1)*IF($A84="CH4",About!$D$58,IF($A84="N2O",About!$D$59,1))</f>
        <v>2.8714391500000002E-3</v>
      </c>
      <c r="Z84" s="415">
        <f>SUMIFS('EPA Export Aggregation'!AC:AC,'EPA Export Aggregation'!$A:$A,$B84,'EPA Export Aggregation'!$D:$D,$A$1)*IF($A84="CH4",About!$D$58,IF($A84="N2O",About!$D$59,1))</f>
        <v>3.0063667499999999E-3</v>
      </c>
      <c r="AA84" s="415">
        <f>SUMIFS('EPA Export Aggregation'!AD:AD,'EPA Export Aggregation'!$A:$A,$B84,'EPA Export Aggregation'!$D:$D,$A$1)*IF($A84="CH4",About!$D$58,IF($A84="N2O",About!$D$59,1))</f>
        <v>6.7824149000000004E-3</v>
      </c>
      <c r="AB84" s="415">
        <f>SUMIFS('EPA Export Aggregation'!AE:AE,'EPA Export Aggregation'!$A:$A,$B84,'EPA Export Aggregation'!$D:$D,$A$1)*IF($A84="CH4",About!$D$58,IF($A84="N2O",About!$D$59,1))</f>
        <v>3.3635056500000001E-3</v>
      </c>
      <c r="AC84" s="415">
        <f>SUMIFS('EPA Export Aggregation'!AF:AF,'EPA Export Aggregation'!$A:$A,$B84,'EPA Export Aggregation'!$D:$D,$A$1)*IF($A84="CH4",About!$D$58,IF($A84="N2O",About!$D$59,1))</f>
        <v>1.7226816E-3</v>
      </c>
      <c r="AD84" s="415">
        <f>SUMIFS('EPA Export Aggregation'!AG:AG,'EPA Export Aggregation'!$A:$A,$B84,'EPA Export Aggregation'!$D:$D,$A$1)*IF($A84="CH4",About!$D$58,IF($A84="N2O",About!$D$59,1))</f>
        <v>1.0816979500000001E-3</v>
      </c>
      <c r="AE84" s="415">
        <f>SUMIFS('EPA Export Aggregation'!AH:AH,'EPA Export Aggregation'!$A:$A,$B84,'EPA Export Aggregation'!$D:$D,$A$1)*IF($A84="CH4",About!$D$58,IF($A84="N2O",About!$D$59,1))</f>
        <v>1.3692274999999999E-3</v>
      </c>
      <c r="AF84" s="415">
        <f>SUMIFS('EPA Export Aggregation'!AI:AI,'EPA Export Aggregation'!$A:$A,$B84,'EPA Export Aggregation'!$D:$D,$A$1)*IF($A84="CH4",About!$D$58,IF($A84="N2O",About!$D$59,1))</f>
        <v>1.5803562000000001E-3</v>
      </c>
      <c r="AG84" s="415">
        <f>SUMIFS('EPA Export Aggregation'!AJ:AJ,'EPA Export Aggregation'!$A:$A,$B84,'EPA Export Aggregation'!$D:$D,$A$1)*IF($A84="CH4",About!$D$58,IF($A84="N2O",About!$D$59,1))</f>
        <v>1.6299223999999999E-3</v>
      </c>
      <c r="AH84" s="415">
        <f>SUMIFS('EPA Export Aggregation'!AK:AK,'EPA Export Aggregation'!$A:$A,$B84,'EPA Export Aggregation'!$D:$D,$A$1)*IF($A84="CH4",About!$D$58,IF($A84="N2O",About!$D$59,1))</f>
        <v>1.6148588999999999E-3</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1.9836343099999998E-3</v>
      </c>
      <c r="D87" s="415">
        <f>SUMIFS('EPA Export Aggregation'!$F:$F,'EPA Export Aggregation'!$A:$A,$B87,'EPA Export Aggregation'!$D:$D,$A$1)*IF($A87="CH4",About!$D$58,IF($A87="N2O",About!$D$59,1))</f>
        <v>1.9836343099999998E-3</v>
      </c>
      <c r="E87" s="415">
        <f>SUMIFS('EPA Export Aggregation'!$F:$F,'EPA Export Aggregation'!$A:$A,$B87,'EPA Export Aggregation'!$D:$D,$A$1)*IF($A87="CH4",About!$D$58,IF($A87="N2O",About!$D$59,1))</f>
        <v>1.9836343099999998E-3</v>
      </c>
      <c r="F87" s="415">
        <f>SUMIFS('EPA Export Aggregation'!$F:$F,'EPA Export Aggregation'!$A:$A,$B87,'EPA Export Aggregation'!$D:$D,$A$1)*IF($A87="CH4",About!$D$58,IF($A87="N2O",About!$D$59,1))</f>
        <v>1.9836343099999998E-3</v>
      </c>
      <c r="G87" s="415">
        <f>SUMIFS('EPA Export Aggregation'!$F:$F,'EPA Export Aggregation'!$A:$A,$B87,'EPA Export Aggregation'!$D:$D,$A$1)*IF($A87="CH4",About!$D$58,IF($A87="N2O",About!$D$59,1))</f>
        <v>1.9836343099999998E-3</v>
      </c>
      <c r="H87" s="415">
        <f>SUMIFS('EPA Export Aggregation'!$F:$F,'EPA Export Aggregation'!$A:$A,$B87,'EPA Export Aggregation'!$D:$D,$A$1)*IF($A87="CH4",About!$D$58,IF($A87="N2O",About!$D$59,1))</f>
        <v>1.9836343099999998E-3</v>
      </c>
      <c r="I87" s="415">
        <f>SUMIFS('EPA Export Aggregation'!$F:$F,'EPA Export Aggregation'!$A:$A,$B87,'EPA Export Aggregation'!$D:$D,$A$1)*IF($A87="CH4",About!$D$58,IF($A87="N2O",About!$D$59,1))</f>
        <v>1.9836343099999998E-3</v>
      </c>
      <c r="J87" s="415">
        <f>SUMIFS('EPA Export Aggregation'!$F:$F,'EPA Export Aggregation'!$A:$A,$B87,'EPA Export Aggregation'!$D:$D,$A$1)*IF($A87="CH4",About!$D$58,IF($A87="N2O",About!$D$59,1))</f>
        <v>1.9836343099999998E-3</v>
      </c>
      <c r="K87" s="415">
        <f>SUMIFS('EPA Export Aggregation'!$F:$F,'EPA Export Aggregation'!$A:$A,$B87,'EPA Export Aggregation'!$D:$D,$A$1)*IF($A87="CH4",About!$D$58,IF($A87="N2O",About!$D$59,1))</f>
        <v>1.9836343099999998E-3</v>
      </c>
      <c r="L87" s="415">
        <f>SUMIFS('EPA Export Aggregation'!$F:$F,'EPA Export Aggregation'!$A:$A,$B87,'EPA Export Aggregation'!$D:$D,$A$1)*IF($A87="CH4",About!$D$58,IF($A87="N2O",About!$D$59,1))</f>
        <v>1.9836343099999998E-3</v>
      </c>
      <c r="M87" s="415">
        <f>SUMIFS('EPA Export Aggregation'!$F:$F,'EPA Export Aggregation'!$A:$A,$B87,'EPA Export Aggregation'!$D:$D,$A$1)*IF($A87="CH4",About!$D$58,IF($A87="N2O",About!$D$59,1))</f>
        <v>1.9836343099999998E-3</v>
      </c>
      <c r="N87" s="415">
        <f>SUMIFS('EPA Export Aggregation'!$F:$F,'EPA Export Aggregation'!$A:$A,$B87,'EPA Export Aggregation'!$D:$D,$A$1)*IF($A87="CH4",About!$D$58,IF($A87="N2O",About!$D$59,1))</f>
        <v>1.9836343099999998E-3</v>
      </c>
      <c r="O87" s="415">
        <f>SUMIFS('EPA Export Aggregation'!$F:$F,'EPA Export Aggregation'!$A:$A,$B87,'EPA Export Aggregation'!$D:$D,$A$1)*IF($A87="CH4",About!$D$58,IF($A87="N2O",About!$D$59,1))</f>
        <v>1.9836343099999998E-3</v>
      </c>
      <c r="P87" s="415">
        <f>SUMIFS('EPA Export Aggregation'!$F:$F,'EPA Export Aggregation'!$A:$A,$B87,'EPA Export Aggregation'!$D:$D,$A$1)*IF($A87="CH4",About!$D$58,IF($A87="N2O",About!$D$59,1))</f>
        <v>1.9836343099999998E-3</v>
      </c>
      <c r="Q87" s="415">
        <f>SUMIFS('EPA Export Aggregation'!$F:$F,'EPA Export Aggregation'!$A:$A,$B87,'EPA Export Aggregation'!$D:$D,$A$1)*IF($A87="CH4",About!$D$58,IF($A87="N2O",About!$D$59,1))</f>
        <v>1.9836343099999998E-3</v>
      </c>
      <c r="R87" s="415">
        <f>SUMIFS('EPA Export Aggregation'!$F:$F,'EPA Export Aggregation'!$A:$A,$B87,'EPA Export Aggregation'!$D:$D,$A$1)*IF($A87="CH4",About!$D$58,IF($A87="N2O",About!$D$59,1))</f>
        <v>1.9836343099999998E-3</v>
      </c>
      <c r="S87" s="415">
        <f>SUMIFS('EPA Export Aggregation'!$F:$F,'EPA Export Aggregation'!$A:$A,$B87,'EPA Export Aggregation'!$D:$D,$A$1)*IF($A87="CH4",About!$D$58,IF($A87="N2O",About!$D$59,1))</f>
        <v>1.9836343099999998E-3</v>
      </c>
      <c r="T87" s="415">
        <f>SUMIFS('EPA Export Aggregation'!$F:$F,'EPA Export Aggregation'!$A:$A,$B87,'EPA Export Aggregation'!$D:$D,$A$1)*IF($A87="CH4",About!$D$58,IF($A87="N2O",About!$D$59,1))</f>
        <v>1.9836343099999998E-3</v>
      </c>
      <c r="U87" s="415">
        <f>SUMIFS('EPA Export Aggregation'!$F:$F,'EPA Export Aggregation'!$A:$A,$B87,'EPA Export Aggregation'!$D:$D,$A$1)*IF($A87="CH4",About!$D$58,IF($A87="N2O",About!$D$59,1))</f>
        <v>1.9836343099999998E-3</v>
      </c>
      <c r="V87" s="415">
        <f>SUMIFS('EPA Export Aggregation'!$F:$F,'EPA Export Aggregation'!$A:$A,$B87,'EPA Export Aggregation'!$D:$D,$A$1)*IF($A87="CH4",About!$D$58,IF($A87="N2O",About!$D$59,1))</f>
        <v>1.9836343099999998E-3</v>
      </c>
      <c r="W87" s="415">
        <f>SUMIFS('EPA Export Aggregation'!$F:$F,'EPA Export Aggregation'!$A:$A,$B87,'EPA Export Aggregation'!$D:$D,$A$1)*IF($A87="CH4",About!$D$58,IF($A87="N2O",About!$D$59,1))</f>
        <v>1.9836343099999998E-3</v>
      </c>
      <c r="X87" s="415">
        <f>SUMIFS('EPA Export Aggregation'!$F:$F,'EPA Export Aggregation'!$A:$A,$B87,'EPA Export Aggregation'!$D:$D,$A$1)*IF($A87="CH4",About!$D$58,IF($A87="N2O",About!$D$59,1))</f>
        <v>1.9836343099999998E-3</v>
      </c>
      <c r="Y87" s="415">
        <f>SUMIFS('EPA Export Aggregation'!$F:$F,'EPA Export Aggregation'!$A:$A,$B87,'EPA Export Aggregation'!$D:$D,$A$1)*IF($A87="CH4",About!$D$58,IF($A87="N2O",About!$D$59,1))</f>
        <v>1.9836343099999998E-3</v>
      </c>
      <c r="Z87" s="415">
        <f>SUMIFS('EPA Export Aggregation'!$F:$F,'EPA Export Aggregation'!$A:$A,$B87,'EPA Export Aggregation'!$D:$D,$A$1)*IF($A87="CH4",About!$D$58,IF($A87="N2O",About!$D$59,1))</f>
        <v>1.9836343099999998E-3</v>
      </c>
      <c r="AA87" s="415">
        <f>SUMIFS('EPA Export Aggregation'!$F:$F,'EPA Export Aggregation'!$A:$A,$B87,'EPA Export Aggregation'!$D:$D,$A$1)*IF($A87="CH4",About!$D$58,IF($A87="N2O",About!$D$59,1))</f>
        <v>1.9836343099999998E-3</v>
      </c>
      <c r="AB87" s="415">
        <f>SUMIFS('EPA Export Aggregation'!$F:$F,'EPA Export Aggregation'!$A:$A,$B87,'EPA Export Aggregation'!$D:$D,$A$1)*IF($A87="CH4",About!$D$58,IF($A87="N2O",About!$D$59,1))</f>
        <v>1.9836343099999998E-3</v>
      </c>
      <c r="AC87" s="415">
        <f>SUMIFS('EPA Export Aggregation'!$F:$F,'EPA Export Aggregation'!$A:$A,$B87,'EPA Export Aggregation'!$D:$D,$A$1)*IF($A87="CH4",About!$D$58,IF($A87="N2O",About!$D$59,1))</f>
        <v>1.9836343099999998E-3</v>
      </c>
      <c r="AD87" s="415">
        <f>SUMIFS('EPA Export Aggregation'!$F:$F,'EPA Export Aggregation'!$A:$A,$B87,'EPA Export Aggregation'!$D:$D,$A$1)*IF($A87="CH4",About!$D$58,IF($A87="N2O",About!$D$59,1))</f>
        <v>1.9836343099999998E-3</v>
      </c>
      <c r="AE87" s="415">
        <f>SUMIFS('EPA Export Aggregation'!$F:$F,'EPA Export Aggregation'!$A:$A,$B87,'EPA Export Aggregation'!$D:$D,$A$1)*IF($A87="CH4",About!$D$58,IF($A87="N2O",About!$D$59,1))</f>
        <v>1.9836343099999998E-3</v>
      </c>
      <c r="AF87" s="415">
        <f>SUMIFS('EPA Export Aggregation'!$F:$F,'EPA Export Aggregation'!$A:$A,$B87,'EPA Export Aggregation'!$D:$D,$A$1)*IF($A87="CH4",About!$D$58,IF($A87="N2O",About!$D$59,1))</f>
        <v>1.9836343099999998E-3</v>
      </c>
      <c r="AG87" s="415">
        <f>SUMIFS('EPA Export Aggregation'!$F:$F,'EPA Export Aggregation'!$A:$A,$B87,'EPA Export Aggregation'!$D:$D,$A$1)*IF($A87="CH4",About!$D$58,IF($A87="N2O",About!$D$59,1))</f>
        <v>1.9836343099999998E-3</v>
      </c>
      <c r="AH87" s="415">
        <f>SUMIFS('EPA Export Aggregation'!$F:$F,'EPA Export Aggregation'!$A:$A,$B87,'EPA Export Aggregation'!$D:$D,$A$1)*IF($A87="CH4",About!$D$58,IF($A87="N2O",About!$D$59,1))</f>
        <v>1.9836343099999998E-3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2026-09-29T17:53:31Z</dcterms:modified>
</cp:coreProperties>
</file>