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C\bldgs\BDESC\"/>
    </mc:Choice>
  </mc:AlternateContent>
  <xr:revisionPtr revIDLastSave="0" documentId="8_{110A637B-E47E-43B3-9BF5-637AF3B79632}"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7"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<sst xmlns="http://schemas.openxmlformats.org/spreadsheetml/2006/main" count="50991" uniqueCount="1390">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</sst>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73</v>
      </c>
      <c r="C1" s="17">
        <v>45330</v>
      </c>
      <c r="D1" s="2"/>
      <c r="E1" s="2"/>
      <c r="F1" s="19" t="s">
        <v>146</v>
      </c>
      <c r="G1" s="19" t="s">
        <v>146</v>
      </c>
    </row>
    <row r="2" spans="1:7" ht="14.25" customHeight="1" x14ac:dyDescent="0.25">
      <c r="A2" s="1" t="s">
        <v>1</v>
      </c>
      <c r="B2" s="18" t="str">
        <f>LOOKUP(B1,F2:G51,G2:G51)</f>
        <v>NC</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b">
        <f>IF(A37=About!$B$1,SUM('BDESC-rural-residential'!$AF$8,'BDESC-urban-residential'!$AF$8,'BDESC-commercial'!$AF$8)='REEDS calc'!Q37,"NA")</f>
        <v>0</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NORTH CAROLINA</v>
      </c>
    </row>
    <row r="3" spans="1:7" x14ac:dyDescent="0.2">
      <c r="A3" s="18" t="s">
        <v>95</v>
      </c>
      <c r="B3" s="18">
        <v>0.59</v>
      </c>
      <c r="C3" s="18">
        <v>0.41</v>
      </c>
      <c r="F3" s="14" t="s">
        <v>14</v>
      </c>
      <c r="G3">
        <f>SUMIFS(B:B,A:A,G2)</f>
        <v>0.66099999999999903</v>
      </c>
    </row>
    <row r="4" spans="1:7" x14ac:dyDescent="0.2">
      <c r="A4" s="18" t="s">
        <v>96</v>
      </c>
      <c r="B4" s="18">
        <v>0.66</v>
      </c>
      <c r="C4" s="18">
        <v>0.33999999999999903</v>
      </c>
      <c r="F4" s="14" t="s">
        <v>15</v>
      </c>
      <c r="G4">
        <f>SUMIFS(C:C,A:A,G2)</f>
        <v>0.33900000000000002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118.63167750529679</v>
      </c>
      <c r="C8" s="71">
        <f>INDEX('REEDS calc'!$C$64:$AG$113,MATCH(About!$B$2,'REEDS calc'!$B$64:$B$113,0),MATCH(C$1,'REEDS calc'!$C$63:$AG$63,0))*SUMIFS('res v com'!$E$3:$E$52,'res v com'!$B$3:$B$52,About!$B$2)*SUMIFS('Urban and Rural'!$C$2:$C$53,'Urban and Rural'!$A$2:$A$53,About!$B$1)</f>
        <v>118.63167750529679</v>
      </c>
      <c r="D8" s="71">
        <f>INDEX('REEDS calc'!$C$64:$AG$113,MATCH(About!$B$2,'REEDS calc'!$B$64:$B$113,0),MATCH(D$1,'REEDS calc'!$C$63:$AG$63,0))*SUMIFS('res v com'!$E$3:$E$52,'res v com'!$B$3:$B$52,About!$B$2)*SUMIFS('Urban and Rural'!$C$2:$C$53,'Urban and Rural'!$A$2:$A$53,About!$B$1)</f>
        <v>118.63167750529679</v>
      </c>
      <c r="E8" s="71">
        <f>INDEX('REEDS calc'!$C$64:$AG$113,MATCH(About!$B$2,'REEDS calc'!$B$64:$B$113,0),MATCH(E$1,'REEDS calc'!$C$63:$AG$63,0))*SUMIFS('res v com'!$E$3:$E$52,'res v com'!$B$3:$B$52,About!$B$2)*SUMIFS('Urban and Rural'!$C$2:$C$53,'Urban and Rural'!$A$2:$A$53,About!$B$1)</f>
        <v>181.2626782289409</v>
      </c>
      <c r="F8" s="71">
        <f>INDEX('REEDS calc'!$C$64:$AG$113,MATCH(About!$B$2,'REEDS calc'!$B$64:$B$113,0),MATCH(F$1,'REEDS calc'!$C$63:$AG$63,0))*SUMIFS('res v com'!$E$3:$E$52,'res v com'!$B$3:$B$52,About!$B$2)*SUMIFS('Urban and Rural'!$C$2:$C$53,'Urban and Rural'!$A$2:$A$53,About!$B$1)</f>
        <v>243.89367895258508</v>
      </c>
      <c r="G8" s="71">
        <f>INDEX('REEDS calc'!$C$64:$AG$113,MATCH(About!$B$2,'REEDS calc'!$B$64:$B$113,0),MATCH(G$1,'REEDS calc'!$C$63:$AG$63,0))*SUMIFS('res v com'!$E$3:$E$52,'res v com'!$B$3:$B$52,About!$B$2)*SUMIFS('Urban and Rural'!$C$2:$C$53,'Urban and Rural'!$A$2:$A$53,About!$B$1)</f>
        <v>289.92574974551303</v>
      </c>
      <c r="H8" s="71">
        <f>INDEX('REEDS calc'!$C$64:$AG$113,MATCH(About!$B$2,'REEDS calc'!$B$64:$B$113,0),MATCH(H$1,'REEDS calc'!$C$63:$AG$63,0))*SUMIFS('res v com'!$E$3:$E$52,'res v com'!$B$3:$B$52,About!$B$2)*SUMIFS('Urban and Rural'!$C$2:$C$53,'Urban and Rural'!$A$2:$A$53,About!$B$1)</f>
        <v>335.95782053844096</v>
      </c>
      <c r="I8" s="71">
        <f>INDEX('REEDS calc'!$C$64:$AG$113,MATCH(About!$B$2,'REEDS calc'!$B$64:$B$113,0),MATCH(I$1,'REEDS calc'!$C$63:$AG$63,0))*SUMIFS('res v com'!$E$3:$E$52,'res v com'!$B$3:$B$52,About!$B$2)*SUMIFS('Urban and Rural'!$C$2:$C$53,'Urban and Rural'!$A$2:$A$53,About!$B$1)</f>
        <v>396.78288645727304</v>
      </c>
      <c r="J8" s="71">
        <f>INDEX('REEDS calc'!$C$64:$AG$113,MATCH(About!$B$2,'REEDS calc'!$B$64:$B$113,0),MATCH(J$1,'REEDS calc'!$C$63:$AG$63,0))*SUMIFS('res v com'!$E$3:$E$52,'res v com'!$B$3:$B$52,About!$B$2)*SUMIFS('Urban and Rural'!$C$2:$C$53,'Urban and Rural'!$A$2:$A$53,About!$B$1)</f>
        <v>457.607952376105</v>
      </c>
      <c r="K8" s="71">
        <f>INDEX('REEDS calc'!$C$64:$AG$113,MATCH(About!$B$2,'REEDS calc'!$B$64:$B$113,0),MATCH(K$1,'REEDS calc'!$C$63:$AG$63,0))*SUMIFS('res v com'!$E$3:$E$52,'res v com'!$B$3:$B$52,About!$B$2)*SUMIFS('Urban and Rural'!$C$2:$C$53,'Urban and Rural'!$A$2:$A$53,About!$B$1)</f>
        <v>547.83533238949906</v>
      </c>
      <c r="L8" s="71">
        <f>INDEX('REEDS calc'!$C$64:$AG$113,MATCH(About!$B$2,'REEDS calc'!$B$64:$B$113,0),MATCH(L$1,'REEDS calc'!$C$63:$AG$63,0))*SUMIFS('res v com'!$E$3:$E$52,'res v com'!$B$3:$B$52,About!$B$2)*SUMIFS('Urban and Rural'!$C$2:$C$53,'Urban and Rural'!$A$2:$A$53,About!$B$1)</f>
        <v>638.06271240289311</v>
      </c>
      <c r="M8" s="71">
        <f>INDEX('REEDS calc'!$C$64:$AG$113,MATCH(About!$B$2,'REEDS calc'!$B$64:$B$113,0),MATCH(M$1,'REEDS calc'!$C$63:$AG$63,0))*SUMIFS('res v com'!$E$3:$E$52,'res v com'!$B$3:$B$52,About!$B$2)*SUMIFS('Urban and Rural'!$C$2:$C$53,'Urban and Rural'!$A$2:$A$53,About!$B$1)</f>
        <v>736.73919564961159</v>
      </c>
      <c r="N8" s="71">
        <f>INDEX('REEDS calc'!$C$64:$AG$113,MATCH(About!$B$2,'REEDS calc'!$B$64:$B$113,0),MATCH(N$1,'REEDS calc'!$C$63:$AG$63,0))*SUMIFS('res v com'!$E$3:$E$52,'res v com'!$B$3:$B$52,About!$B$2)*SUMIFS('Urban and Rural'!$C$2:$C$53,'Urban and Rural'!$A$2:$A$53,About!$B$1)</f>
        <v>835.41567889633006</v>
      </c>
      <c r="O8" s="71">
        <f>INDEX('REEDS calc'!$C$64:$AG$113,MATCH(About!$B$2,'REEDS calc'!$B$64:$B$113,0),MATCH(O$1,'REEDS calc'!$C$63:$AG$63,0))*SUMIFS('res v com'!$E$3:$E$52,'res v com'!$B$3:$B$52,About!$B$2)*SUMIFS('Urban and Rural'!$C$2:$C$53,'Urban and Rural'!$A$2:$A$53,About!$B$1)</f>
        <v>949.22425171309942</v>
      </c>
      <c r="P8" s="71">
        <f>INDEX('REEDS calc'!$C$64:$AG$113,MATCH(About!$B$2,'REEDS calc'!$B$64:$B$113,0),MATCH(P$1,'REEDS calc'!$C$63:$AG$63,0))*SUMIFS('res v com'!$E$3:$E$52,'res v com'!$B$3:$B$52,About!$B$2)*SUMIFS('Urban and Rural'!$C$2:$C$53,'Urban and Rural'!$A$2:$A$53,About!$B$1)</f>
        <v>1063.0328245298688</v>
      </c>
      <c r="Q8" s="71">
        <f>INDEX('REEDS calc'!$C$64:$AG$113,MATCH(About!$B$2,'REEDS calc'!$B$64:$B$113,0),MATCH(Q$1,'REEDS calc'!$C$63:$AG$63,0))*SUMIFS('res v com'!$E$3:$E$52,'res v com'!$B$3:$B$52,About!$B$2)*SUMIFS('Urban and Rural'!$C$2:$C$53,'Urban and Rural'!$A$2:$A$53,About!$B$1)</f>
        <v>1167.6999762898474</v>
      </c>
      <c r="R8" s="71">
        <f>INDEX('REEDS calc'!$C$64:$AG$113,MATCH(About!$B$2,'REEDS calc'!$B$64:$B$113,0),MATCH(R$1,'REEDS calc'!$C$63:$AG$63,0))*SUMIFS('res v com'!$E$3:$E$52,'res v com'!$B$3:$B$52,About!$B$2)*SUMIFS('Urban and Rural'!$C$2:$C$53,'Urban and Rural'!$A$2:$A$53,About!$B$1)</f>
        <v>1272.3671280498259</v>
      </c>
      <c r="S8" s="71">
        <f>INDEX('REEDS calc'!$C$64:$AG$113,MATCH(About!$B$2,'REEDS calc'!$B$64:$B$113,0),MATCH(S$1,'REEDS calc'!$C$63:$AG$63,0))*SUMIFS('res v com'!$E$3:$E$52,'res v com'!$B$3:$B$52,About!$B$2)*SUMIFS('Urban and Rural'!$C$2:$C$53,'Urban and Rural'!$A$2:$A$53,About!$B$1)</f>
        <v>1324.644188189124</v>
      </c>
      <c r="T8" s="71">
        <f>INDEX('REEDS calc'!$C$64:$AG$113,MATCH(About!$B$2,'REEDS calc'!$B$64:$B$113,0),MATCH(T$1,'REEDS calc'!$C$63:$AG$63,0))*SUMIFS('res v com'!$E$3:$E$52,'res v com'!$B$3:$B$52,About!$B$2)*SUMIFS('Urban and Rural'!$C$2:$C$53,'Urban and Rural'!$A$2:$A$53,About!$B$1)</f>
        <v>1376.9212483284223</v>
      </c>
      <c r="U8" s="71">
        <f>INDEX('REEDS calc'!$C$64:$AG$113,MATCH(About!$B$2,'REEDS calc'!$B$64:$B$113,0),MATCH(U$1,'REEDS calc'!$C$63:$AG$63,0))*SUMIFS('res v com'!$E$3:$E$52,'res v com'!$B$3:$B$52,About!$B$2)*SUMIFS('Urban and Rural'!$C$2:$C$53,'Urban and Rural'!$A$2:$A$53,About!$B$1)</f>
        <v>1431.4871959657112</v>
      </c>
      <c r="V8" s="71">
        <f>INDEX('REEDS calc'!$C$64:$AG$113,MATCH(About!$B$2,'REEDS calc'!$B$64:$B$113,0),MATCH(V$1,'REEDS calc'!$C$63:$AG$63,0))*SUMIFS('res v com'!$E$3:$E$52,'res v com'!$B$3:$B$52,About!$B$2)*SUMIFS('Urban and Rural'!$C$2:$C$53,'Urban and Rural'!$A$2:$A$53,About!$B$1)</f>
        <v>1486.0531436030003</v>
      </c>
      <c r="W8" s="71">
        <f>INDEX('REEDS calc'!$C$64:$AG$113,MATCH(About!$B$2,'REEDS calc'!$B$64:$B$113,0),MATCH(W$1,'REEDS calc'!$C$63:$AG$63,0))*SUMIFS('res v com'!$E$3:$E$52,'res v com'!$B$3:$B$52,About!$B$2)*SUMIFS('Urban and Rural'!$C$2:$C$53,'Urban and Rural'!$A$2:$A$53,About!$B$1)</f>
        <v>1540.6332201754619</v>
      </c>
      <c r="X8" s="71">
        <f>INDEX('REEDS calc'!$C$64:$AG$113,MATCH(About!$B$2,'REEDS calc'!$B$64:$B$113,0),MATCH(X$1,'REEDS calc'!$C$63:$AG$63,0))*SUMIFS('res v com'!$E$3:$E$52,'res v com'!$B$3:$B$52,About!$B$2)*SUMIFS('Urban and Rural'!$C$2:$C$53,'Urban and Rural'!$A$2:$A$53,About!$B$1)</f>
        <v>1595.213296747924</v>
      </c>
      <c r="Y8" s="71">
        <f>INDEX('REEDS calc'!$C$64:$AG$113,MATCH(About!$B$2,'REEDS calc'!$B$64:$B$113,0),MATCH(Y$1,'REEDS calc'!$C$63:$AG$63,0))*SUMIFS('res v com'!$E$3:$E$52,'res v com'!$B$3:$B$52,About!$B$2)*SUMIFS('Urban and Rural'!$C$2:$C$53,'Urban and Rural'!$A$2:$A$53,About!$B$1)</f>
        <v>1653.1984466970264</v>
      </c>
      <c r="Z8" s="71">
        <f>INDEX('REEDS calc'!$C$64:$AG$113,MATCH(About!$B$2,'REEDS calc'!$B$64:$B$113,0),MATCH(Z$1,'REEDS calc'!$C$63:$AG$63,0))*SUMIFS('res v com'!$E$3:$E$52,'res v com'!$B$3:$B$52,About!$B$2)*SUMIFS('Urban and Rural'!$C$2:$C$53,'Urban and Rural'!$A$2:$A$53,About!$B$1)</f>
        <v>1711.1835966461292</v>
      </c>
      <c r="AA8" s="71">
        <f>INDEX('REEDS calc'!$C$64:$AG$113,MATCH(About!$B$2,'REEDS calc'!$B$64:$B$113,0),MATCH(AA$1,'REEDS calc'!$C$63:$AG$63,0))*SUMIFS('res v com'!$E$3:$E$52,'res v com'!$B$3:$B$52,About!$B$2)*SUMIFS('Urban and Rural'!$C$2:$C$53,'Urban and Rural'!$A$2:$A$53,About!$B$1)</f>
        <v>1765.4528366447896</v>
      </c>
      <c r="AB8" s="71">
        <f>INDEX('REEDS calc'!$C$64:$AG$113,MATCH(About!$B$2,'REEDS calc'!$B$64:$B$113,0),MATCH(AB$1,'REEDS calc'!$C$63:$AG$63,0))*SUMIFS('res v com'!$E$3:$E$52,'res v com'!$B$3:$B$52,About!$B$2)*SUMIFS('Urban and Rural'!$C$2:$C$53,'Urban and Rural'!$A$2:$A$53,About!$B$1)</f>
        <v>1819.7220766434502</v>
      </c>
      <c r="AC8" s="71">
        <f>INDEX('REEDS calc'!$C$64:$AG$113,MATCH(About!$B$2,'REEDS calc'!$B$64:$B$113,0),MATCH(AC$1,'REEDS calc'!$C$63:$AG$63,0))*SUMIFS('res v com'!$E$3:$E$52,'res v com'!$B$3:$B$52,About!$B$2)*SUMIFS('Urban and Rural'!$C$2:$C$53,'Urban and Rural'!$A$2:$A$53,About!$B$1)</f>
        <v>1871.4481083110102</v>
      </c>
      <c r="AD8" s="71">
        <f>INDEX('REEDS calc'!$C$64:$AG$113,MATCH(About!$B$2,'REEDS calc'!$B$64:$B$113,0),MATCH(AD$1,'REEDS calc'!$C$63:$AG$63,0))*SUMIFS('res v com'!$E$3:$E$52,'res v com'!$B$3:$B$52,About!$B$2)*SUMIFS('Urban and Rural'!$C$2:$C$53,'Urban and Rural'!$A$2:$A$53,About!$B$1)</f>
        <v>1923.1741399785697</v>
      </c>
      <c r="AE8" s="71">
        <f>INDEX('REEDS calc'!$C$64:$AG$113,MATCH(About!$B$2,'REEDS calc'!$B$64:$B$113,0),MATCH(AE$1,'REEDS calc'!$C$63:$AG$63,0))*SUMIFS('res v com'!$E$3:$E$52,'res v com'!$B$3:$B$52,About!$B$2)*SUMIFS('Urban and Rural'!$C$2:$C$53,'Urban and Rural'!$A$2:$A$53,About!$B$1)</f>
        <v>1986.3869959416018</v>
      </c>
      <c r="AF8" s="71">
        <f>INDEX('REEDS calc'!$C$64:$AG$113,MATCH(About!$B$2,'REEDS calc'!$B$64:$B$113,0),MATCH(AF$1,'REEDS calc'!$C$63:$AG$63,0))*SUMIFS('res v com'!$E$3:$E$52,'res v com'!$B$3:$B$52,About!$B$2)*SUMIFS('Urban and Rural'!$C$2:$C$53,'Urban and Rural'!$A$2:$A$53,About!$B$1)</f>
        <v>2049.5998519046343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231.31427383776125</v>
      </c>
      <c r="C8" s="71">
        <f>INDEX('REEDS calc'!$C$64:$AG$113,MATCH(About!$B$2,'REEDS calc'!$B$64:$B$113,0),MATCH(C$1,'REEDS calc'!$C$63:$AG$63,0))*SUMIFS('res v com'!$E$3:$E$52,'res v com'!$B$3:$B$52,About!$B$2)*SUMIFS('Urban and Rural'!$B$2:$B$53,'Urban and Rural'!$A$2:$A$53,About!$B$1)</f>
        <v>231.31427383776125</v>
      </c>
      <c r="D8" s="71">
        <f>INDEX('REEDS calc'!$C$64:$AG$113,MATCH(About!$B$2,'REEDS calc'!$B$64:$B$113,0),MATCH(D$1,'REEDS calc'!$C$63:$AG$63,0))*SUMIFS('res v com'!$E$3:$E$52,'res v com'!$B$3:$B$52,About!$B$2)*SUMIFS('Urban and Rural'!$B$2:$B$53,'Urban and Rural'!$A$2:$A$53,About!$B$1)</f>
        <v>231.31427383776125</v>
      </c>
      <c r="E8" s="71">
        <f>INDEX('REEDS calc'!$C$64:$AG$113,MATCH(About!$B$2,'REEDS calc'!$B$64:$B$113,0),MATCH(E$1,'REEDS calc'!$C$63:$AG$63,0))*SUMIFS('res v com'!$E$3:$E$52,'res v com'!$B$3:$B$52,About!$B$2)*SUMIFS('Urban and Rural'!$B$2:$B$53,'Urban and Rural'!$A$2:$A$53,About!$B$1)</f>
        <v>353.43548763814084</v>
      </c>
      <c r="F8" s="71">
        <f>INDEX('REEDS calc'!$C$64:$AG$113,MATCH(About!$B$2,'REEDS calc'!$B$64:$B$113,0),MATCH(F$1,'REEDS calc'!$C$63:$AG$63,0))*SUMIFS('res v com'!$E$3:$E$52,'res v com'!$B$3:$B$52,About!$B$2)*SUMIFS('Urban and Rural'!$B$2:$B$53,'Urban and Rural'!$A$2:$A$53,About!$B$1)</f>
        <v>475.55670143852063</v>
      </c>
      <c r="G8" s="71">
        <f>INDEX('REEDS calc'!$C$64:$AG$113,MATCH(About!$B$2,'REEDS calc'!$B$64:$B$113,0),MATCH(G$1,'REEDS calc'!$C$63:$AG$63,0))*SUMIFS('res v com'!$E$3:$E$52,'res v com'!$B$3:$B$52,About!$B$2)*SUMIFS('Urban and Rural'!$B$2:$B$53,'Urban and Rural'!$A$2:$A$53,About!$B$1)</f>
        <v>565.31245009375755</v>
      </c>
      <c r="H8" s="71">
        <f>INDEX('REEDS calc'!$C$64:$AG$113,MATCH(About!$B$2,'REEDS calc'!$B$64:$B$113,0),MATCH(H$1,'REEDS calc'!$C$63:$AG$63,0))*SUMIFS('res v com'!$E$3:$E$52,'res v com'!$B$3:$B$52,About!$B$2)*SUMIFS('Urban and Rural'!$B$2:$B$53,'Urban and Rural'!$A$2:$A$53,About!$B$1)</f>
        <v>655.06819874899452</v>
      </c>
      <c r="I8" s="71">
        <f>INDEX('REEDS calc'!$C$64:$AG$113,MATCH(About!$B$2,'REEDS calc'!$B$64:$B$113,0),MATCH(I$1,'REEDS calc'!$C$63:$AG$63,0))*SUMIFS('res v com'!$E$3:$E$52,'res v com'!$B$3:$B$52,About!$B$2)*SUMIFS('Urban and Rural'!$B$2:$B$53,'Urban and Rural'!$A$2:$A$53,About!$B$1)</f>
        <v>773.66810604205625</v>
      </c>
      <c r="J8" s="71">
        <f>INDEX('REEDS calc'!$C$64:$AG$113,MATCH(About!$B$2,'REEDS calc'!$B$64:$B$113,0),MATCH(J$1,'REEDS calc'!$C$63:$AG$63,0))*SUMIFS('res v com'!$E$3:$E$52,'res v com'!$B$3:$B$52,About!$B$2)*SUMIFS('Urban and Rural'!$B$2:$B$53,'Urban and Rural'!$A$2:$A$53,About!$B$1)</f>
        <v>892.26801333511787</v>
      </c>
      <c r="K8" s="71">
        <f>INDEX('REEDS calc'!$C$64:$AG$113,MATCH(About!$B$2,'REEDS calc'!$B$64:$B$113,0),MATCH(K$1,'REEDS calc'!$C$63:$AG$63,0))*SUMIFS('res v com'!$E$3:$E$52,'res v com'!$B$3:$B$52,About!$B$2)*SUMIFS('Urban and Rural'!$B$2:$B$53,'Urban and Rural'!$A$2:$A$53,About!$B$1)</f>
        <v>1068.1980964880777</v>
      </c>
      <c r="L8" s="71">
        <f>INDEX('REEDS calc'!$C$64:$AG$113,MATCH(About!$B$2,'REEDS calc'!$B$64:$B$113,0),MATCH(L$1,'REEDS calc'!$C$63:$AG$63,0))*SUMIFS('res v com'!$E$3:$E$52,'res v com'!$B$3:$B$52,About!$B$2)*SUMIFS('Urban and Rural'!$B$2:$B$53,'Urban and Rural'!$A$2:$A$53,About!$B$1)</f>
        <v>1244.1281796410374</v>
      </c>
      <c r="M8" s="71">
        <f>INDEX('REEDS calc'!$C$64:$AG$113,MATCH(About!$B$2,'REEDS calc'!$B$64:$B$113,0),MATCH(M$1,'REEDS calc'!$C$63:$AG$63,0))*SUMIFS('res v com'!$E$3:$E$52,'res v com'!$B$3:$B$52,About!$B$2)*SUMIFS('Urban and Rural'!$B$2:$B$53,'Urban and Rural'!$A$2:$A$53,About!$B$1)</f>
        <v>1436.5327679185621</v>
      </c>
      <c r="N8" s="71">
        <f>INDEX('REEDS calc'!$C$64:$AG$113,MATCH(About!$B$2,'REEDS calc'!$B$64:$B$113,0),MATCH(N$1,'REEDS calc'!$C$63:$AG$63,0))*SUMIFS('res v com'!$E$3:$E$52,'res v com'!$B$3:$B$52,About!$B$2)*SUMIFS('Urban and Rural'!$B$2:$B$53,'Urban and Rural'!$A$2:$A$53,About!$B$1)</f>
        <v>1628.9373561960865</v>
      </c>
      <c r="O8" s="71">
        <f>INDEX('REEDS calc'!$C$64:$AG$113,MATCH(About!$B$2,'REEDS calc'!$B$64:$B$113,0),MATCH(O$1,'REEDS calc'!$C$63:$AG$63,0))*SUMIFS('res v com'!$E$3:$E$52,'res v com'!$B$3:$B$52,About!$B$2)*SUMIFS('Urban and Rural'!$B$2:$B$53,'Urban and Rural'!$A$2:$A$53,About!$B$1)</f>
        <v>1850.8472872635921</v>
      </c>
      <c r="P8" s="71">
        <f>INDEX('REEDS calc'!$C$64:$AG$113,MATCH(About!$B$2,'REEDS calc'!$B$64:$B$113,0),MATCH(P$1,'REEDS calc'!$C$63:$AG$63,0))*SUMIFS('res v com'!$E$3:$E$52,'res v com'!$B$3:$B$52,About!$B$2)*SUMIFS('Urban and Rural'!$B$2:$B$53,'Urban and Rural'!$A$2:$A$53,About!$B$1)</f>
        <v>2072.7572183310981</v>
      </c>
      <c r="Q8" s="71">
        <f>INDEX('REEDS calc'!$C$64:$AG$113,MATCH(About!$B$2,'REEDS calc'!$B$64:$B$113,0),MATCH(Q$1,'REEDS calc'!$C$63:$AG$63,0))*SUMIFS('res v com'!$E$3:$E$52,'res v com'!$B$3:$B$52,About!$B$2)*SUMIFS('Urban and Rural'!$B$2:$B$53,'Urban and Rural'!$A$2:$A$53,About!$B$1)</f>
        <v>2276.8427266300528</v>
      </c>
      <c r="R8" s="71">
        <f>INDEX('REEDS calc'!$C$64:$AG$113,MATCH(About!$B$2,'REEDS calc'!$B$64:$B$113,0),MATCH(R$1,'REEDS calc'!$C$63:$AG$63,0))*SUMIFS('res v com'!$E$3:$E$52,'res v com'!$B$3:$B$52,About!$B$2)*SUMIFS('Urban and Rural'!$B$2:$B$53,'Urban and Rural'!$A$2:$A$53,About!$B$1)</f>
        <v>2480.9282349290079</v>
      </c>
      <c r="S8" s="71">
        <f>INDEX('REEDS calc'!$C$64:$AG$113,MATCH(About!$B$2,'REEDS calc'!$B$64:$B$113,0),MATCH(S$1,'REEDS calc'!$C$63:$AG$63,0))*SUMIFS('res v com'!$E$3:$E$52,'res v com'!$B$3:$B$52,About!$B$2)*SUMIFS('Urban and Rural'!$B$2:$B$53,'Urban and Rural'!$A$2:$A$53,About!$B$1)</f>
        <v>2582.8607917197924</v>
      </c>
      <c r="T8" s="71">
        <f>INDEX('REEDS calc'!$C$64:$AG$113,MATCH(About!$B$2,'REEDS calc'!$B$64:$B$113,0),MATCH(T$1,'REEDS calc'!$C$63:$AG$63,0))*SUMIFS('res v com'!$E$3:$E$52,'res v com'!$B$3:$B$52,About!$B$2)*SUMIFS('Urban and Rural'!$B$2:$B$53,'Urban and Rural'!$A$2:$A$53,About!$B$1)</f>
        <v>2684.7933485105773</v>
      </c>
      <c r="U8" s="71">
        <f>INDEX('REEDS calc'!$C$64:$AG$113,MATCH(About!$B$2,'REEDS calc'!$B$64:$B$113,0),MATCH(U$1,'REEDS calc'!$C$63:$AG$63,0))*SUMIFS('res v com'!$E$3:$E$52,'res v com'!$B$3:$B$52,About!$B$2)*SUMIFS('Urban and Rural'!$B$2:$B$53,'Urban and Rural'!$A$2:$A$53,About!$B$1)</f>
        <v>2791.1888983284175</v>
      </c>
      <c r="V8" s="71">
        <f>INDEX('REEDS calc'!$C$64:$AG$113,MATCH(About!$B$2,'REEDS calc'!$B$64:$B$113,0),MATCH(V$1,'REEDS calc'!$C$63:$AG$63,0))*SUMIFS('res v com'!$E$3:$E$52,'res v com'!$B$3:$B$52,About!$B$2)*SUMIFS('Urban and Rural'!$B$2:$B$53,'Urban and Rural'!$A$2:$A$53,About!$B$1)</f>
        <v>2897.5844481462586</v>
      </c>
      <c r="W8" s="71">
        <f>INDEX('REEDS calc'!$C$64:$AG$113,MATCH(About!$B$2,'REEDS calc'!$B$64:$B$113,0),MATCH(W$1,'REEDS calc'!$C$63:$AG$63,0))*SUMIFS('res v com'!$E$3:$E$52,'res v com'!$B$3:$B$52,About!$B$2)*SUMIFS('Urban and Rural'!$B$2:$B$53,'Urban and Rural'!$A$2:$A$53,About!$B$1)</f>
        <v>3004.0075473037718</v>
      </c>
      <c r="X8" s="71">
        <f>INDEX('REEDS calc'!$C$64:$AG$113,MATCH(About!$B$2,'REEDS calc'!$B$64:$B$113,0),MATCH(X$1,'REEDS calc'!$C$63:$AG$63,0))*SUMIFS('res v com'!$E$3:$E$52,'res v com'!$B$3:$B$52,About!$B$2)*SUMIFS('Urban and Rural'!$B$2:$B$53,'Urban and Rural'!$A$2:$A$53,About!$B$1)</f>
        <v>3110.4306464612864</v>
      </c>
      <c r="Y8" s="71">
        <f>INDEX('REEDS calc'!$C$64:$AG$113,MATCH(About!$B$2,'REEDS calc'!$B$64:$B$113,0),MATCH(Y$1,'REEDS calc'!$C$63:$AG$63,0))*SUMIFS('res v com'!$E$3:$E$52,'res v com'!$B$3:$B$52,About!$B$2)*SUMIFS('Urban and Rural'!$B$2:$B$53,'Urban and Rural'!$A$2:$A$53,About!$B$1)</f>
        <v>3223.4931364800377</v>
      </c>
      <c r="Z8" s="71">
        <f>INDEX('REEDS calc'!$C$64:$AG$113,MATCH(About!$B$2,'REEDS calc'!$B$64:$B$113,0),MATCH(Z$1,'REEDS calc'!$C$63:$AG$63,0))*SUMIFS('res v com'!$E$3:$E$52,'res v com'!$B$3:$B$52,About!$B$2)*SUMIFS('Urban and Rural'!$B$2:$B$53,'Urban and Rural'!$A$2:$A$53,About!$B$1)</f>
        <v>3336.5556264987899</v>
      </c>
      <c r="AA8" s="71">
        <f>INDEX('REEDS calc'!$C$64:$AG$113,MATCH(About!$B$2,'REEDS calc'!$B$64:$B$113,0),MATCH(AA$1,'REEDS calc'!$C$63:$AG$63,0))*SUMIFS('res v com'!$E$3:$E$52,'res v com'!$B$3:$B$52,About!$B$2)*SUMIFS('Urban and Rural'!$B$2:$B$53,'Urban and Rural'!$A$2:$A$53,About!$B$1)</f>
        <v>3442.3726401834933</v>
      </c>
      <c r="AB8" s="71">
        <f>INDEX('REEDS calc'!$C$64:$AG$113,MATCH(About!$B$2,'REEDS calc'!$B$64:$B$113,0),MATCH(AB$1,'REEDS calc'!$C$63:$AG$63,0))*SUMIFS('res v com'!$E$3:$E$52,'res v com'!$B$3:$B$52,About!$B$2)*SUMIFS('Urban and Rural'!$B$2:$B$53,'Urban and Rural'!$A$2:$A$53,About!$B$1)</f>
        <v>3548.1896538681972</v>
      </c>
      <c r="AC8" s="71">
        <f>INDEX('REEDS calc'!$C$64:$AG$113,MATCH(About!$B$2,'REEDS calc'!$B$64:$B$113,0),MATCH(AC$1,'REEDS calc'!$C$63:$AG$63,0))*SUMIFS('res v com'!$E$3:$E$52,'res v com'!$B$3:$B$52,About!$B$2)*SUMIFS('Urban and Rural'!$B$2:$B$53,'Urban and Rural'!$A$2:$A$53,About!$B$1)</f>
        <v>3649.0477864117279</v>
      </c>
      <c r="AD8" s="71">
        <f>INDEX('REEDS calc'!$C$64:$AG$113,MATCH(About!$B$2,'REEDS calc'!$B$64:$B$113,0),MATCH(AD$1,'REEDS calc'!$C$63:$AG$63,0))*SUMIFS('res v com'!$E$3:$E$52,'res v com'!$B$3:$B$52,About!$B$2)*SUMIFS('Urban and Rural'!$B$2:$B$53,'Urban and Rural'!$A$2:$A$53,About!$B$1)</f>
        <v>3749.9059189552581</v>
      </c>
      <c r="AE8" s="71">
        <f>INDEX('REEDS calc'!$C$64:$AG$113,MATCH(About!$B$2,'REEDS calc'!$B$64:$B$113,0),MATCH(AE$1,'REEDS calc'!$C$63:$AG$63,0))*SUMIFS('res v com'!$E$3:$E$52,'res v com'!$B$3:$B$52,About!$B$2)*SUMIFS('Urban and Rural'!$B$2:$B$53,'Urban and Rural'!$A$2:$A$53,About!$B$1)</f>
        <v>3873.1616646530879</v>
      </c>
      <c r="AF8" s="71">
        <f>INDEX('REEDS calc'!$C$64:$AG$113,MATCH(About!$B$2,'REEDS calc'!$B$64:$B$113,0),MATCH(AF$1,'REEDS calc'!$C$63:$AG$63,0))*SUMIFS('res v com'!$E$3:$E$52,'res v com'!$B$3:$B$52,About!$B$2)*SUMIFS('Urban and Rural'!$B$2:$B$53,'Urban and Rural'!$A$2:$A$53,About!$B$1)</f>
        <v>3996.4174103509181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69.872230475123615</v>
      </c>
      <c r="C8" s="71">
        <f>INDEX('REEDS calc'!$C$64:$AG$113,MATCH(About!$B$2,'REEDS calc'!$B$64:$B$113,0),MATCH(C$1,'REEDS calc'!$C$63:$AG$63,0))*SUMIFS('res v com'!$F$3:$F$52,'res v com'!$B$3:$B$52,About!$B$2)</f>
        <v>69.872230475123615</v>
      </c>
      <c r="D8" s="71">
        <f>INDEX('REEDS calc'!$C$64:$AG$113,MATCH(About!$B$2,'REEDS calc'!$B$64:$B$113,0),MATCH(D$1,'REEDS calc'!$C$63:$AG$63,0))*SUMIFS('res v com'!$F$3:$F$52,'res v com'!$B$3:$B$52,About!$B$2)</f>
        <v>69.872230475123615</v>
      </c>
      <c r="E8" s="71">
        <f>INDEX('REEDS calc'!$C$64:$AG$113,MATCH(About!$B$2,'REEDS calc'!$B$64:$B$113,0),MATCH(E$1,'REEDS calc'!$C$63:$AG$63,0))*SUMIFS('res v com'!$F$3:$F$52,'res v com'!$B$3:$B$52,About!$B$2)</f>
        <v>106.76092504200861</v>
      </c>
      <c r="F8" s="71">
        <f>INDEX('REEDS calc'!$C$64:$AG$113,MATCH(About!$B$2,'REEDS calc'!$B$64:$B$113,0),MATCH(F$1,'REEDS calc'!$C$63:$AG$63,0))*SUMIFS('res v com'!$F$3:$F$52,'res v com'!$B$3:$B$52,About!$B$2)</f>
        <v>143.64961960889363</v>
      </c>
      <c r="G8" s="71">
        <f>INDEX('REEDS calc'!$C$64:$AG$113,MATCH(About!$B$2,'REEDS calc'!$B$64:$B$113,0),MATCH(G$1,'REEDS calc'!$C$63:$AG$63,0))*SUMIFS('res v com'!$F$3:$F$52,'res v com'!$B$3:$B$52,About!$B$2)</f>
        <v>170.76180016072863</v>
      </c>
      <c r="H8" s="71">
        <f>INDEX('REEDS calc'!$C$64:$AG$113,MATCH(About!$B$2,'REEDS calc'!$B$64:$B$113,0),MATCH(H$1,'REEDS calc'!$C$63:$AG$63,0))*SUMIFS('res v com'!$F$3:$F$52,'res v com'!$B$3:$B$52,About!$B$2)</f>
        <v>197.87398071256362</v>
      </c>
      <c r="I8" s="71">
        <f>INDEX('REEDS calc'!$C$64:$AG$113,MATCH(About!$B$2,'REEDS calc'!$B$64:$B$113,0),MATCH(I$1,'REEDS calc'!$C$63:$AG$63,0))*SUMIFS('res v com'!$F$3:$F$52,'res v com'!$B$3:$B$52,About!$B$2)</f>
        <v>233.69900750066969</v>
      </c>
      <c r="J8" s="71">
        <f>INDEX('REEDS calc'!$C$64:$AG$113,MATCH(About!$B$2,'REEDS calc'!$B$64:$B$113,0),MATCH(J$1,'REEDS calc'!$C$63:$AG$63,0))*SUMIFS('res v com'!$F$3:$F$52,'res v com'!$B$3:$B$52,About!$B$2)</f>
        <v>269.52403428877574</v>
      </c>
      <c r="K8" s="71">
        <f>INDEX('REEDS calc'!$C$64:$AG$113,MATCH(About!$B$2,'REEDS calc'!$B$64:$B$113,0),MATCH(K$1,'REEDS calc'!$C$63:$AG$63,0))*SUMIFS('res v com'!$F$3:$F$52,'res v com'!$B$3:$B$52,About!$B$2)</f>
        <v>322.6665711224216</v>
      </c>
      <c r="L8" s="71">
        <f>INDEX('REEDS calc'!$C$64:$AG$113,MATCH(About!$B$2,'REEDS calc'!$B$64:$B$113,0),MATCH(L$1,'REEDS calc'!$C$63:$AG$63,0))*SUMIFS('res v com'!$F$3:$F$52,'res v com'!$B$3:$B$52,About!$B$2)</f>
        <v>375.80910795606746</v>
      </c>
      <c r="M8" s="71">
        <f>INDEX('REEDS calc'!$C$64:$AG$113,MATCH(About!$B$2,'REEDS calc'!$B$64:$B$113,0),MATCH(M$1,'REEDS calc'!$C$63:$AG$63,0))*SUMIFS('res v com'!$F$3:$F$52,'res v com'!$B$3:$B$52,About!$B$2)</f>
        <v>433.92803643182418</v>
      </c>
      <c r="N8" s="71">
        <f>INDEX('REEDS calc'!$C$64:$AG$113,MATCH(About!$B$2,'REEDS calc'!$B$64:$B$113,0),MATCH(N$1,'REEDS calc'!$C$63:$AG$63,0))*SUMIFS('res v com'!$F$3:$F$52,'res v com'!$B$3:$B$52,About!$B$2)</f>
        <v>492.04696490758101</v>
      </c>
      <c r="O8" s="71">
        <f>INDEX('REEDS calc'!$C$64:$AG$113,MATCH(About!$B$2,'REEDS calc'!$B$64:$B$113,0),MATCH(O$1,'REEDS calc'!$C$63:$AG$63,0))*SUMIFS('res v com'!$F$3:$F$52,'res v com'!$B$3:$B$52,About!$B$2)</f>
        <v>559.07846102330564</v>
      </c>
      <c r="P8" s="71">
        <f>INDEX('REEDS calc'!$C$64:$AG$113,MATCH(About!$B$2,'REEDS calc'!$B$64:$B$113,0),MATCH(P$1,'REEDS calc'!$C$63:$AG$63,0))*SUMIFS('res v com'!$F$3:$F$52,'res v com'!$B$3:$B$52,About!$B$2)</f>
        <v>626.10995713903026</v>
      </c>
      <c r="Q8" s="71">
        <f>INDEX('REEDS calc'!$C$64:$AG$113,MATCH(About!$B$2,'REEDS calc'!$B$64:$B$113,0),MATCH(Q$1,'REEDS calc'!$C$63:$AG$63,0))*SUMIFS('res v com'!$F$3:$F$52,'res v com'!$B$3:$B$52,About!$B$2)</f>
        <v>687.75729708009635</v>
      </c>
      <c r="R8" s="71">
        <f>INDEX('REEDS calc'!$C$64:$AG$113,MATCH(About!$B$2,'REEDS calc'!$B$64:$B$113,0),MATCH(R$1,'REEDS calc'!$C$63:$AG$63,0))*SUMIFS('res v com'!$F$3:$F$52,'res v com'!$B$3:$B$52,About!$B$2)</f>
        <v>749.40463702116244</v>
      </c>
      <c r="S8" s="71">
        <f>INDEX('REEDS calc'!$C$64:$AG$113,MATCH(About!$B$2,'REEDS calc'!$B$64:$B$113,0),MATCH(S$1,'REEDS calc'!$C$63:$AG$63,0))*SUMIFS('res v com'!$F$3:$F$52,'res v com'!$B$3:$B$52,About!$B$2)</f>
        <v>780.19502009107941</v>
      </c>
      <c r="T8" s="71">
        <f>INDEX('REEDS calc'!$C$64:$AG$113,MATCH(About!$B$2,'REEDS calc'!$B$64:$B$113,0),MATCH(T$1,'REEDS calc'!$C$63:$AG$63,0))*SUMIFS('res v com'!$F$3:$F$52,'res v com'!$B$3:$B$52,About!$B$2)</f>
        <v>810.98540316099638</v>
      </c>
      <c r="U8" s="71">
        <f>INDEX('REEDS calc'!$C$64:$AG$113,MATCH(About!$B$2,'REEDS calc'!$B$64:$B$113,0),MATCH(U$1,'REEDS calc'!$C$63:$AG$63,0))*SUMIFS('res v com'!$F$3:$F$52,'res v com'!$B$3:$B$52,About!$B$2)</f>
        <v>843.12390570586638</v>
      </c>
      <c r="V8" s="71">
        <f>INDEX('REEDS calc'!$C$64:$AG$113,MATCH(About!$B$2,'REEDS calc'!$B$64:$B$113,0),MATCH(V$1,'REEDS calc'!$C$63:$AG$63,0))*SUMIFS('res v com'!$F$3:$F$52,'res v com'!$B$3:$B$52,About!$B$2)</f>
        <v>875.26240825073648</v>
      </c>
      <c r="W8" s="71">
        <f>INDEX('REEDS calc'!$C$64:$AG$113,MATCH(About!$B$2,'REEDS calc'!$B$64:$B$113,0),MATCH(W$1,'REEDS calc'!$C$63:$AG$63,0))*SUMIFS('res v com'!$F$3:$F$52,'res v com'!$B$3:$B$52,About!$B$2)</f>
        <v>907.4092325207605</v>
      </c>
      <c r="X8" s="71">
        <f>INDEX('REEDS calc'!$C$64:$AG$113,MATCH(About!$B$2,'REEDS calc'!$B$64:$B$113,0),MATCH(X$1,'REEDS calc'!$C$63:$AG$63,0))*SUMIFS('res v com'!$F$3:$F$52,'res v com'!$B$3:$B$52,About!$B$2)</f>
        <v>939.55605679078474</v>
      </c>
      <c r="Y8" s="71">
        <f>INDEX('REEDS calc'!$C$64:$AG$113,MATCH(About!$B$2,'REEDS calc'!$B$64:$B$113,0),MATCH(Y$1,'REEDS calc'!$C$63:$AG$63,0))*SUMIFS('res v com'!$F$3:$F$52,'res v com'!$B$3:$B$52,About!$B$2)</f>
        <v>973.70841682293042</v>
      </c>
      <c r="Z8" s="71">
        <f>INDEX('REEDS calc'!$C$64:$AG$113,MATCH(About!$B$2,'REEDS calc'!$B$64:$B$113,0),MATCH(Z$1,'REEDS calc'!$C$63:$AG$63,0))*SUMIFS('res v com'!$F$3:$F$52,'res v com'!$B$3:$B$52,About!$B$2)</f>
        <v>1007.8607768550763</v>
      </c>
      <c r="AA8" s="71">
        <f>INDEX('REEDS calc'!$C$64:$AG$113,MATCH(About!$B$2,'REEDS calc'!$B$64:$B$113,0),MATCH(AA$1,'REEDS calc'!$C$63:$AG$63,0))*SUMIFS('res v com'!$F$3:$F$52,'res v com'!$B$3:$B$52,About!$B$2)</f>
        <v>1039.8245231717115</v>
      </c>
      <c r="AB8" s="71">
        <f>INDEX('REEDS calc'!$C$64:$AG$113,MATCH(About!$B$2,'REEDS calc'!$B$64:$B$113,0),MATCH(AB$1,'REEDS calc'!$C$63:$AG$63,0))*SUMIFS('res v com'!$F$3:$F$52,'res v com'!$B$3:$B$52,About!$B$2)</f>
        <v>1071.7882694883469</v>
      </c>
      <c r="AC8" s="71">
        <f>INDEX('REEDS calc'!$C$64:$AG$113,MATCH(About!$B$2,'REEDS calc'!$B$64:$B$113,0),MATCH(AC$1,'REEDS calc'!$C$63:$AG$63,0))*SUMIFS('res v com'!$F$3:$F$52,'res v com'!$B$3:$B$52,About!$B$2)</f>
        <v>1102.2541052772567</v>
      </c>
      <c r="AD8" s="71">
        <f>INDEX('REEDS calc'!$C$64:$AG$113,MATCH(About!$B$2,'REEDS calc'!$B$64:$B$113,0),MATCH(AD$1,'REEDS calc'!$C$63:$AG$63,0))*SUMIFS('res v com'!$F$3:$F$52,'res v com'!$B$3:$B$52,About!$B$2)</f>
        <v>1132.7199410661665</v>
      </c>
      <c r="AE8" s="71">
        <f>INDEX('REEDS calc'!$C$64:$AG$113,MATCH(About!$B$2,'REEDS calc'!$B$64:$B$113,0),MATCH(AE$1,'REEDS calc'!$C$63:$AG$63,0))*SUMIFS('res v com'!$F$3:$F$52,'res v com'!$B$3:$B$52,About!$B$2)</f>
        <v>1169.951339405304</v>
      </c>
      <c r="AF8" s="71">
        <f>INDEX('REEDS calc'!$C$64:$AG$113,MATCH(About!$B$2,'REEDS calc'!$B$64:$B$113,0),MATCH(AF$1,'REEDS calc'!$C$63:$AG$63,0))*SUMIFS('res v com'!$F$3:$F$52,'res v com'!$B$3:$B$52,About!$B$2)</f>
        <v>1207.1827377444413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2024-02-08T18:55:30Z</dcterms:modified>
</cp:coreProperties>
</file>