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C/bldgs/BCEU/"/>
    </mc:Choice>
  </mc:AlternateContent>
  <xr:revisionPtr revIDLastSave="0" documentId="8_{37F1E6FC-978A-1047-8413-39BE0D01F076}"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56" i="36" l="1"/>
  <c r="AB11" i="14" s="1"/>
  <c r="AG156" i="36"/>
  <c r="T11" i="14" s="1"/>
  <c r="Y156" i="36"/>
  <c r="L11" i="14" s="1"/>
  <c r="AS151" i="36"/>
  <c r="AF6" i="14" s="1"/>
  <c r="AK151" i="36"/>
  <c r="X6" i="14" s="1"/>
  <c r="AC151" i="36"/>
  <c r="P6" i="14" s="1"/>
  <c r="U151" i="36"/>
  <c r="H6" i="14" s="1"/>
  <c r="AN156" i="36"/>
  <c r="AA11" i="14" s="1"/>
  <c r="AF156" i="36"/>
  <c r="S11" i="14" s="1"/>
  <c r="X156" i="36"/>
  <c r="K11" i="14" s="1"/>
  <c r="AR151" i="36"/>
  <c r="AE6" i="14" s="1"/>
  <c r="AJ151" i="36"/>
  <c r="W6" i="14" s="1"/>
  <c r="AB151" i="36"/>
  <c r="O6" i="14" s="1"/>
  <c r="T151" i="36"/>
  <c r="G6" i="14" s="1"/>
  <c r="AM156" i="36"/>
  <c r="Z11" i="14" s="1"/>
  <c r="AE156" i="36"/>
  <c r="R11" i="14" s="1"/>
  <c r="W156" i="36"/>
  <c r="J11" i="14" s="1"/>
  <c r="AQ151" i="36"/>
  <c r="AD6" i="14" s="1"/>
  <c r="AI151" i="36"/>
  <c r="V6" i="14" s="1"/>
  <c r="AA151" i="36"/>
  <c r="N6" i="14" s="1"/>
  <c r="S151" i="36"/>
  <c r="F6" i="14" s="1"/>
  <c r="AL156" i="36"/>
  <c r="Y11" i="14" s="1"/>
  <c r="AD156" i="36"/>
  <c r="Q11" i="14" s="1"/>
  <c r="V156" i="36"/>
  <c r="I11" i="14" s="1"/>
  <c r="AP151" i="36"/>
  <c r="AC6" i="14" s="1"/>
  <c r="AH151" i="36"/>
  <c r="U6" i="14" s="1"/>
  <c r="Z151" i="36"/>
  <c r="M6" i="14" s="1"/>
  <c r="R151" i="36"/>
  <c r="E6" i="14" s="1"/>
  <c r="AS156" i="36"/>
  <c r="AF11" i="14" s="1"/>
  <c r="AK156" i="36"/>
  <c r="X11" i="14" s="1"/>
  <c r="AC156" i="36"/>
  <c r="P11" i="14" s="1"/>
  <c r="U156" i="36"/>
  <c r="H11" i="14" s="1"/>
  <c r="AO151" i="36"/>
  <c r="AB6" i="14" s="1"/>
  <c r="AG151" i="36"/>
  <c r="T6" i="14" s="1"/>
  <c r="Y151" i="36"/>
  <c r="L6" i="14" s="1"/>
  <c r="P177" i="36"/>
  <c r="AR156" i="36"/>
  <c r="AE11" i="14" s="1"/>
  <c r="AJ156" i="36"/>
  <c r="W11" i="14" s="1"/>
  <c r="AB156" i="36"/>
  <c r="O11" i="14" s="1"/>
  <c r="T156" i="36"/>
  <c r="G11" i="14" s="1"/>
  <c r="AN151" i="36"/>
  <c r="AA6" i="14" s="1"/>
  <c r="AF151" i="36"/>
  <c r="S6" i="14" s="1"/>
  <c r="X151" i="36"/>
  <c r="K6" i="14" s="1"/>
  <c r="AQ156" i="36"/>
  <c r="AD11" i="14" s="1"/>
  <c r="AI156" i="36"/>
  <c r="V11" i="14" s="1"/>
  <c r="AA156" i="36"/>
  <c r="N11" i="14" s="1"/>
  <c r="S156" i="36"/>
  <c r="F11" i="14" s="1"/>
  <c r="AM151" i="36"/>
  <c r="Z6" i="14" s="1"/>
  <c r="AE151" i="36"/>
  <c r="R6" i="14" s="1"/>
  <c r="W151" i="36"/>
  <c r="J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<sst xmlns="http://schemas.openxmlformats.org/spreadsheetml/2006/main" count="211474" uniqueCount="1097">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</sst>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207841000000000</c:v>
                </c:pt>
                <c:pt idx="1">
                  <c:v>207841000000000</c:v>
                </c:pt>
                <c:pt idx="2">
                  <c:v>208209017502232.84</c:v>
                </c:pt>
                <c:pt idx="3">
                  <c:v>208676554857842.97</c:v>
                </c:pt>
                <c:pt idx="4">
                  <c:v>209234930379670.12</c:v>
                </c:pt>
                <c:pt idx="5">
                  <c:v>209852406517046.16</c:v>
                </c:pt>
                <c:pt idx="6">
                  <c:v>210527436031468.47</c:v>
                </c:pt>
                <c:pt idx="7">
                  <c:v>211395633496937.75</c:v>
                </c:pt>
                <c:pt idx="8">
                  <c:v>212346747332439.75</c:v>
                </c:pt>
                <c:pt idx="9">
                  <c:v>213306385041350.72</c:v>
                </c:pt>
                <c:pt idx="10">
                  <c:v>214229815394480.84</c:v>
                </c:pt>
                <c:pt idx="11">
                  <c:v>215315788737949.97</c:v>
                </c:pt>
                <c:pt idx="12">
                  <c:v>216512709422427.47</c:v>
                </c:pt>
                <c:pt idx="13">
                  <c:v>217837335661879.69</c:v>
                </c:pt>
                <c:pt idx="14">
                  <c:v>219341450342598.31</c:v>
                </c:pt>
                <c:pt idx="15">
                  <c:v>220977563523297.84</c:v>
                </c:pt>
                <c:pt idx="16">
                  <c:v>222707749822719.44</c:v>
                </c:pt>
                <c:pt idx="17">
                  <c:v>224430310319103.25</c:v>
                </c:pt>
                <c:pt idx="18">
                  <c:v>226285700433230.69</c:v>
                </c:pt>
                <c:pt idx="19">
                  <c:v>228114835541573.03</c:v>
                </c:pt>
                <c:pt idx="20">
                  <c:v>229874978806067.16</c:v>
                </c:pt>
                <c:pt idx="21">
                  <c:v>231294976930394.12</c:v>
                </c:pt>
                <c:pt idx="22">
                  <c:v>232669762694309.84</c:v>
                </c:pt>
                <c:pt idx="23">
                  <c:v>234086278480980.16</c:v>
                </c:pt>
                <c:pt idx="24">
                  <c:v>235494243061404.84</c:v>
                </c:pt>
                <c:pt idx="25">
                  <c:v>236905692513231.81</c:v>
                </c:pt>
                <c:pt idx="26">
                  <c:v>238240325996581.56</c:v>
                </c:pt>
                <c:pt idx="27">
                  <c:v>239497479450133</c:v>
                </c:pt>
                <c:pt idx="28">
                  <c:v>240661409855671.31</c:v>
                </c:pt>
                <c:pt idx="29">
                  <c:v>241807040318067.78</c:v>
                </c:pt>
                <c:pt idx="30">
                  <c:v>242903533380547</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162803000000000</c:v>
                </c:pt>
                <c:pt idx="1">
                  <c:v>162803000000000</c:v>
                </c:pt>
                <c:pt idx="2">
                  <c:v>163678898171709.81</c:v>
                </c:pt>
                <c:pt idx="3">
                  <c:v>164427844350221.75</c:v>
                </c:pt>
                <c:pt idx="4">
                  <c:v>165172303298514.12</c:v>
                </c:pt>
                <c:pt idx="5">
                  <c:v>165838887663770.69</c:v>
                </c:pt>
                <c:pt idx="6">
                  <c:v>166463910693439.19</c:v>
                </c:pt>
                <c:pt idx="7">
                  <c:v>167063818653153.72</c:v>
                </c:pt>
                <c:pt idx="8">
                  <c:v>167670122097967.91</c:v>
                </c:pt>
                <c:pt idx="9">
                  <c:v>168333066688634.69</c:v>
                </c:pt>
                <c:pt idx="10">
                  <c:v>169059631127606.41</c:v>
                </c:pt>
                <c:pt idx="11">
                  <c:v>169898854606093.69</c:v>
                </c:pt>
                <c:pt idx="12">
                  <c:v>170883292257412.06</c:v>
                </c:pt>
                <c:pt idx="13">
                  <c:v>171987191975499.06</c:v>
                </c:pt>
                <c:pt idx="14">
                  <c:v>173203773097941.19</c:v>
                </c:pt>
                <c:pt idx="15">
                  <c:v>174519194345120.12</c:v>
                </c:pt>
                <c:pt idx="16">
                  <c:v>175881957474941.53</c:v>
                </c:pt>
                <c:pt idx="17">
                  <c:v>177348920136069.06</c:v>
                </c:pt>
                <c:pt idx="18">
                  <c:v>178894481031662.25</c:v>
                </c:pt>
                <c:pt idx="19">
                  <c:v>180538184639087.16</c:v>
                </c:pt>
                <c:pt idx="20">
                  <c:v>182266027062096</c:v>
                </c:pt>
                <c:pt idx="21">
                  <c:v>184093975722548.5</c:v>
                </c:pt>
                <c:pt idx="22">
                  <c:v>186013321952138.62</c:v>
                </c:pt>
                <c:pt idx="23">
                  <c:v>188051954293015.38</c:v>
                </c:pt>
                <c:pt idx="24">
                  <c:v>190178484197874</c:v>
                </c:pt>
                <c:pt idx="25">
                  <c:v>192379197682327.5</c:v>
                </c:pt>
                <c:pt idx="26">
                  <c:v>194702096180747.78</c:v>
                </c:pt>
                <c:pt idx="27">
                  <c:v>197063033331374.5</c:v>
                </c:pt>
                <c:pt idx="28">
                  <c:v>199516829388112.91</c:v>
                </c:pt>
                <c:pt idx="29">
                  <c:v>202056930133548.59</c:v>
                </c:pt>
                <c:pt idx="30">
                  <c:v>204681262645996.94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781</v>
      </c>
      <c r="C1" s="95">
        <v>45275</v>
      </c>
      <c r="E1" s="128" t="s">
        <v>915</v>
      </c>
      <c r="F1" s="129" t="str">
        <f>B1</f>
        <v>North Carolina</v>
      </c>
      <c r="H1" t="s">
        <v>712</v>
      </c>
      <c r="I1" t="s">
        <v>817</v>
      </c>
    </row>
    <row r="2" spans="1:9" x14ac:dyDescent="0.2">
      <c r="B2" t="str">
        <f>VLOOKUP(B1,H2:I52,2)</f>
        <v>NC</v>
      </c>
      <c r="E2" s="128" t="s">
        <v>817</v>
      </c>
      <c r="F2" s="130" t="str">
        <f>LOOKUP(F1,H:H,I:I)</f>
        <v>NC</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0.33284144626102602</v>
      </c>
      <c r="H5" s="100" t="s">
        <v>724</v>
      </c>
      <c r="I5" s="100" t="s">
        <v>725</v>
      </c>
    </row>
    <row r="6" spans="1:9" x14ac:dyDescent="0.2">
      <c r="B6" t="s">
        <v>551</v>
      </c>
      <c r="E6" s="119" t="s">
        <v>910</v>
      </c>
      <c r="F6" s="120">
        <f>SUMIFS('Rural Urban'!F:F,'Rural Urban'!B:B,About!F2) / 100</f>
        <v>0.66715855373897393</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0.33284144626102602</v>
      </c>
      <c r="R11" s="207">
        <f>1-Q11</f>
        <v>0.66715855373897393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NC</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315928000000000</v>
      </c>
      <c r="G23" s="6">
        <f>BF2</f>
        <v>1.1695032E+16</v>
      </c>
      <c r="H23" s="207">
        <f>IFERROR(F23/G23,0)</f>
        <v>2.7013863664503014E-2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5472000000000</v>
      </c>
      <c r="G25" s="6">
        <f t="shared" si="2"/>
        <v>473453000000000</v>
      </c>
      <c r="H25" s="207">
        <f t="shared" si="3"/>
        <v>1.1557641413192018E-2</v>
      </c>
    </row>
    <row r="26" spans="1:58" x14ac:dyDescent="0.2">
      <c r="C26" s="204" t="s">
        <v>966</v>
      </c>
      <c r="D26" s="204" t="s">
        <v>635</v>
      </c>
      <c r="E26" t="s">
        <v>1022</v>
      </c>
      <c r="F26">
        <f t="shared" si="1"/>
        <v>207841000000000</v>
      </c>
      <c r="G26" s="6">
        <f t="shared" si="2"/>
        <v>5017299000000000</v>
      </c>
      <c r="H26" s="213">
        <f t="shared" si="3"/>
        <v>4.1424878206381563E-2</v>
      </c>
    </row>
    <row r="27" spans="1:58" x14ac:dyDescent="0.2">
      <c r="C27" s="204" t="s">
        <v>968</v>
      </c>
      <c r="D27" s="204" t="s">
        <v>969</v>
      </c>
      <c r="E27" t="s">
        <v>1022</v>
      </c>
      <c r="F27">
        <f t="shared" si="1"/>
        <v>832000000000</v>
      </c>
      <c r="G27" s="6">
        <f t="shared" si="2"/>
        <v>9410000000000</v>
      </c>
      <c r="H27" s="207">
        <f t="shared" si="3"/>
        <v>8.841657810839533E-2</v>
      </c>
    </row>
    <row r="28" spans="1:58" x14ac:dyDescent="0.2">
      <c r="C28" s="204" t="s">
        <v>971</v>
      </c>
      <c r="D28" s="204" t="s">
        <v>972</v>
      </c>
      <c r="E28" t="s">
        <v>1022</v>
      </c>
      <c r="F28">
        <f t="shared" si="1"/>
        <v>74510000000000</v>
      </c>
      <c r="G28" s="6">
        <f t="shared" si="2"/>
        <v>4914171000000000</v>
      </c>
      <c r="H28" s="213">
        <f t="shared" si="3"/>
        <v>1.5162272537931627E-2</v>
      </c>
    </row>
    <row r="29" spans="1:58" x14ac:dyDescent="0.2">
      <c r="C29" s="204" t="s">
        <v>974</v>
      </c>
      <c r="D29" s="204" t="s">
        <v>975</v>
      </c>
      <c r="E29" t="s">
        <v>1022</v>
      </c>
      <c r="F29">
        <f t="shared" si="1"/>
        <v>15567000000000</v>
      </c>
      <c r="G29" s="6">
        <f t="shared" si="2"/>
        <v>484129000000000</v>
      </c>
      <c r="H29" s="207">
        <f t="shared" si="3"/>
        <v>3.2154652995379333E-2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7816000000000</v>
      </c>
      <c r="G31" s="6">
        <f t="shared" si="2"/>
        <v>438967000000000</v>
      </c>
      <c r="H31" s="207">
        <f t="shared" si="3"/>
        <v>1.780543867762269E-2</v>
      </c>
    </row>
    <row r="32" spans="1:58" x14ac:dyDescent="0.2">
      <c r="C32" s="204" t="s">
        <v>983</v>
      </c>
      <c r="D32" s="204" t="s">
        <v>983</v>
      </c>
      <c r="E32" t="s">
        <v>1013</v>
      </c>
      <c r="F32">
        <f t="shared" si="1"/>
        <v>255529000000000</v>
      </c>
      <c r="G32" s="6">
        <f t="shared" si="2"/>
        <v>9178628000000000</v>
      </c>
      <c r="H32" s="207">
        <f t="shared" si="3"/>
        <v>2.7839563821521036E-2</v>
      </c>
    </row>
    <row r="33" spans="3:8" x14ac:dyDescent="0.2">
      <c r="C33" s="204" t="s">
        <v>985</v>
      </c>
      <c r="D33" s="204" t="s">
        <v>961</v>
      </c>
      <c r="E33" t="s">
        <v>1013</v>
      </c>
      <c r="F33">
        <f t="shared" si="1"/>
        <v>1173000000000</v>
      </c>
      <c r="G33" s="6">
        <f t="shared" si="2"/>
        <v>14648000000000</v>
      </c>
      <c r="H33" s="207">
        <f t="shared" si="3"/>
        <v>8.0079191698525398E-2</v>
      </c>
    </row>
    <row r="34" spans="3:8" x14ac:dyDescent="0.2">
      <c r="C34" s="204" t="s">
        <v>988</v>
      </c>
      <c r="D34" s="204" t="s">
        <v>964</v>
      </c>
      <c r="E34" t="s">
        <v>1013</v>
      </c>
      <c r="F34">
        <f t="shared" si="1"/>
        <v>19567000000000</v>
      </c>
      <c r="G34" s="6">
        <f t="shared" si="2"/>
        <v>707192000000000</v>
      </c>
      <c r="H34" s="207">
        <f t="shared" si="3"/>
        <v>2.766858222378081E-2</v>
      </c>
    </row>
    <row r="35" spans="3:8" x14ac:dyDescent="0.2">
      <c r="C35" s="204" t="s">
        <v>990</v>
      </c>
      <c r="D35" s="204" t="s">
        <v>635</v>
      </c>
      <c r="E35" t="s">
        <v>1013</v>
      </c>
      <c r="F35">
        <f t="shared" si="1"/>
        <v>162803000000000</v>
      </c>
      <c r="G35" s="6">
        <f t="shared" si="2"/>
        <v>4532636000000000</v>
      </c>
      <c r="H35" s="213">
        <f t="shared" si="3"/>
        <v>3.5917951496656692E-2</v>
      </c>
    </row>
    <row r="36" spans="3:8" x14ac:dyDescent="0.2">
      <c r="C36" s="204" t="s">
        <v>992</v>
      </c>
      <c r="D36" s="204" t="s">
        <v>969</v>
      </c>
      <c r="E36" t="s">
        <v>1013</v>
      </c>
      <c r="F36">
        <f t="shared" si="1"/>
        <v>49000000000</v>
      </c>
      <c r="G36" s="6">
        <f t="shared" si="2"/>
        <v>1434000000000</v>
      </c>
      <c r="H36" s="207">
        <f t="shared" si="3"/>
        <v>3.4170153417015341E-2</v>
      </c>
    </row>
    <row r="37" spans="3:8" x14ac:dyDescent="0.2">
      <c r="C37" s="204" t="s">
        <v>994</v>
      </c>
      <c r="D37" s="204" t="s">
        <v>972</v>
      </c>
      <c r="E37" t="s">
        <v>1013</v>
      </c>
      <c r="F37">
        <f t="shared" si="1"/>
        <v>58641000000000</v>
      </c>
      <c r="G37" s="6">
        <f t="shared" si="2"/>
        <v>3434314000000000</v>
      </c>
      <c r="H37" s="213">
        <f t="shared" si="3"/>
        <v>1.7075025754779555E-2</v>
      </c>
    </row>
    <row r="38" spans="3:8" x14ac:dyDescent="0.2">
      <c r="C38" s="204" t="s">
        <v>996</v>
      </c>
      <c r="D38" s="204" t="s">
        <v>975</v>
      </c>
      <c r="E38" t="s">
        <v>1013</v>
      </c>
      <c r="F38">
        <f t="shared" si="1"/>
        <v>9131000000000</v>
      </c>
      <c r="G38" s="6">
        <f t="shared" si="2"/>
        <v>216973000000000</v>
      </c>
      <c r="H38" s="207">
        <f t="shared" si="3"/>
        <v>4.2083577219285351E-2</v>
      </c>
    </row>
    <row r="39" spans="3:8" x14ac:dyDescent="0.2">
      <c r="C39" s="204" t="s">
        <v>998</v>
      </c>
      <c r="D39" s="204" t="s">
        <v>978</v>
      </c>
      <c r="E39" t="s">
        <v>1013</v>
      </c>
      <c r="F39">
        <f t="shared" si="1"/>
        <v>3000000000</v>
      </c>
      <c r="G39" s="6">
        <f t="shared" si="2"/>
        <v>3163000000000</v>
      </c>
      <c r="H39" s="207">
        <f t="shared" si="3"/>
        <v>9.4846664558963006E-4</v>
      </c>
    </row>
    <row r="40" spans="3:8" ht="16" thickBot="1" x14ac:dyDescent="0.25">
      <c r="C40" s="205" t="s">
        <v>1001</v>
      </c>
      <c r="D40" s="205" t="s">
        <v>981</v>
      </c>
      <c r="E40" t="s">
        <v>1013</v>
      </c>
      <c r="F40">
        <f t="shared" si="1"/>
        <v>1846000000000</v>
      </c>
      <c r="G40" s="6">
        <f t="shared" si="2"/>
        <v>122008000000000</v>
      </c>
      <c r="H40" s="207">
        <f t="shared" si="3"/>
        <v>1.5130155399645925E-2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North Carolina</v>
      </c>
      <c r="H2" s="1" t="s">
        <v>354</v>
      </c>
      <c r="I2" s="1"/>
      <c r="J2" s="1"/>
      <c r="K2" s="1"/>
      <c r="L2" s="1"/>
      <c r="M2" s="1"/>
      <c r="P2" s="1" t="s">
        <v>1087</v>
      </c>
      <c r="Q2">
        <f>SUMIFS(BDEQ!C:C,BDEQ!$AG:$AG,About!$B$2,BDEQ!$AH:$AH,Calculations!$I4)*BDEQ!$C$2</f>
        <v>562842121.07999992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0.14453024171410442</v>
      </c>
      <c r="K4" s="207">
        <f>$B$12</f>
        <v>0.66715855373897393</v>
      </c>
      <c r="L4" s="209" t="s">
        <v>1022</v>
      </c>
      <c r="M4" s="12" t="s">
        <v>1015</v>
      </c>
      <c r="N4" s="1" t="s">
        <v>635</v>
      </c>
      <c r="O4" s="7">
        <f>P4</f>
        <v>20040982593635.125</v>
      </c>
      <c r="P4" s="7">
        <f>Q4</f>
        <v>20040982593635.125</v>
      </c>
      <c r="Q4" s="45">
        <f>SUMIFS('SEDS 2021'!$F$23:$F$40,'SEDS 2021'!E$23:E$40,Calculations!L4,'SEDS 2021'!D$23:D$40,Calculations!N4)*J4*K4</f>
        <v>20040982593635.125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20094230508168.727</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20132054976968.539</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20149317718518.93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20150728982983.285</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20143010642486.547</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20132855645297.719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20095363885948.902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20060766260513.16</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20007117683073.539</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19957973673812.785</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19909887202552.898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19862136934357.371</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19835594029278.395</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19811750537333.566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19820562399624.949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19843868525741.965</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19880913630228.844</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19928512072042.266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19993738322210.125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19999648729991.727</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20007300956027.754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20026819070473.746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20048009408208.613</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20075673988178.977</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20096088340909.82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20117495652941.117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20141248644962.75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20167367265665.457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20196074044407.492</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0.66715855373897393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0.65942038900072308</v>
      </c>
      <c r="K6" s="207">
        <f t="shared" si="0"/>
        <v>0.66715855373897393</v>
      </c>
      <c r="L6" s="209" t="s">
        <v>1022</v>
      </c>
      <c r="M6" s="12" t="s">
        <v>1015</v>
      </c>
      <c r="N6" s="1" t="s">
        <v>972</v>
      </c>
      <c r="O6" s="7">
        <f t="shared" si="1"/>
        <v>32779776880393.008</v>
      </c>
      <c r="P6" s="7">
        <f t="shared" si="1"/>
        <v>32779776880393.008</v>
      </c>
      <c r="Q6" s="45">
        <f>SUMIFS('SEDS 2021'!$F$23:$F$40,'SEDS 2021'!E$23:E$40,Calculations!L6,'SEDS 2021'!D$23:D$40,Calculations!N6)*J6*K6</f>
        <v>32779776880393.008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32742935589459.645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32684776031970.168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32607047573275.098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32520930745095.285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32450929096354.34</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32415500161935.023</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32370630920439.742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32364793355809.629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32360187339370.449</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32388827415724.199</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32443495997293.664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32510295578453.047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32609260846096.477</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32699531270542.211</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32838001629647.891</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32988882376370.129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33142043289727.844</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33305703677087.52</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33491732603567.223</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33547864665176.246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33601429664440.953</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33678698766777.949</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33767158807422.809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33882008235299.922</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33992722556923.121</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34107806157913.297</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34222117809584.707</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34329429614076.531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34425812955995.406</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0.98832896622808453</v>
      </c>
      <c r="K7" s="207">
        <f t="shared" si="0"/>
        <v>0.66715855373897393</v>
      </c>
      <c r="L7" s="209" t="s">
        <v>1022</v>
      </c>
      <c r="M7" s="12" t="s">
        <v>1015</v>
      </c>
      <c r="N7" s="1" t="s">
        <v>964</v>
      </c>
      <c r="O7" s="7">
        <f t="shared" si="1"/>
        <v>3608084261034.4941</v>
      </c>
      <c r="P7" s="7">
        <f t="shared" si="1"/>
        <v>3608084261034.4941</v>
      </c>
      <c r="Q7" s="45">
        <f>SUMIFS('SEDS 2021'!$F$23:$F$40,'SEDS 2021'!E$23:E$40,Calculations!L7,'SEDS 2021'!D$23:D$40,Calculations!N7)*J7*K7</f>
        <v>3608084261034.4941</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3592529167322.6216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3571656748072.4546</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3544362001398.1372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3509179446972.7324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3466187020916.4155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3413275801026.7236</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3342861533238.9014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3257297096856.9365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3152387904270.2788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3032302382622.0815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2899821465372.8726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2756031593861.3203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2604160742177.8486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2443621564700.1802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2281403602357.1968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2117013349431.4529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1950913249792.2866</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1785338316269.5374</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1622002456561.0088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1455337143050.0808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1294382367449.5117</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1141108806665.1494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996025026652.48096</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860930266480.96765</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736619742636.1698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624759790236.28174</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525990635479.47028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440225483750.61456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366946754713.99628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0.66715855373897393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0.66715855373897393</v>
      </c>
      <c r="L9" s="209" t="s">
        <v>1022</v>
      </c>
      <c r="M9" s="12" t="s">
        <v>1015</v>
      </c>
      <c r="N9" s="1" t="s">
        <v>981</v>
      </c>
      <c r="O9" s="7">
        <f t="shared" si="1"/>
        <v>5214511256023.8203</v>
      </c>
      <c r="P9" s="7">
        <f t="shared" si="1"/>
        <v>5214511256023.8203</v>
      </c>
      <c r="Q9" s="45">
        <f>SUMIFS('SEDS 2021'!$F$23:$F$40,'SEDS 2021'!E$23:E$40,Calculations!L9,'SEDS 2021'!D$23:D$40,Calculations!N9)*J9*K9</f>
        <v>5214511256023.8203</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5205580276338.5869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5194675580920.252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5182741798079.9863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5168593786015.3682</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5156077820953.8213</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5145816234134.1074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5132499559358.2832</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5121395582980.1318</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5107582697993.3594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5095412655660.4287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5086531746173.6973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5077429035824.8652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5073334690020.8477</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5071285709021.1709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5078301123505.7822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5091223896751.293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5107093939941.8857</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5126873961430.2217</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5149301354475.2334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5165240317046.4678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5178916450208.2559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5192908208376.3545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5203926002265.8994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5214095605188.7354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5219882437002.1904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5224683146545.0547</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5229470955137.0361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5234313508673.001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5239270652956.1689</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0.66715855373897393</v>
      </c>
      <c r="L10" s="209" t="s">
        <v>1022</v>
      </c>
      <c r="M10" s="12" t="s">
        <v>1015</v>
      </c>
      <c r="N10" s="1" t="s">
        <v>969</v>
      </c>
      <c r="O10" s="7">
        <f t="shared" si="1"/>
        <v>555075916710.82629</v>
      </c>
      <c r="P10" s="7">
        <f t="shared" si="1"/>
        <v>555075916710.82629</v>
      </c>
      <c r="Q10" s="45">
        <f>SUMIFS('SEDS 2021'!$F$23:$F$40,'SEDS 2021'!E$23:E$40,Calculations!L10,'SEDS 2021'!D$23:D$40,Calculations!N10)*J10*K10</f>
        <v>555075916710.82629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553707747344.98438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551746438834.12622</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549008992754.81866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545097489548.42773</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540020272993.17114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533404348097.56049</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524307511999.5014</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513112314790.89008</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499247807673.24707</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483343793522.85809</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465896689697.71216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446876467584.27399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426819818610.47766</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405599077220.60583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384031472643.04626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362056471702.29224</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339722653311.38208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317460480599.18408</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295567239785.42914</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274127018698.20459</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253630363750.61243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234535488079.66489</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216966984738.20419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201220603260.99988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187271152936.16452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175288285354.11276</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165275406463.70682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157147620114.7139</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150757868371.03027</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0.66715855373897393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0.66715855373897393</v>
      </c>
      <c r="C12" s="207">
        <f>'Rural Urban'!Q11</f>
        <v>0.33284144626102602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0.80151410145927549</v>
      </c>
      <c r="K12" s="207">
        <f t="shared" si="0"/>
        <v>0.66715855373897393</v>
      </c>
      <c r="L12" s="209" t="s">
        <v>1022</v>
      </c>
      <c r="M12" s="12" t="s">
        <v>1015</v>
      </c>
      <c r="N12" s="1" t="s">
        <v>975</v>
      </c>
      <c r="O12" s="7">
        <f t="shared" si="1"/>
        <v>8324250703574.9072</v>
      </c>
      <c r="P12" s="7">
        <f t="shared" si="1"/>
        <v>8324250703574.9072</v>
      </c>
      <c r="Q12" s="45">
        <f>SUMIFS('SEDS 2021'!$F$23:$F$40,'SEDS 2021'!E$23:E$40,Calculations!L12,'SEDS 2021'!D$23:D$40,Calculations!N12)*J12*K12</f>
        <v>8324250703574.9072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8364226201725.7451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8401556773147.1289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8437775626778.6748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8470751506897.4131</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8506333734217.3203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8545934076522.7158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8580005865068.8818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8617279033710.3135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8649751013864.6758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8683114327166.6826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8718161478144.8311</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8747841388159.083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8778767706727.6963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8802708076943.416</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8829930999834.9551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8853946032640.9609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8871759316262.9141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8888953782749.9434</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8907057328438.5156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8910825519764.2383</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8912990092637.4668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8921523023975.6777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8933652152023.2441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8953773990430.9961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8974294266967.6543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8998222153159.0918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9024799099579.5352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9052872152320.3926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9081625719015.9434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0.66715855373897393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0.12384150898338675</v>
      </c>
      <c r="K17" s="207">
        <f>$B$12</f>
        <v>0.66715855373897393</v>
      </c>
      <c r="L17" s="209" t="s">
        <v>1022</v>
      </c>
      <c r="M17" s="12" t="s">
        <v>1018</v>
      </c>
      <c r="N17" s="1" t="s">
        <v>635</v>
      </c>
      <c r="O17" s="7">
        <f>P17</f>
        <v>17172222895849.191</v>
      </c>
      <c r="P17" s="7">
        <f>Q17</f>
        <v>17172222895849.191</v>
      </c>
      <c r="Q17" s="45">
        <f>SUMIFS('SEDS 2021'!$F$23:$F$40,'SEDS 2021'!E$23:E$40,Calculations!L17,'SEDS 2021'!D$23:D$40,Calculations!N17)*J17*K17</f>
        <v>17172222895849.191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16832555041837.172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16509349150543.188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16205710435415.215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15917198932710.027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15662228737986.902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15433850195086.871</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15230608069198.871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15049180312200.344</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14878343404607.877</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14735455214938.654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14611396339165.846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14502007607254.002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14403956285276.58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14316438037109.082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14240029491848.084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14168832462643.184</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14113506876793.721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14067100099873.666</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14028363042332.418</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13996767605046.963</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13966113464941.828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13946867319811.414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13932296430133.893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13916281710261.48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13909778959416.789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13906668970685.613</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13901029206140.975</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13903075261096.24</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13906163948971.635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0.66715855373897393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0.66715855373897393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0.66715855373897393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0.66715855373897393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0.66715855373897393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0.66715855373897393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0.66715855373897393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0.66715855373897393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0.66715855373897393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4.5491996840677812E-2</v>
      </c>
      <c r="K30" s="207">
        <f>$B$12</f>
        <v>0.66715855373897393</v>
      </c>
      <c r="L30" s="209" t="s">
        <v>1022</v>
      </c>
      <c r="M30" s="12" t="s">
        <v>1019</v>
      </c>
      <c r="N30" s="1" t="s">
        <v>635</v>
      </c>
      <c r="O30" s="7">
        <f>P30</f>
        <v>6308052252740.1035</v>
      </c>
      <c r="P30" s="7">
        <f>Q30</f>
        <v>6308052252740.1035</v>
      </c>
      <c r="Q30" s="45">
        <f>SUMIFS('SEDS 2021'!$F$23:$F$40,'SEDS 2021'!E$23:E$40,Calculations!L30,'SEDS 2021'!D$23:D$40,Calculations!N30)*J30*K30</f>
        <v>6308052252740.1035</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6314124825468.708</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6323984515780.5928</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6337173742196.9775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6369933438609.1738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6421231377446.3086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6478080474531.666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6535458643361.7793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6593187029806.1201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6654758662618.1875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6725267188174.4395</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6803778580945.2275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6888904915210.249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6974226019356.9883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7060861882009.5479</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7133155485347.6562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7202656764970.0703</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7270332740012.1572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7336642465213.417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7401913007721.7432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7462832050089.5391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7525874645411.543</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7591749492490.3984</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7661015593199.3486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7733610498403.6377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7809284053663.9883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7887600450565.1875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7968083592934.2686</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8050466370095.4092</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8134650964975.543</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0.66715855373897393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0.66715855373897393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0.66715855373897393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0.66715855373897393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0.66715855373897393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0.66715855373897393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0.66715855373897393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0.66715855373897393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0.66715855373897393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0.28980710732660026</v>
      </c>
      <c r="K43" s="207">
        <f>$B$12</f>
        <v>0.66715855373897393</v>
      </c>
      <c r="L43" s="209" t="s">
        <v>1022</v>
      </c>
      <c r="M43" s="12" t="s">
        <v>1014</v>
      </c>
      <c r="N43" s="1" t="s">
        <v>635</v>
      </c>
      <c r="O43" s="7">
        <f>P43</f>
        <v>40185494222952.984</v>
      </c>
      <c r="P43" s="7">
        <f>Q43</f>
        <v>40185494222952.984</v>
      </c>
      <c r="Q43" s="45">
        <f>SUMIFS('SEDS 2021'!$F$23:$F$40,'SEDS 2021'!E$23:E$40,Calculations!L43,'SEDS 2021'!D$23:D$40,Calculations!N43)*J43*K43</f>
        <v>40185494222952.984</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40062031055347.844</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39947520119806.156</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39855240978051.047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39794758934269.539</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39775855883149.227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39799308609884.484</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39863663531281.141</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39961030720674.359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40095979066918.75</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40271306554891.141</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40478010065926.797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40709181565032.477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40968516633575.117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41253774850769.367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41560882282614.555</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41878823818619.727</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42202154930507.258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42527738582539.078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42854332490691.219</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43148691577799.539</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43445782480394.875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43745563323166.234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44048294884547.875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44354397404924.266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44664148131934.18</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44977692477363.258</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45295348877275.055</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45616856204051.75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45941913739614.57</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0.66715855373897393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0.33737673226738246</v>
      </c>
      <c r="K45" s="207">
        <f t="shared" si="8"/>
        <v>0.66715855373897393</v>
      </c>
      <c r="L45" s="209" t="s">
        <v>1022</v>
      </c>
      <c r="M45" s="12" t="s">
        <v>1014</v>
      </c>
      <c r="N45" s="1" t="s">
        <v>972</v>
      </c>
      <c r="O45" s="7">
        <f t="shared" ref="O45:O52" si="10">P45</f>
        <v>16770991908696.896</v>
      </c>
      <c r="P45" s="7">
        <f t="shared" si="9"/>
        <v>16770991908696.896</v>
      </c>
      <c r="Q45" s="45">
        <f>SUMIFS('SEDS 2021'!$F$23:$F$40,'SEDS 2021'!E$23:E$40,Calculations!L45,'SEDS 2021'!D$23:D$40,Calculations!N45)*J45*K45</f>
        <v>16770991908696.896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16879018534360.756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16989876412613.258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17105779200288.709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17229267609592.643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17363886668530.521</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17506774374666.758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17653472560824.793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17799971045367.508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17949604369631.301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18101703006641.699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18251418050767.531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18398887421835.07</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18550359277809.492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18707455320748.008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18869263261047.59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19032277521672.25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19196007920924.629</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19358957719070.812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19520771788260.949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19653432992911.699</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19786357855878.477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19920383500479.609</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20056026831349.855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20193396227857.027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20332307341259.438</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20472805812536.004</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20614435985080.141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20757570170465.074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20902552044962.777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1.1671033771915492E-2</v>
      </c>
      <c r="K46" s="207">
        <f t="shared" si="8"/>
        <v>0.66715855373897393</v>
      </c>
      <c r="L46" s="209" t="s">
        <v>1022</v>
      </c>
      <c r="M46" s="12" t="s">
        <v>1014</v>
      </c>
      <c r="N46" s="1" t="s">
        <v>964</v>
      </c>
      <c r="O46" s="7">
        <f t="shared" si="10"/>
        <v>42607345025.170761</v>
      </c>
      <c r="P46" s="7">
        <f t="shared" si="9"/>
        <v>42607345025.170761</v>
      </c>
      <c r="Q46" s="45">
        <f>SUMIFS('SEDS 2021'!$F$23:$F$40,'SEDS 2021'!E$23:E$40,Calculations!L46,'SEDS 2021'!D$23:D$40,Calculations!N46)*J46*K46</f>
        <v>42607345025.170761</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41184544209.205109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40176709686.392822</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39509858348.711891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39115064883.185349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38938240788.813843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38919573454.085411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39005845446.07534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39156390270.490227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39358047676.521584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39594761319.759521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39845253690.713631</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40103483718.068611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40380808375.815208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40677410187.223656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40988527921.723251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41303917777.524185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41622139344.026756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41939398768.084381</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42254510372.943535</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42536058809.786308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42818445295.666229</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43103930246.648659</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43393879610.213959</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43688617736.883034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43987250380.853149</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44289605503.56974</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44594393670.74704</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44902327506.865509</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45214448306.092278</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0.66715855373897393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0.66715855373897393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0.66715855373897393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0.66715855373897393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0.19848589854072449</v>
      </c>
      <c r="K51" s="207">
        <f t="shared" si="8"/>
        <v>0.66715855373897393</v>
      </c>
      <c r="L51" s="209" t="s">
        <v>1022</v>
      </c>
      <c r="M51" s="12" t="s">
        <v>1014</v>
      </c>
      <c r="N51" s="1" t="s">
        <v>975</v>
      </c>
      <c r="O51" s="7">
        <f t="shared" si="10"/>
        <v>2061406502479.6987</v>
      </c>
      <c r="P51" s="7">
        <f t="shared" si="9"/>
        <v>2061406502479.6987</v>
      </c>
      <c r="Q51" s="45">
        <f>SUMIFS('SEDS 2021'!$F$23:$F$40,'SEDS 2021'!E$23:E$40,Calculations!L51,'SEDS 2021'!D$23:D$40,Calculations!N51)*J51*K51</f>
        <v>2061406502479.6987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2044566820166.6526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2033811313399.595</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2028625388144.0603</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2028172723030.0896</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2031790047865.083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2038442398210.6145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2047242358141.7988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2057360767291.74</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2068958715533.6326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2081758470966.8071</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2094983609151.3477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2108284414508.4314</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2122027178099.9075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2136277210796.1997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2151003897284.5525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2165830957399.3262</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2180723405924.6196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2195552742120.5811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2210301399053.0498</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2226328548152.0415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2242313035315.7563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2258318980773.5508</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2274393952586.6865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2290559611470.5215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2306819981168.4326</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2323187241907.7466</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2339644635303.7129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2356228129271.9341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2372971489482.1533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0.66715855373897393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0.39632914513523065</v>
      </c>
      <c r="K56" s="207">
        <f>$B$12</f>
        <v>0.66715855373897393</v>
      </c>
      <c r="L56" s="209" t="s">
        <v>1022</v>
      </c>
      <c r="M56" s="12" t="s">
        <v>1016</v>
      </c>
      <c r="N56" s="1" t="s">
        <v>635</v>
      </c>
      <c r="O56" s="7">
        <f>P56</f>
        <v>54956149002484.656</v>
      </c>
      <c r="P56" s="7">
        <f>Q56</f>
        <v>54956149002484.656</v>
      </c>
      <c r="Q56" s="45">
        <f>SUMIFS('SEDS 2021'!$F$23:$F$40,'SEDS 2021'!E$23:E$40,Calculations!L56,'SEDS 2021'!D$23:D$40,Calculations!N56)*J56*K56</f>
        <v>54956149002484.656</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55605485561379.914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56307439775091.695</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57045430669593.484</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57772207741983.727</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58452853104059.859</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59190310185750.453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59943854711695.156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60645015024282.266</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61289054989130.875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61959767579760.141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62645233895782.633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63369810788677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64153231818089.789</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64984246381744.078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65826750618751.492</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66636419675707.133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67501532455302.891</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68328770546651.32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69084711538077.578</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69702482333043.32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70282550831150.039</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70861663795567.656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71422382298611.531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71973695587889.438</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72464771848256.266</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72893334462525.219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73253607818779.078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73585870201595.016</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73876367330283.078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0.66715855373897393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0.66715855373897393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0.66715855373897393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0.66715855373897393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0.66715855373897393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0.66715855373897393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0.66715855373897393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0.66715855373897393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0.66715855373897393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0.14453024171410442</v>
      </c>
      <c r="K69" s="210">
        <f>$C$12</f>
        <v>0.33284144626102602</v>
      </c>
      <c r="L69" s="209" t="s">
        <v>1022</v>
      </c>
      <c r="M69" s="12" t="s">
        <v>1015</v>
      </c>
      <c r="N69" s="1" t="s">
        <v>635</v>
      </c>
      <c r="O69" s="7">
        <f>P69</f>
        <v>9998327374466.0508</v>
      </c>
      <c r="P69" s="7">
        <f>Q69</f>
        <v>9998327374466.0508</v>
      </c>
      <c r="Q69" s="45">
        <f>SUMIFS('SEDS 2021'!$F$23:$F$40,'SEDS 2021'!E$23:E$40,Calculations!L69,'SEDS 2021'!D$23:D$40,Calculations!N69)*J69*K69</f>
        <v>9998327374466.0508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10024892443270.791</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10043762846458.801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10052375125851.551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10053079197324.127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10049228563019.475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10044162295140.326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10025457878724.477</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10008197328555.865</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9981432371403.2129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9956914716603.25</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9932924661240.8008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9909102335593.5</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9895860237647.002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9883964860905.8164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9888361046749.3164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9899988334865.5449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9918469917819.4043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9942216498184.9902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9974757487607.0449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9977706155001.0195</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9981523805193.2754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9991261276749.4512</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10001833010588.289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10015634705486.652</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10025819305008.516</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10036499286037.201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10048349512903.363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10061379937890.516</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10075701579575.906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0.33284144626102602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0.65942038900072308</v>
      </c>
      <c r="K71" s="210">
        <f t="shared" si="14"/>
        <v>0.33284144626102602</v>
      </c>
      <c r="L71" s="209" t="s">
        <v>1022</v>
      </c>
      <c r="M71" s="12" t="s">
        <v>1015</v>
      </c>
      <c r="N71" s="1" t="s">
        <v>972</v>
      </c>
      <c r="O71" s="7">
        <f t="shared" si="15"/>
        <v>16353636304050.863</v>
      </c>
      <c r="P71" s="7">
        <f t="shared" si="16"/>
        <v>16353636304050.863</v>
      </c>
      <c r="Q71" s="45">
        <f>SUMIFS('SEDS 2021'!$F$23:$F$40,'SEDS 2021'!E$23:E$40,Calculations!L71,'SEDS 2021'!D$23:D$40,Calculations!N71)*J71*K71</f>
        <v>16353636304050.863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16335256402470.254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16306240944120.494</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16267462677001.355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16224499502088.67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16189576094636.25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16171900809345.332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16149515810834.516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16146603484456.865</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16144305570168.686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16158593934428.104</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16185867765592.59</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16219193680516.584</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16268566865687.4</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16313602245146.645</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16382684286185.797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16457957796014.199</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16534368867455.828</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16616018064215.953</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16708826792499.33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16736830745177.227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16763554005674.027</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16802103102630.07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16846235292346.494</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16903532990866.035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16958767709396.365</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17016182235493.387</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17073211640652.875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17126748863563.029</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17174833941300.488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0.98832896622808453</v>
      </c>
      <c r="K72" s="210">
        <f t="shared" si="14"/>
        <v>0.33284144626102602</v>
      </c>
      <c r="L72" s="209" t="s">
        <v>1022</v>
      </c>
      <c r="M72" s="12" t="s">
        <v>1015</v>
      </c>
      <c r="N72" s="1" t="s">
        <v>964</v>
      </c>
      <c r="O72" s="7">
        <f t="shared" si="15"/>
        <v>1800051842165.5835</v>
      </c>
      <c r="P72" s="7">
        <f t="shared" si="16"/>
        <v>1800051842165.5835</v>
      </c>
      <c r="Q72" s="45">
        <f>SUMIFS('SEDS 2021'!$F$23:$F$40,'SEDS 2021'!E$23:E$40,Calculations!L72,'SEDS 2021'!D$23:D$40,Calculations!N72)*J72*K72</f>
        <v>1800051842165.5835</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1792291498153.25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1781878371961.196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1768261184701.1455</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1750708816928.1758</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1729260150510.4873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1702863056667.019</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1667733796018.9128</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1625046206098.5334</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1572707632020.5618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1512797677368.2622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1446703733354.3687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1374967819120.2283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1299200351797.9136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1219108308139.3848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1138178728666.6169</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1056165406303.6272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973299051554.57166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890694699066.80151</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809207407227.40918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726059070629.40686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645759687531.82825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569292416957.03723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496910979444.46875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429513004696.52661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367495221502.28381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311688954570.96729</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262413608956.34988</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219625883339.6333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183067559960.53961</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0.33284144626102602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0.33284144626102602</v>
      </c>
      <c r="L74" s="209" t="s">
        <v>1022</v>
      </c>
      <c r="M74" s="12" t="s">
        <v>1015</v>
      </c>
      <c r="N74" s="1" t="s">
        <v>981</v>
      </c>
      <c r="O74" s="7">
        <f t="shared" si="15"/>
        <v>2601488743976.1792</v>
      </c>
      <c r="P74" s="7">
        <f t="shared" si="16"/>
        <v>2601488743976.1792</v>
      </c>
      <c r="Q74" s="45">
        <f>SUMIFS('SEDS 2021'!$F$23:$F$40,'SEDS 2021'!E$23:E$40,Calculations!L74,'SEDS 2021'!D$23:D$40,Calculations!N74)*J74*K74</f>
        <v>2601488743976.1792</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2597033131171.2446</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2591592843291.0493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2585639149798.4634</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2578580790476.0576</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2572336649725.5703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2567217204911.6426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2560573594832.8496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2555033886863.5229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2548142720452.9766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2542071158500.5005</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2537640525420.686</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2533099237206.0322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2531056592363.5664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2530034367893.1289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2533534316578.6284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2539981411519.7534</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2547898881959.394</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2557767017385.9058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2568955910783.3315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2576907764693.2876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2583730706429.2769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2590711111609.2822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2596207823646.0986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2601281378239.3315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2604168394315.5928</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2606563439838.6865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2608952049153.8862</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2611367970397.0059</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2613841060284.3906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0.33284144626102602</v>
      </c>
      <c r="L75" s="209" t="s">
        <v>1022</v>
      </c>
      <c r="M75" s="12" t="s">
        <v>1015</v>
      </c>
      <c r="N75" s="1" t="s">
        <v>969</v>
      </c>
      <c r="O75" s="7">
        <f t="shared" si="15"/>
        <v>276924083289.17365</v>
      </c>
      <c r="P75" s="7">
        <f t="shared" si="16"/>
        <v>276924083289.17365</v>
      </c>
      <c r="Q75" s="45">
        <f>SUMIFS('SEDS 2021'!$F$23:$F$40,'SEDS 2021'!E$23:E$40,Calculations!L75,'SEDS 2021'!D$23:D$40,Calculations!N75)*J75*K75</f>
        <v>276924083289.17365</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276241511705.69513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275263026520.0379</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273897330903.91788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271945905149.16519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269412911917.25467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266112266218.76462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261573908632.9873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255988691132.27682</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249071770746.75467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241137352396.71671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232433095758.34662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222944019734.41901</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212937876495.79095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202350974453.76212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191591024424.26813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180627826765.00577</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169485617207.62064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158379151254.49161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147456743237.75778</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136760344076.21753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126534684466.46463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117008364225.38551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108243542088.21587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100387765744.08002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93428467696.196335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87450286117.001694</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82454920214.186432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78400015801.827118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75212206547.643936</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0.33284144626102602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0.80151410145927549</v>
      </c>
      <c r="K77" s="210">
        <f t="shared" si="14"/>
        <v>0.33284144626102602</v>
      </c>
      <c r="L77" s="209" t="s">
        <v>1022</v>
      </c>
      <c r="M77" s="12" t="s">
        <v>1015</v>
      </c>
      <c r="N77" s="1" t="s">
        <v>975</v>
      </c>
      <c r="O77" s="7">
        <f t="shared" si="15"/>
        <v>4152919313841.6328</v>
      </c>
      <c r="P77" s="7">
        <f t="shared" si="16"/>
        <v>4152919313841.6328</v>
      </c>
      <c r="Q77" s="45">
        <f>SUMIFS('SEDS 2021'!$F$23:$F$40,'SEDS 2021'!E$23:E$40,Calculations!L77,'SEDS 2021'!D$23:D$40,Calculations!N77)*J77*K77</f>
        <v>4152919313841.6328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4172862852817.4302</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4191486853532.1167</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4209556224833.855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4226007695880.6392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4243759458090.6465</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4263515834039.7983</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4280514047302.3726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4299109410110.5352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4315309488453.1807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4331954247617.6479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4349439063413.7134</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4364246194520.2202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4379675151463.3906</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4391618860199.4434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4405200215000.1758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4417181172459.7783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4426068114027.3574</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4434646331395.8613</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4443678082987.2451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4445558011294.5605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4446637903865.2617</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4450894932710.2627</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4456946082768.3896</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4466984748629.0498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4477222192909.5137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4489159673439.8818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4502418754409.7754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4516424233951.127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4530769217869.0791</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0.33284144626102602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0.12384150898338675</v>
      </c>
      <c r="K82" s="210">
        <f>$C$12</f>
        <v>0.33284144626102602</v>
      </c>
      <c r="L82" s="209" t="s">
        <v>1022</v>
      </c>
      <c r="M82" s="12" t="s">
        <v>1018</v>
      </c>
      <c r="N82" s="1" t="s">
        <v>635</v>
      </c>
      <c r="O82" s="7">
        <f>P82</f>
        <v>8567120172766.8936</v>
      </c>
      <c r="P82" s="7">
        <f>Q82</f>
        <v>8567120172766.8936</v>
      </c>
      <c r="Q82" s="45">
        <f>SUMIFS('SEDS 2021'!$F$23:$F$40,'SEDS 2021'!E$23:E$40,Calculations!L82,'SEDS 2021'!D$23:D$40,Calculations!N82)*J82*K82</f>
        <v>8567120172766.8936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8397661894604.7695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8236416392024.4893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8084932837601.5693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7940996159753.1611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7813793041559.6055</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7699856340774.124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7598460049378.9082</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7507946817265.1074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7422717297117.0605</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7351431226607.1543</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7289538989143.7725</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7234965599459.792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7186048376362.1182</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7142386041327.8916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7104266271194.0264</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7068746495516.6553</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7041144888812.8633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7017992822996.0967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6998667134696.5654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6982904358393.3848</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6967611189671.6465</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6958009401994.2559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6950740071538.4053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6942750422760.126</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6939506238924.5264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6937954683988.5391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6935141038900.5928</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6936161803584.8252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6937702731650.1758</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0.33284144626102602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0.33284144626102602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0.33284144626102602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0.33284144626102602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0.33284144626102602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0.33284144626102602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0.33284144626102602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0.33284144626102602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0.33284144626102602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4.5491996840677812E-2</v>
      </c>
      <c r="K95" s="210">
        <f>$C$12</f>
        <v>0.33284144626102602</v>
      </c>
      <c r="L95" s="209" t="s">
        <v>1022</v>
      </c>
      <c r="M95" s="12" t="s">
        <v>1019</v>
      </c>
      <c r="N95" s="1" t="s">
        <v>635</v>
      </c>
      <c r="O95" s="7">
        <f>P95</f>
        <v>3147049862623.2129</v>
      </c>
      <c r="P95" s="7">
        <f>Q95</f>
        <v>3147049862623.2129</v>
      </c>
      <c r="Q95" s="45">
        <f>SUMIFS('SEDS 2021'!$F$23:$F$40,'SEDS 2021'!E$23:E$40,Calculations!L95,'SEDS 2021'!D$23:D$40,Calculations!N95)*J95*K95</f>
        <v>3147049862623.2129</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3150079433147.6206</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3154998374177.0083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3161578401025.0356</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3177922019302.5791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3203514256795.5605</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3231875934220.6348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3260501562401.8125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3289301912073.9648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3320019634568.8179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3355195919858.6519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3394364788145.4263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3436833811517.5747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3479400004428.7417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3522622122562.0449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3558688972571.8726</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3593362748838.2065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3627125891473.3325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3660207420164.627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3692770506772.6909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3723162655764.7085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3754614232733.0737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3787478803307.895</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3822035250208.8955</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3858252417933.0635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3896005505914.0405</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3935077091917.7876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3975229654386.8252</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4016329933388.9321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4058329128566.4033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0.33284144626102602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0.33284144626102602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0.33284144626102602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0.33284144626102602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0.33284144626102602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0.33284144626102602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0.33284144626102602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0.33284144626102602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0.33284144626102602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0.28980710732660026</v>
      </c>
      <c r="K108" s="210">
        <f>$C$12</f>
        <v>0.33284144626102602</v>
      </c>
      <c r="L108" s="209" t="s">
        <v>1022</v>
      </c>
      <c r="M108" s="12" t="s">
        <v>1014</v>
      </c>
      <c r="N108" s="1" t="s">
        <v>635</v>
      </c>
      <c r="O108" s="7">
        <f>P108</f>
        <v>20048304770914.934</v>
      </c>
      <c r="P108" s="7">
        <f>Q108</f>
        <v>20048304770914.934</v>
      </c>
      <c r="Q108" s="45">
        <f>SUMIFS('SEDS 2021'!$F$23:$F$40,'SEDS 2021'!E$23:E$40,Calculations!L108,'SEDS 2021'!D$23:D$40,Calculations!N108)*J108*K108</f>
        <v>20048304770914.934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19986709728723.898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19929580902023.266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19883543385409.914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19853369252421.227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19843938632310.957</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19855639058606.297</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19887745347271.312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19936321260679.582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20003646190387.508</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20091116034458.297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20194239190377.926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20309569280452.391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20438950008311.133</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20581263641309.867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20734477717933.781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20893096864877.699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21054404839269.551</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21216836592581.996</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21379772356682.129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21526626359713.531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21674843249291.945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21824402134073.039</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21975433114871.266</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22128145847122.445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22282678648029.5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22439104062670.008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22597580956907.777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22757979055722.738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22920148332648.629</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0.33284144626102602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0.33737673226738246</v>
      </c>
      <c r="K110" s="210">
        <f t="shared" si="23"/>
        <v>0.33284144626102602</v>
      </c>
      <c r="L110" s="209" t="s">
        <v>1022</v>
      </c>
      <c r="M110" s="12" t="s">
        <v>1014</v>
      </c>
      <c r="N110" s="1" t="s">
        <v>972</v>
      </c>
      <c r="O110" s="7">
        <f t="shared" si="24"/>
        <v>8366948412545.7705</v>
      </c>
      <c r="P110" s="7">
        <f t="shared" si="25"/>
        <v>8366948412545.7705</v>
      </c>
      <c r="Q110" s="45">
        <f>SUMIFS('SEDS 2021'!$F$23:$F$40,'SEDS 2021'!E$23:E$40,Calculations!L110,'SEDS 2021'!D$23:D$40,Calculations!N110)*J110*K110</f>
        <v>8366948412545.7705</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8420842255499.8174</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8476148593581.2266</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8533971807057.8164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8595579442182.6992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8662740092406.0537</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8734025921684.2207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8807212776849.4082</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8880300002062.9258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8954951180223.9297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9030832288295.0996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9105524236010.6836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9179095830754.1543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9254664241483.2383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9333038525737.709</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9413763547644.4238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9495090395607.9316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9576774520886.1621</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9658069208901.416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9738797288475.2832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9804981176804.7148</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9871296602704.5391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9938161202034.1914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10005832855450.748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10074365632778.131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10143667563522.285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10213761417696.943</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10284419870923.092</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10355828667236.83</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10428159264692.273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1.1671033771915492E-2</v>
      </c>
      <c r="K111" s="210">
        <f t="shared" si="23"/>
        <v>0.33284144626102602</v>
      </c>
      <c r="L111" s="209" t="s">
        <v>1022</v>
      </c>
      <c r="M111" s="12" t="s">
        <v>1014</v>
      </c>
      <c r="N111" s="1" t="s">
        <v>964</v>
      </c>
      <c r="O111" s="7">
        <f t="shared" si="24"/>
        <v>21256551774.750809</v>
      </c>
      <c r="P111" s="7">
        <f t="shared" si="25"/>
        <v>21256551774.750809</v>
      </c>
      <c r="Q111" s="45">
        <f>SUMIFS('SEDS 2021'!$F$23:$F$40,'SEDS 2021'!E$23:E$40,Calculations!L111,'SEDS 2021'!D$23:D$40,Calculations!N111)*J111*K111</f>
        <v>21256551774.750809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20546724884.765884</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20043922217.716698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19711234039.725262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19514273920.869217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19426057428.740669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19416744406.140526</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19459784991.357967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19534890911.539227</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19635496595.59523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19753591628.512783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19878560786.981133</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20007390216.344162</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20145745843.579865</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20293718728.465416</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20448933521.302826</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20606279650.124119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20765038502.622627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20923317347.960785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21080524659.037231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21220987504.617332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21361868447.892498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21504295197.033642</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21648949215.138752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21795992318.759338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21944978373.967224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22095821551.747711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22247878560.981876</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22401504925.797215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22557220141.678913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0.33284144626102602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0.33284144626102602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0.33284144626102602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0.33284144626102602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0.19848589854072449</v>
      </c>
      <c r="K116" s="210">
        <f t="shared" si="23"/>
        <v>0.33284144626102602</v>
      </c>
      <c r="L116" s="209" t="s">
        <v>1022</v>
      </c>
      <c r="M116" s="12" t="s">
        <v>1014</v>
      </c>
      <c r="N116" s="1" t="s">
        <v>975</v>
      </c>
      <c r="O116" s="7">
        <f t="shared" si="24"/>
        <v>1028423480103.759</v>
      </c>
      <c r="P116" s="7">
        <f t="shared" si="25"/>
        <v>1028423480103.759</v>
      </c>
      <c r="Q116" s="45">
        <f>SUMIFS('SEDS 2021'!$F$23:$F$40,'SEDS 2021'!E$23:E$40,Calculations!L116,'SEDS 2021'!D$23:D$40,Calculations!N116)*J116*K116</f>
        <v>1028423480103.759</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1020022262455.8123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1014656403909.0621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1012069176551.2172</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1011843344610.1268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1013648006519.8446</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1016966824659.3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1021357072485.8765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1026405086809.3875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1032191234412.319</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1038576956496.3562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1045174899512.5625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1051810592432.4501</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1058666775694.6973</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1065776032505.2703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1073123089066.1815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1080520221434.1062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1087949975692.291</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1095348243583.6233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1102706261068.821</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1110702110714.5361</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1118676676573.7236</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1126661947848.5813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1134681655962.7979</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1142746607318.8186</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1150858809338.354</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1159024338664.5896</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1167234834638.7493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1175508241440.6401</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1183861404562.6694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0.33284144626102602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0.39632914513523065</v>
      </c>
      <c r="K121" s="210">
        <f>$C$12</f>
        <v>0.33284144626102602</v>
      </c>
      <c r="L121" s="209" t="s">
        <v>1022</v>
      </c>
      <c r="M121" s="12" t="s">
        <v>1016</v>
      </c>
      <c r="N121" s="1" t="s">
        <v>635</v>
      </c>
      <c r="O121" s="7">
        <f>P121</f>
        <v>27417296851566.809</v>
      </c>
      <c r="P121" s="7">
        <f>Q121</f>
        <v>27417296851566.809</v>
      </c>
      <c r="Q121" s="45">
        <f>SUMIFS('SEDS 2021'!$F$23:$F$40,'SEDS 2021'!E$23:E$40,Calculations!L121,'SEDS 2021'!D$23:D$40,Calculations!N121)*J121*K121</f>
        <v>27417296851566.809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27741247010283.375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28091447804969.223</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28459627086006.438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28822211857689.312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29161781792654</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29529694757645.18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29905633653177.418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30255438375299.941</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30576746094655.035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30911360628845.457</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31253335709146.094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31614822824325.371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32005666930272.449</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32420255168226.582</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32840575536083.703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33244514627323.105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33676114263010.617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34088818441325.551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34465952919275.676</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34774155105550.379</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35063547839493.863</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35352463863346.094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35632202999496.719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35907249930271.703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36152244964523.938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36366052311439.102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36545790552480.625</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36711554284976.906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36856481579853.555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0.33284144626102602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0.33284144626102602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0.33284144626102602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0.33284144626102602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0.33284144626102602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0.33284144626102602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0.33284144626102602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0.33284144626102602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0.33284144626102602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1.8795773936338959E-2</v>
      </c>
      <c r="K134" s="12">
        <v>1</v>
      </c>
      <c r="L134" s="12" t="s">
        <v>1013</v>
      </c>
      <c r="M134" s="12" t="s">
        <v>1015</v>
      </c>
      <c r="N134" s="1" t="s">
        <v>635</v>
      </c>
      <c r="O134" s="7">
        <f>P134</f>
        <v>3060008384157.7915</v>
      </c>
      <c r="P134" s="7">
        <f>Q134</f>
        <v>3060008384157.7915</v>
      </c>
      <c r="Q134" s="45">
        <f>SUMIFS('SEDS 2021'!$F$23:$F$40,'SEDS 2021'!E$23:E$40,Calculations!L134,'SEDS 2021'!D$23:D$40,Calculations!N134)*J134*K134</f>
        <v>3060008384157.7915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3082208016122.7495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3102897293152.6582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3121561752182.6782</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3139151542370.7842</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3155582270136.9956</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3171295808525.9663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3187005354737.6104</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3201733576908.4814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3215156954384.4531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3227680175155.501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3238122850980.9966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3247022770150.7026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3254066631152.2695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3260002018088.9307</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3263869264686.4307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3266549268068.3906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3269357893053.25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3271784331607.8213</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3274561284447.9268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3277077183300.2441</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3279801951788.7192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3282538573841.5669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3286174377012.8081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3289445616916.7656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3293191437660.9927</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3296526358974.8076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3299618280023.167</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3302646270553.1104</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3305424909267.3232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0.31748225119214069</v>
      </c>
      <c r="K136" s="12">
        <v>1</v>
      </c>
      <c r="L136" s="12" t="s">
        <v>1013</v>
      </c>
      <c r="M136" s="12" t="s">
        <v>1015</v>
      </c>
      <c r="N136" s="1" t="s">
        <v>972</v>
      </c>
      <c r="O136" s="7">
        <f t="shared" si="29"/>
        <v>18617476692158.32</v>
      </c>
      <c r="P136" s="7">
        <f t="shared" si="30"/>
        <v>18617476692158.32</v>
      </c>
      <c r="Q136" s="45">
        <f>SUMIFS('SEDS 2021'!$F$23:$F$40,'SEDS 2021'!E$23:E$40,Calculations!L136,'SEDS 2021'!D$23:D$40,Calculations!N136)*J136*K136</f>
        <v>18617476692158.32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18524514404121.953</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18426108882041.547</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18319642546502.145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18211493569070.238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18103133083805.391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17998957776721.641</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17906118035789.129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17822927620842.84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17751563991260.906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17696661624414.738</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17654569346321.891</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17629484006719.652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17618827937961.867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17624292319177.469</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17636956323271.434</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17657128691331.238</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17687673571119.375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17722309024964.434</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17762451615958.758</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17802511376593.457</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17843901123869.184</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17884800946725.508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17929618472314.055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17971276341338.789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18014365718766.07</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18054177470455.797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18091807994940.934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18128399800947.645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18163072334733.531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0.33158976361525982</v>
      </c>
      <c r="K137" s="12">
        <v>1</v>
      </c>
      <c r="L137" s="12" t="s">
        <v>1013</v>
      </c>
      <c r="M137" s="12" t="s">
        <v>1015</v>
      </c>
      <c r="N137" s="1" t="s">
        <v>964</v>
      </c>
      <c r="O137" s="7">
        <f t="shared" si="29"/>
        <v>6488216904659.7891</v>
      </c>
      <c r="P137" s="7">
        <f t="shared" si="30"/>
        <v>6488216904659.7891</v>
      </c>
      <c r="Q137" s="45">
        <f>SUMIFS('SEDS 2021'!$F$23:$F$40,'SEDS 2021'!E$23:E$40,Calculations!L137,'SEDS 2021'!D$23:D$40,Calculations!N137)*J137*K137</f>
        <v>6488216904659.7891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6596903743812.8906</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6702421917596.6299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6803253445711.7256</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6900939790423.8623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6994964167901.6318</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7085764355084.8096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7174759967090.9053</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7260073725039.25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7341667879446.4668</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7420545637051.2998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7494913230895.2686</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7566108453932.1533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7634554928638.292</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7699975538036.1943</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7758466970709.0889</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7809940670656.584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7855452942515.7764</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7893178247530.0713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7924613468093.9902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7949050831338.3271</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7968518522788.9336</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7984223535256.7842</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7999405577074.5811</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8012923134505.1553</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8027315881489.5176</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8041426702282.6963</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8055807795999.9453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8070784545626.9463</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8085771706901.248</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1846000000000</v>
      </c>
      <c r="P139" s="7">
        <f t="shared" si="30"/>
        <v>1846000000000</v>
      </c>
      <c r="Q139" s="45">
        <f>SUMIFS('SEDS 2021'!$F$23:$F$40,'SEDS 2021'!E$23:E$40,Calculations!L139,'SEDS 2021'!D$23:D$40,Calculations!N139)*J139*K139</f>
        <v>1846000000000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49000000000</v>
      </c>
      <c r="P140" s="7">
        <f t="shared" si="30"/>
        <v>49000000000</v>
      </c>
      <c r="Q140" s="45">
        <f>SUMIFS('SEDS 2021'!$F$23:$F$40,'SEDS 2021'!E$23:E$40,Calculations!L140,'SEDS 2021'!D$23:D$40,Calculations!N140)*J140*K140</f>
        <v>49000000000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3000000000</v>
      </c>
      <c r="P141" s="7">
        <f t="shared" si="30"/>
        <v>3000000000</v>
      </c>
      <c r="Q141" s="45">
        <f>SUMIFS('SEDS 2021'!$F$23:$F$40,'SEDS 2021'!E$23:E$40,Calculations!L141,'SEDS 2021'!D$23:D$40,Calculations!N141)*J141*K141</f>
        <v>3000000000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9131000000000</v>
      </c>
      <c r="P142" s="7">
        <f t="shared" si="30"/>
        <v>9131000000000</v>
      </c>
      <c r="Q142" s="45">
        <f>SUMIFS('SEDS 2021'!$F$23:$F$40,'SEDS 2021'!E$23:E$40,Calculations!L142,'SEDS 2021'!D$23:D$40,Calculations!N142)*J142*K142</f>
        <v>9131000000000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0.22864092207519224</v>
      </c>
      <c r="K147" s="12">
        <v>1</v>
      </c>
      <c r="L147" s="12" t="s">
        <v>1013</v>
      </c>
      <c r="M147" s="12" t="s">
        <v>1018</v>
      </c>
      <c r="N147" s="1" t="s">
        <v>635</v>
      </c>
      <c r="O147" s="7">
        <f>P147</f>
        <v>37223428036607.523</v>
      </c>
      <c r="P147" s="7">
        <f>Q147</f>
        <v>37223428036607.523</v>
      </c>
      <c r="Q147" s="45">
        <f>SUMIFS('SEDS 2021'!$F$23:$F$40,'SEDS 2021'!E$23:E$40,Calculations!L147,'SEDS 2021'!D$23:D$40,Calculations!N147)*J147*K147</f>
        <v>37223428036607.523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37291472834440.852</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37329984345053.359</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37332495815523.305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37303051700356.57</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37244151167964.5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37162961048497.406</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37063578774962.797</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36943321142918.945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36804326133447.539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36672305279213.617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36548846044642.578</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36442578365805.578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36345285116608.18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36266770321978.148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36201634250024.75</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36149067532002.656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36126847157972.508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36130971187356.531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36160497796701.266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36213091406040.148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36289394514122.141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36396837615704.352</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36529384794621.312</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36688090110563.328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36874770633732.32</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37079594496982.805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37300959894350.992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37544035736364.461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37799202280567.633</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1.139953342596829E-2</v>
      </c>
      <c r="K149" s="12">
        <v>1</v>
      </c>
      <c r="L149" s="12" t="s">
        <v>1013</v>
      </c>
      <c r="M149" s="12" t="s">
        <v>1018</v>
      </c>
      <c r="N149" s="1" t="s">
        <v>972</v>
      </c>
      <c r="O149" s="7">
        <f t="shared" si="31"/>
        <v>668480039632.20654</v>
      </c>
      <c r="P149" s="7">
        <f t="shared" si="32"/>
        <v>668480039632.20654</v>
      </c>
      <c r="Q149" s="45">
        <f>SUMIFS('SEDS 2021'!$F$23:$F$40,'SEDS 2021'!E$23:E$40,Calculations!L149,'SEDS 2021'!D$23:D$40,Calculations!N149)*J149*K149</f>
        <v>668480039632.20654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666432942606.85034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664013049137.27856</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661121802814.09192</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657717937430.03064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653771297574.34937</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649234380648.76172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644100093366.2533</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638295983250.43384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631754164537.32275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624419262454.82593</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616247279236.96484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607246780465.43213</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597418893283.10291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586695892592.58789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575105549766.79968</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562693673403.33777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549604319302.03748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535963905213.31775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521906997386.37195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507654368451.2807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493461181903.64282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479639119569.55438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466413841853.80774</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454034282633.4967</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442676685375.44934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432430569291.79132</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423359473236.33362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415463299676.48932</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408672017242.42767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17822720.332935698</v>
      </c>
      <c r="S158">
        <f>SUMIFS('NREL Scaling Data'!$F:$F,'NREL Scaling Data'!$B:$B,UPPER(About!$B$1),'NREL Scaling Data'!$E:$E,Calculations!$M160,'NREL Scaling Data'!$A:$A,Q$3,'NREL Scaling Data'!$C:$C,Calculations!$L160,'NREL Scaling Data'!$D:$D,Calculations!$N160)</f>
        <v>18075799.248798002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0.11491005223929508</v>
      </c>
      <c r="K160" s="12">
        <v>1</v>
      </c>
      <c r="L160" s="12" t="s">
        <v>1013</v>
      </c>
      <c r="M160" s="12" t="s">
        <v>1019</v>
      </c>
      <c r="N160" s="1" t="s">
        <v>635</v>
      </c>
      <c r="O160" s="7">
        <f>P160</f>
        <v>18707701234713.957</v>
      </c>
      <c r="P160" s="7">
        <f>Q160</f>
        <v>18707701234713.957</v>
      </c>
      <c r="Q160" s="45">
        <f>SUMIFS('SEDS 2021'!$F$23:$F$40,'SEDS 2021'!E$23:E$40,Calculations!L160,'SEDS 2021'!D$23:D$40,Calculations!N160)*J160*K160</f>
        <v>18707701234713.957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18445775071362.031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18011226933613.762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17536689868095.73</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17073975095942.51</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16618152611073.266</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16175989623886.848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15759850212845.82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15381937724392.738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15045815243532.986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14761808569877.219</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14526873773029.521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14330782219072.393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14160380275886.064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14008069937894.494</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13864730140654.877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13737654444992.664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13630684464470.303</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13536293734798.324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13450616934132.486</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13380857795709.65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13332949688234.01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13305268403295.82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13295060664575.758</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13301602289155.568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13322553747012.318</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13358272102729.131</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13409018800551.654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13475644267799.51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13558894570314.762</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0.19903916102686295</v>
      </c>
      <c r="K173" s="12">
        <v>1</v>
      </c>
      <c r="L173" s="12" t="s">
        <v>1013</v>
      </c>
      <c r="M173" s="12" t="s">
        <v>1014</v>
      </c>
      <c r="N173" s="1" t="s">
        <v>635</v>
      </c>
      <c r="O173" s="7">
        <f>P173</f>
        <v>32404172532656.367</v>
      </c>
      <c r="P173" s="7">
        <f>Q173</f>
        <v>32404172532656.367</v>
      </c>
      <c r="Q173" s="45">
        <f>SUMIFS('SEDS 2021'!$F$23:$F$40,'SEDS 2021'!E$23:E$40,Calculations!L173,'SEDS 2021'!D$23:D$40,Calculations!N173)*J173*K173</f>
        <v>32404172532656.367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32745720999800.715</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33050569528460.395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33295915596048.023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33459169913832.305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33536587926969.695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33552541635298.07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33538733434466.406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33517469363770.508</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33507123668279.176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33526228131096.449</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33577271903272.66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33664455979076.246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33784848684542.238</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33928807905988.949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34085053826192.934</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34255789516146.719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34444891206372.734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34647647748565.242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34857846632357.539</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35081576430461.941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35317638100685.25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35569788678004.641</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35837686467466.312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36119764645797.258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36416512179018.711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36721172870799.117</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37029987263594.406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37344914323593.125</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37662289159933.391</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0.37302953613765405</v>
      </c>
      <c r="K175" s="12">
        <v>1</v>
      </c>
      <c r="L175" s="12" t="s">
        <v>1013</v>
      </c>
      <c r="M175" s="12" t="s">
        <v>1014</v>
      </c>
      <c r="N175" s="1" t="s">
        <v>972</v>
      </c>
      <c r="O175" s="7">
        <f t="shared" si="35"/>
        <v>21874825028648.172</v>
      </c>
      <c r="P175" s="7">
        <f t="shared" si="36"/>
        <v>21874825028648.172</v>
      </c>
      <c r="Q175" s="45">
        <f>SUMIFS('SEDS 2021'!$F$23:$F$40,'SEDS 2021'!E$23:E$40,Calculations!L175,'SEDS 2021'!D$23:D$40,Calculations!N175)*J175*K175</f>
        <v>21874825028648.172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22201906336660.855</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22511343787330.133</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22804387623262.422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23081477884209.203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23351740014660.309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23625667283688.152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23909841190375.34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24198441893916.895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24490997250147.309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24784378584799.195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25075084391934.883</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25367178073527.543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25665039755233.273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25962301273722.996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26257266963676.98</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26554763137084.828</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26854993540185.836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27162922235795.094</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27470324584862.754</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27776962850131.625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28081223318159.504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28389951385464.355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28699261268398.816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29016103560994.867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29334897392779.164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29651101582007.297</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29966437585229.578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30280904247768.188</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30594515103392.707</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3.447147684149008E-2</v>
      </c>
      <c r="K176" s="12">
        <v>1</v>
      </c>
      <c r="L176" s="12" t="s">
        <v>1013</v>
      </c>
      <c r="M176" s="12" t="s">
        <v>1014</v>
      </c>
      <c r="N176" s="1" t="s">
        <v>964</v>
      </c>
      <c r="O176" s="7">
        <f t="shared" si="35"/>
        <v>674503387357.4364</v>
      </c>
      <c r="P176" s="7">
        <f t="shared" si="36"/>
        <v>674503387357.4364</v>
      </c>
      <c r="Q176" s="45">
        <f>SUMIFS('SEDS 2021'!$F$23:$F$40,'SEDS 2021'!E$23:E$40,Calculations!L176,'SEDS 2021'!D$23:D$40,Calculations!N176)*J176*K176</f>
        <v>674503387357.4364</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645078895651.13306</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615492068491.33105</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586276258708.70935</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558117668265.26782</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531834611072.36884</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508190563450.88763</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487873060741.9408</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471075248254.6228</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457834412708.94226</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447878236715.60651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440591669197.7334</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435423706903.72546</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431661738092.84985</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428711285730.35321</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426053572287.26361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423564664164.14539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421107992729.85394</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418663176698.26624</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416127359303.54102</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413441086031.62659</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410580603736.55237</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407600574445.93524</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404447416433.68091</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401227940437.34344</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397896828740.27893</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394389790482.15167</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390753243277.7323</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386998385028.60339</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383114062829.06714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0.43861409072231078</v>
      </c>
      <c r="K186" s="12">
        <v>1</v>
      </c>
      <c r="L186" s="12" t="s">
        <v>1013</v>
      </c>
      <c r="M186" s="12" t="s">
        <v>1016</v>
      </c>
      <c r="N186" s="1" t="s">
        <v>635</v>
      </c>
      <c r="O186" s="7">
        <f>P186</f>
        <v>71407689811864.359</v>
      </c>
      <c r="P186" s="7">
        <f>Q186</f>
        <v>71407689811864.359</v>
      </c>
      <c r="Q186" s="45">
        <f>SUMIFS('SEDS 2021'!$F$23:$F$40,'SEDS 2021'!E$23:E$40,Calculations!L186,'SEDS 2021'!D$23:D$40,Calculations!N186)*J186*K186</f>
        <v>71407689811864.359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72113721249983.469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72933166249941.562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73885640266664.391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74863539411268.547</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75909436717294.75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77001030536945.438</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78120954320955.281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79288604880644.016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80487209127962.25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81710832450750.922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82992177685486.297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84302352641394.141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85659192389752.453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87055544161169.594</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88466669993382.547</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89939859374858.609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91422700309793.438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92951487636759.25</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94522504414456.766</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96141372907036.531</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97793537697308.484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99497521022169</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101230177894197.81</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102980295019894.58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104795068183323.44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106607467501888.66</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108477245149592.69</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110389689535238.39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112355451725913.84</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0.29808867924423699</v>
      </c>
      <c r="K188" s="12">
        <v>1</v>
      </c>
      <c r="L188" s="12" t="s">
        <v>1013</v>
      </c>
      <c r="M188" s="12" t="s">
        <v>1016</v>
      </c>
      <c r="N188" s="1" t="s">
        <v>972</v>
      </c>
      <c r="O188" s="7">
        <f t="shared" si="37"/>
        <v>17480218239561.301</v>
      </c>
      <c r="P188" s="7">
        <f t="shared" si="38"/>
        <v>17480218239561.301</v>
      </c>
      <c r="Q188" s="45">
        <f>SUMIFS('SEDS 2021'!$F$23:$F$40,'SEDS 2021'!E$23:E$40,Calculations!L188,'SEDS 2021'!D$23:D$40,Calculations!N188)*J188*K188</f>
        <v>17480218239561.301</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17419940239240.934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17400626163304.992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17374907549834.975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17339695151314.533</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17304005551958.191</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17224061854033.326</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17156424914507.252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17107624850081.217</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17085774074965.15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17072261756559.967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17068142759871.42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17075300772409.461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17073969633235.729</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17044031559743.289</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17019317579611.922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17001610917017.865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16996537518657.525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16992066900300.504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17001661148684.805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17009647983727.219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17006081535374.973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16989680896121.102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16968307321840.85</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16944145890045.783</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16922194651595.842</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16905794012341.971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16883340457222.664</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16867743524639.779</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16850438715381.133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0.63393875954325019</v>
      </c>
      <c r="K189" s="12">
        <v>1</v>
      </c>
      <c r="L189" s="12" t="s">
        <v>1013</v>
      </c>
      <c r="M189" s="12" t="s">
        <v>1016</v>
      </c>
      <c r="N189" s="1" t="s">
        <v>964</v>
      </c>
      <c r="O189" s="7">
        <f t="shared" si="37"/>
        <v>12404279707982.777</v>
      </c>
      <c r="P189" s="7">
        <f t="shared" si="38"/>
        <v>12404279707982.777</v>
      </c>
      <c r="Q189" s="45">
        <f>SUMIFS('SEDS 2021'!$F$23:$F$40,'SEDS 2021'!E$23:E$40,Calculations!L189,'SEDS 2021'!D$23:D$40,Calculations!N189)*J189*K189</f>
        <v>12404279707982.777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12418096046079.105</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12414659858366.02</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12400342409561.529</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12361327361569.334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12324388343653.766</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12301552012810.607</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12304415502571.508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12304057566351.398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12283512027316.975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12255163478684.1</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12223307155094.137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12222591282653.893</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12221589061237.592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12225311597926.762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12206698914480.912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12205625105820.584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12213857638883.166</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12216363192423.957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12219727792892.994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12232398735084.967</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12256308874588.451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12283154091096.861</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12308066452016.648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12327323420658.691</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12338204681750.094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12340924997022.938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12349157530085.523</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12359394505980.734</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12363260217157.936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207841000000000</v>
      </c>
      <c r="Q199" s="7">
        <f t="shared" ref="Q199:AT199" si="40">SUM(Q4,Q17,Q30,Q43,Q56,Q69,Q82,Q95,Q108,Q121)</f>
        <v>207841000000000</v>
      </c>
      <c r="R199" s="7">
        <f t="shared" si="40"/>
        <v>208209017502232.84</v>
      </c>
      <c r="S199" s="7">
        <f t="shared" si="40"/>
        <v>208676554857842.97</v>
      </c>
      <c r="T199" s="7">
        <f t="shared" si="40"/>
        <v>209234930379670.12</v>
      </c>
      <c r="U199" s="7">
        <f t="shared" si="40"/>
        <v>209852406517046.16</v>
      </c>
      <c r="V199" s="7">
        <f t="shared" si="40"/>
        <v>210527436031468.47</v>
      </c>
      <c r="W199" s="7">
        <f t="shared" si="40"/>
        <v>211395633496937.75</v>
      </c>
      <c r="X199" s="7">
        <f t="shared" si="40"/>
        <v>212346747332439.75</v>
      </c>
      <c r="Y199" s="7">
        <f t="shared" si="40"/>
        <v>213306385041350.72</v>
      </c>
      <c r="Z199" s="7">
        <f t="shared" si="40"/>
        <v>214229815394480.84</v>
      </c>
      <c r="AA199" s="7">
        <f t="shared" si="40"/>
        <v>215315788737949.97</v>
      </c>
      <c r="AB199" s="7">
        <f t="shared" si="40"/>
        <v>216512709422427.47</v>
      </c>
      <c r="AC199" s="7">
        <f t="shared" si="40"/>
        <v>217837335661879.69</v>
      </c>
      <c r="AD199" s="7">
        <f t="shared" si="40"/>
        <v>219341450342598.31</v>
      </c>
      <c r="AE199" s="7">
        <f t="shared" si="40"/>
        <v>220977563523297.84</v>
      </c>
      <c r="AF199" s="7">
        <f t="shared" si="40"/>
        <v>222707749822719.44</v>
      </c>
      <c r="AG199" s="7">
        <f t="shared" si="40"/>
        <v>224430310319103.25</v>
      </c>
      <c r="AH199" s="7">
        <f t="shared" si="40"/>
        <v>226285700433230.69</v>
      </c>
      <c r="AI199" s="7">
        <f t="shared" si="40"/>
        <v>228114835541573.03</v>
      </c>
      <c r="AJ199" s="7">
        <f t="shared" si="40"/>
        <v>229874978806067.16</v>
      </c>
      <c r="AK199" s="7">
        <f t="shared" si="40"/>
        <v>231294976930394.12</v>
      </c>
      <c r="AL199" s="7">
        <f t="shared" si="40"/>
        <v>232669762694309.84</v>
      </c>
      <c r="AM199" s="7">
        <f t="shared" si="40"/>
        <v>234086278480980.16</v>
      </c>
      <c r="AN199" s="7">
        <f t="shared" si="40"/>
        <v>235494243061404.84</v>
      </c>
      <c r="AO199" s="7">
        <f t="shared" si="40"/>
        <v>236905692513231.81</v>
      </c>
      <c r="AP199" s="7">
        <f t="shared" si="40"/>
        <v>238240325996581.56</v>
      </c>
      <c r="AQ199" s="7">
        <f t="shared" si="40"/>
        <v>239497479450133</v>
      </c>
      <c r="AR199" s="7">
        <f t="shared" si="40"/>
        <v>240661409855671.31</v>
      </c>
      <c r="AS199" s="7">
        <f t="shared" si="40"/>
        <v>241807040318067.78</v>
      </c>
      <c r="AT199" s="7">
        <f t="shared" si="40"/>
        <v>242903533380547</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162803000000000</v>
      </c>
      <c r="Q202" s="7">
        <f t="shared" ref="Q202:AT202" si="41">SUM(Q134,Q147,Q160,Q173,Q186)</f>
        <v>162803000000000</v>
      </c>
      <c r="R202" s="7">
        <f t="shared" si="41"/>
        <v>163678898171709.81</v>
      </c>
      <c r="S202" s="7">
        <f t="shared" si="41"/>
        <v>164427844350221.75</v>
      </c>
      <c r="T202" s="7">
        <f t="shared" si="41"/>
        <v>165172303298514.12</v>
      </c>
      <c r="U202" s="7">
        <f t="shared" si="41"/>
        <v>165838887663770.69</v>
      </c>
      <c r="V202" s="7">
        <f t="shared" si="41"/>
        <v>166463910693439.19</v>
      </c>
      <c r="W202" s="7">
        <f t="shared" si="41"/>
        <v>167063818653153.72</v>
      </c>
      <c r="X202" s="7">
        <f t="shared" si="41"/>
        <v>167670122097967.91</v>
      </c>
      <c r="Y202" s="7">
        <f t="shared" si="41"/>
        <v>168333066688634.69</v>
      </c>
      <c r="Z202" s="7">
        <f t="shared" si="41"/>
        <v>169059631127606.41</v>
      </c>
      <c r="AA202" s="7">
        <f t="shared" si="41"/>
        <v>169898854606093.69</v>
      </c>
      <c r="AB202" s="7">
        <f t="shared" si="41"/>
        <v>170883292257412.06</v>
      </c>
      <c r="AC202" s="7">
        <f t="shared" si="41"/>
        <v>171987191975499.06</v>
      </c>
      <c r="AD202" s="7">
        <f t="shared" si="41"/>
        <v>173203773097941.19</v>
      </c>
      <c r="AE202" s="7">
        <f t="shared" si="41"/>
        <v>174519194345120.12</v>
      </c>
      <c r="AF202" s="7">
        <f t="shared" si="41"/>
        <v>175881957474941.53</v>
      </c>
      <c r="AG202" s="7">
        <f t="shared" si="41"/>
        <v>177348920136069.06</v>
      </c>
      <c r="AH202" s="7">
        <f t="shared" si="41"/>
        <v>178894481031662.25</v>
      </c>
      <c r="AI202" s="7">
        <f t="shared" si="41"/>
        <v>180538184639087.16</v>
      </c>
      <c r="AJ202" s="7">
        <f t="shared" si="41"/>
        <v>182266027062096</v>
      </c>
      <c r="AK202" s="7">
        <f t="shared" si="41"/>
        <v>184093975722548.5</v>
      </c>
      <c r="AL202" s="7">
        <f t="shared" si="41"/>
        <v>186013321952138.62</v>
      </c>
      <c r="AM202" s="7">
        <f t="shared" si="41"/>
        <v>188051954293015.38</v>
      </c>
      <c r="AN202" s="7">
        <f t="shared" si="41"/>
        <v>190178484197874</v>
      </c>
      <c r="AO202" s="7">
        <f t="shared" si="41"/>
        <v>192379197682327.5</v>
      </c>
      <c r="AP202" s="7">
        <f t="shared" si="41"/>
        <v>194702096180747.78</v>
      </c>
      <c r="AQ202" s="7">
        <f t="shared" si="41"/>
        <v>197063033331374.5</v>
      </c>
      <c r="AR202" s="7">
        <f t="shared" si="41"/>
        <v>199516829388112.91</v>
      </c>
      <c r="AS202" s="7">
        <f t="shared" si="41"/>
        <v>202056930133548.59</v>
      </c>
      <c r="AT202" s="7">
        <f t="shared" si="41"/>
        <v>204681262645996.94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311799353505686.56</v>
      </c>
      <c r="D16" s="142" t="s">
        <v>1091</v>
      </c>
      <c r="E16" s="212">
        <f>'SEDS 2021'!H26</f>
        <v>4.1424878206381563E-2</v>
      </c>
      <c r="F16" s="207">
        <f>'SEDS 2021'!H28</f>
        <v>1.5162272537931627E-2</v>
      </c>
      <c r="G16" s="142" t="s">
        <v>819</v>
      </c>
      <c r="H16" s="142"/>
      <c r="I16" s="142"/>
    </row>
    <row r="17" spans="1:12" x14ac:dyDescent="0.2">
      <c r="A17" s="139"/>
      <c r="B17" s="146" t="s">
        <v>715</v>
      </c>
      <c r="C17" s="147">
        <f>C16/C15</f>
        <v>2.7249790688809939E-2</v>
      </c>
      <c r="D17" s="142" t="s">
        <v>1092</v>
      </c>
      <c r="E17" s="212">
        <f>'SEDS 2021'!H35</f>
        <v>3.5917951496656692E-2</v>
      </c>
      <c r="F17" s="212">
        <f>'SEDS 2021'!H37</f>
        <v>1.7075025754779555E-2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12.204659891253137</v>
      </c>
      <c r="D29" s="152">
        <f>D28*F16</f>
        <v>-15.015653362489829</v>
      </c>
      <c r="E29" s="152">
        <f>E28*$E$17</f>
        <v>-1.4633964785974629</v>
      </c>
      <c r="F29" s="158">
        <f>F28*$F$17</f>
        <v>-0.3166143480590301</v>
      </c>
      <c r="G29" s="177">
        <f>G28*C17</f>
        <v>0.14415139274380459</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8.1424432419245054</v>
      </c>
      <c r="D32" s="159">
        <f>D29*About!F6</f>
        <v>-10.017821580764474</v>
      </c>
      <c r="E32" s="241">
        <f>E29</f>
        <v>-1.4633964785974629</v>
      </c>
      <c r="F32" s="243">
        <f>F29</f>
        <v>-0.3166143480590301</v>
      </c>
      <c r="G32" s="173">
        <f>G29*About!F6</f>
        <v>9.6171834702415485E-2</v>
      </c>
      <c r="H32" s="142"/>
      <c r="I32" s="142"/>
      <c r="K32" s="100"/>
      <c r="L32" s="100"/>
    </row>
    <row r="33" spans="1:12" x14ac:dyDescent="0.2">
      <c r="A33" s="139"/>
      <c r="B33" s="146" t="s">
        <v>710</v>
      </c>
      <c r="C33" s="160">
        <f>C29*About!F5</f>
        <v>4.0622166493286302</v>
      </c>
      <c r="D33" s="160">
        <f>D29*About!F5</f>
        <v>-4.9978317817253526</v>
      </c>
      <c r="E33" s="242"/>
      <c r="F33" s="244"/>
      <c r="G33" s="174">
        <f>G29*About!F5</f>
        <v>4.7979558041389092E-2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8142443241924.5059</v>
      </c>
      <c r="D38" s="156">
        <f>D32*Trillion</f>
        <v>-10017821580764.475</v>
      </c>
      <c r="E38" s="238">
        <f>E32*Trillion</f>
        <v>-1463396478597.4629</v>
      </c>
      <c r="F38" s="240">
        <f>F32*Trillion</f>
        <v>-316614348059.03009</v>
      </c>
      <c r="G38" s="168">
        <f>G32*Trillion</f>
        <v>96171834702.415482</v>
      </c>
      <c r="H38" s="142"/>
      <c r="I38" s="142"/>
      <c r="K38" s="100"/>
      <c r="L38" s="100"/>
    </row>
    <row r="39" spans="1:12" ht="16" thickBot="1" x14ac:dyDescent="0.25">
      <c r="A39" s="139"/>
      <c r="B39" s="169" t="s">
        <v>710</v>
      </c>
      <c r="C39" s="170">
        <f>C33*Trillion</f>
        <v>4062216649328.6304</v>
      </c>
      <c r="D39" s="171">
        <f>D33*Trillion</f>
        <v>-4997831781725.3525</v>
      </c>
      <c r="E39" s="239"/>
      <c r="F39" s="239"/>
      <c r="G39" s="172">
        <f>G33*Trillion</f>
        <v>47979558041.389091</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North Carolina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54271819.090212956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0.14453024171410442</v>
      </c>
      <c r="K4">
        <f>IF(ISBLANK(Calculations!K4),"",Calculations!K4)</f>
        <v>0.66715855373897393</v>
      </c>
      <c r="L4" t="str">
        <f>IF(ISBLANK(Calculations!L4),"",Calculations!L4)</f>
        <v>RESIDENTIAL</v>
      </c>
      <c r="M4" t="str">
        <f>IF(ISBLANK(Calculations!M4),"",Calculations!M4)</f>
        <v>heating</v>
      </c>
      <c r="N4" t="str">
        <f>IF(ISBLANK(Calculations!N4),"",Calculations!N4)</f>
        <v>electricity</v>
      </c>
      <c r="O4">
        <f>IF(ISBLANK(Calculations!O4),"",Calculations!O4)</f>
        <v>20040982593635.125</v>
      </c>
      <c r="P4">
        <f>IF(ISBLANK(Calculations!P4),"",Calculations!P4)</f>
        <v>20040982593635.125</v>
      </c>
      <c r="Q4">
        <f>IF(ISBLANK(Calculations!Q4),"",Calculations!Q4)-(SUMIFS(BDEQ!C:C,BDEQ!$AG:$AG,About!$B$2,BDEQ!$AH:$AH,$I4)*BDEQ!$C$2*$J4*$K4)</f>
        <v>20040928321816.035</v>
      </c>
      <c r="R4">
        <f>IF(ISBLANK(Calculations!R4),"",Calculations!R4)-(SUMIFS(BDEQ!D:D,BDEQ!$AG:$AG,About!$B$2,BDEQ!$AH:$AH,$I4)*BDEQ!$C$2*$J4*$K4)</f>
        <v>20094144402206.59</v>
      </c>
      <c r="S4" s="99">
        <f>IF(ISBLANK(Calculations!S4),"",Calculations!S4+ ('IRA Buildings Changes'!$G$38/($AB$3-$R$3)*(S3-$R$3)))-(SUMIFS(BDEQ!D:D,BDEQ!$AG:$AG,About!$B$2,BDEQ!$AH:$AH,$I4)*BDEQ!$C$2*$J4*$K4)</f>
        <v>20141586054476.645</v>
      </c>
      <c r="T4" s="99">
        <f>IF(ISBLANK(Calculations!T4),"",Calculations!T4+ ('IRA Buildings Changes'!$G$38/($AB$3-$R$3)*(T3-$R$3)))-(SUMIFS(BDEQ!E:E,BDEQ!$AG:$AG,About!$B$2,BDEQ!$AH:$AH,$I4)*BDEQ!$C$2*$J4*$K4)</f>
        <v>20168482747369.523</v>
      </c>
      <c r="U4" s="99">
        <f>IF(ISBLANK(Calculations!U4),"",Calculations!U4+ ('IRA Buildings Changes'!$G$38/($AB$3-$R$3)*(U3-$R$3)))-(SUMIFS(BDEQ!F:F,BDEQ!$AG:$AG,About!$B$2,BDEQ!$AH:$AH,$I4)*BDEQ!$C$2*$J4*$K4)</f>
        <v>20179503605116.711</v>
      </c>
      <c r="V4" s="99">
        <f>IF(ISBLANK(Calculations!V4),"",Calculations!V4+ ('IRA Buildings Changes'!$G$38/($AB$3-$R$3)*(V3-$R$3)))-(SUMIFS(BDEQ!G:G,BDEQ!$AG:$AG,About!$B$2,BDEQ!$AH:$AH,$I4)*BDEQ!$C$2*$J4*$K4)</f>
        <v>20181397204480.488</v>
      </c>
      <c r="W4" s="99">
        <f>IF(ISBLANK(Calculations!W4),"",Calculations!W4+ ('IRA Buildings Changes'!$G$38/($AB$3-$R$3)*(W3-$R$3)))-(SUMIFS(BDEQ!H:H,BDEQ!$AG:$AG,About!$B$2,BDEQ!$AH:$AH,$I4)*BDEQ!$C$2*$J4*$K4)</f>
        <v>20180853473322.574</v>
      </c>
      <c r="X4" s="99">
        <f>IF(ISBLANK(Calculations!X4),"",Calculations!X4+ ('IRA Buildings Changes'!$G$38/($AB$3-$R$3)*(X3-$R$3)))-(SUMIFS(BDEQ!I:I,BDEQ!$AG:$AG,About!$B$2,BDEQ!$AH:$AH,$I4)*BDEQ!$C$2*$J4*$K4)</f>
        <v>20152973924279.426</v>
      </c>
      <c r="Y4" s="99">
        <f>IF(ISBLANK(Calculations!Y4),"",Calculations!Y4+ ('IRA Buildings Changes'!$G$38/($AB$3-$R$3)*(Y3-$R$3)))-(SUMIFS(BDEQ!J:J,BDEQ!$AG:$AG,About!$B$2,BDEQ!$AH:$AH,$I4)*BDEQ!$C$2*$J4*$K4)</f>
        <v>20127952705718.246</v>
      </c>
      <c r="Z4" s="99">
        <f>IF(ISBLANK(Calculations!Z4),"",Calculations!Z4+ ('IRA Buildings Changes'!$G$38/($AB$3-$R$3)*(Z3-$R$3)))-(SUMIFS(BDEQ!K:K,BDEQ!$AG:$AG,About!$B$2,BDEQ!$AH:$AH,$I4)*BDEQ!$C$2*$J4*$K4)</f>
        <v>20083912928057.852</v>
      </c>
      <c r="AA4" s="99">
        <f>IF(ISBLANK(Calculations!AA4),"",Calculations!AA4+ ('IRA Buildings Changes'!$G$38/($AB$3-$R$3)*(AA3-$R$3)))-(SUMIFS(BDEQ!L:L,BDEQ!$AG:$AG,About!$B$2,BDEQ!$AH:$AH,$I4)*BDEQ!$C$2*$J4*$K4)</f>
        <v>20044423859613.805</v>
      </c>
      <c r="AB4" s="98">
        <f>IF(ISBLANK(Calculations!AB4),"",Calculations!AB4 + 'IRA Buildings Changes'!G38)-(SUMIFS(BDEQ!D:D,BDEQ!$AG:$AG,About!$B$2,BDEQ!$AH:$AH,$I4)*BDEQ!$C$2*$J4*$K4)</f>
        <v>20005972931293.176</v>
      </c>
      <c r="AC4" s="99">
        <f>IF(ISBLANK(Calculations!AC4),"",Calculations!AC4+ 'IRA Buildings Changes'!$G$38)-(SUMIFS(BDEQ!D:D,BDEQ!$AG:$AG,About!$B$2,BDEQ!$AH:$AH,$I4)*BDEQ!$C$2*$J4*$K4)</f>
        <v>19958222663097.648</v>
      </c>
      <c r="AD4" s="99">
        <f>IF(ISBLANK(Calculations!AD4),"",Calculations!AD4+ 'IRA Buildings Changes'!$G$38)-(SUMIFS(BDEQ!E:E,BDEQ!$AG:$AG,About!$B$2,BDEQ!$AH:$AH,$I4)*BDEQ!$C$2*$J4*$K4)</f>
        <v>19931696525890.918</v>
      </c>
      <c r="AE4" s="99">
        <f>IF(ISBLANK(Calculations!AE4),"",Calculations!AE4+ 'IRA Buildings Changes'!$G$38)-(SUMIFS(BDEQ!F:F,BDEQ!$AG:$AG,About!$B$2,BDEQ!$AH:$AH,$I4)*BDEQ!$C$2*$J4*$K4)</f>
        <v>19907845443758.68</v>
      </c>
      <c r="AF4" s="99">
        <f>IF(ISBLANK(Calculations!AF4),"",Calculations!AF4+ 'IRA Buildings Changes'!$G$38)-(SUMIFS(BDEQ!G:G,BDEQ!$AG:$AG,About!$B$2,BDEQ!$AH:$AH,$I4)*BDEQ!$C$2*$J4*$K4)</f>
        <v>19916652062440.34</v>
      </c>
      <c r="AG4" s="99">
        <f>IF(ISBLANK(Calculations!AG4),"",Calculations!AG4+ 'IRA Buildings Changes'!$G$38)-(SUMIFS(BDEQ!H:H,BDEQ!$AG:$AG,About!$B$2,BDEQ!$AH:$AH,$I4)*BDEQ!$C$2*$J4*$K4)</f>
        <v>19939952271118.027</v>
      </c>
      <c r="AH4" s="99">
        <f>IF(ISBLANK(Calculations!AH4),"",Calculations!AH4+ 'IRA Buildings Changes'!$G$38)-(SUMIFS(BDEQ!I:I,BDEQ!$AG:$AG,About!$B$2,BDEQ!$AH:$AH,$I4)*BDEQ!$C$2*$J4*$K4)</f>
        <v>19976992402440.332</v>
      </c>
      <c r="AI4" s="99">
        <f>IF(ISBLANK(Calculations!AI4),"",Calculations!AI4+ 'IRA Buildings Changes'!$G$38)-(SUMIFS(BDEQ!J:J,BDEQ!$AG:$AG,About!$B$2,BDEQ!$AH:$AH,$I4)*BDEQ!$C$2*$J4*$K4)</f>
        <v>20024550067658.074</v>
      </c>
      <c r="AJ4" s="99">
        <f>IF(ISBLANK(Calculations!AJ4),"",Calculations!AJ4+ 'IRA Buildings Changes'!$G$38)-(SUMIFS(BDEQ!K:K,BDEQ!$AG:$AG,About!$B$2,BDEQ!$AH:$AH,$I4)*BDEQ!$C$2*$J4*$K4)</f>
        <v>20089767934134.918</v>
      </c>
      <c r="AK4" s="99">
        <f>IF(ISBLANK(Calculations!AK4),"",Calculations!AK4+ 'IRA Buildings Changes'!$G$38)-(SUMIFS(BDEQ!L:L,BDEQ!$AG:$AG,About!$B$2,BDEQ!$AH:$AH,$I4)*BDEQ!$C$2*$J4*$K4)</f>
        <v>20095716099262.984</v>
      </c>
      <c r="AL4" s="99">
        <f>IF(ISBLANK(Calculations!AL4),"",Calculations!AL4+ 'IRA Buildings Changes'!$G$38)-(SUMIFS(BDEQ!M:M,BDEQ!$AG:$AG,About!$B$2,BDEQ!$AH:$AH,$I4)*BDEQ!$C$2*$J4*$K4)</f>
        <v>20103363794676.559</v>
      </c>
      <c r="AM4" s="99">
        <f>IF(ISBLANK(Calculations!AM4),"",Calculations!AM4+ 'IRA Buildings Changes'!$G$38)-(SUMIFS(BDEQ!N:N,BDEQ!$AG:$AG,About!$B$2,BDEQ!$AH:$AH,$I4)*BDEQ!$C$2*$J4*$K4)</f>
        <v>20122878766297.391</v>
      </c>
      <c r="AN4" s="99">
        <f>IF(ISBLANK(Calculations!AN4),"",Calculations!AN4+ 'IRA Buildings Changes'!$G$38)-(SUMIFS(BDEQ!O:O,BDEQ!$AG:$AG,About!$B$2,BDEQ!$AH:$AH,$I4)*BDEQ!$C$2*$J4*$K4)</f>
        <v>20144064652501.566</v>
      </c>
      <c r="AO4" s="99">
        <f>IF(ISBLANK(Calculations!AO4),"",Calculations!AO4+ 'IRA Buildings Changes'!$G$38)-(SUMIFS(BDEQ!P:P,BDEQ!$AG:$AG,About!$B$2,BDEQ!$AH:$AH,$I4)*BDEQ!$C$2*$J4*$K4)</f>
        <v>20171725341920.32</v>
      </c>
      <c r="AP4" s="99">
        <f>IF(ISBLANK(Calculations!AP4),"",Calculations!AP4+ 'IRA Buildings Changes'!$G$38)-(SUMIFS(BDEQ!Q:Q,BDEQ!$AG:$AG,About!$B$2,BDEQ!$AH:$AH,$I4)*BDEQ!$C$2*$J4*$K4)</f>
        <v>20192137992246.957</v>
      </c>
      <c r="AQ4" s="99">
        <f>IF(ISBLANK(Calculations!AQ4),"",Calculations!AQ4+ 'IRA Buildings Changes'!$G$38)-(SUMIFS(BDEQ!R:R,BDEQ!$AG:$AG,About!$B$2,BDEQ!$AH:$AH,$I4)*BDEQ!$C$2*$J4*$K4)</f>
        <v>20213540800443.035</v>
      </c>
      <c r="AR4" s="99">
        <f>IF(ISBLANK(Calculations!AR4),"",Calculations!AR4+ 'IRA Buildings Changes'!$G$38)-(SUMIFS(BDEQ!S:S,BDEQ!$AG:$AG,About!$B$2,BDEQ!$AH:$AH,$I4)*BDEQ!$C$2*$J4*$K4)</f>
        <v>20237289328195.074</v>
      </c>
      <c r="AS4" s="99">
        <f>IF(ISBLANK(Calculations!AS4),"",Calculations!AS4+ 'IRA Buildings Changes'!$G$38)-(SUMIFS(BDEQ!T:T,BDEQ!$AG:$AG,About!$B$2,BDEQ!$AH:$AH,$I4)*BDEQ!$C$2*$J4*$K4)</f>
        <v>20263403872681.211</v>
      </c>
      <c r="AT4" s="99">
        <f>IF(ISBLANK(Calculations!AT4),"",Calculations!AT4+ 'IRA Buildings Changes'!$G$38)-(SUMIFS(BDEQ!U:U,BDEQ!$AG:$AG,About!$B$2,BDEQ!$AH:$AH,$I4)*BDEQ!$C$2*$J4*$K4)</f>
        <v>20292104528276.234</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0.66715855373897393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0.65942038900072308</v>
      </c>
      <c r="K6">
        <f>IF(ISBLANK(Calculations!K6),"",Calculations!K6)</f>
        <v>0.66715855373897393</v>
      </c>
      <c r="L6" t="str">
        <f>IF(ISBLANK(Calculations!L6),"",Calculations!L6)</f>
        <v>RESIDENTIAL</v>
      </c>
      <c r="M6" t="str">
        <f>IF(ISBLANK(Calculations!M6),"",Calculations!M6)</f>
        <v>heating</v>
      </c>
      <c r="N6" t="str">
        <f>IF(ISBLANK(Calculations!N6),"",Calculations!N6)</f>
        <v>natural gas</v>
      </c>
      <c r="O6">
        <f>IF(ISBLANK(Calculations!O6),"",Calculations!O6)</f>
        <v>32779776880393.008</v>
      </c>
      <c r="P6">
        <f>IF(ISBLANK(Calculations!P6),"",Calculations!P6)</f>
        <v>32779776880393.008</v>
      </c>
      <c r="Q6">
        <f>IF(ISBLANK(Calculations!Q6),"",Calculations!Q6)</f>
        <v>32779776880393.008</v>
      </c>
      <c r="R6">
        <f>IF(ISBLANK(Calculations!R6),"",Calculations!R6)</f>
        <v>32742935589459.645</v>
      </c>
      <c r="S6" s="99">
        <f>IF(ISBLANK(Calculations!S6),"",Calculations!S6 + ('IRA Buildings Changes'!$D$38/($AB$3-$R$3)*(S3-$R$3)))</f>
        <v>31682993873893.719</v>
      </c>
      <c r="T6" s="99">
        <f>IF(ISBLANK(Calculations!T6),"",Calculations!T6 + ('IRA Buildings Changes'!$D$38/($AB$3-$R$3)*(T3-$R$3)))</f>
        <v>30603483257122.203</v>
      </c>
      <c r="U6" s="99">
        <f>IF(ISBLANK(Calculations!U6),"",Calculations!U6 + ('IRA Buildings Changes'!$D$38/($AB$3-$R$3)*(U3-$R$3)))</f>
        <v>29515584270865.941</v>
      </c>
      <c r="V6" s="99">
        <f>IF(ISBLANK(Calculations!V6),"",Calculations!V6 + ('IRA Buildings Changes'!$D$38/($AB$3-$R$3)*(V3-$R$3)))</f>
        <v>28443800464048.551</v>
      </c>
      <c r="W6" s="99">
        <f>IF(ISBLANK(Calculations!W6),"",Calculations!W6 + ('IRA Buildings Changes'!$D$38/($AB$3-$R$3)*(W3-$R$3)))</f>
        <v>27406589371552.785</v>
      </c>
      <c r="X6" s="99">
        <f>IF(ISBLANK(Calculations!X6),"",Calculations!X6 + ('IRA Buildings Changes'!$D$38/($AB$3-$R$3)*(X3-$R$3)))</f>
        <v>26359937971981.055</v>
      </c>
      <c r="Y6" s="99">
        <f>IF(ISBLANK(Calculations!Y6),"",Calculations!Y6 + ('IRA Buildings Changes'!$D$38/($AB$3-$R$3)*(Y3-$R$3)))</f>
        <v>25352318249274.496</v>
      </c>
      <c r="Z6" s="99">
        <f>IF(ISBLANK(Calculations!Z6),"",Calculations!Z6 + ('IRA Buildings Changes'!$D$38/($AB$3-$R$3)*(Z3-$R$3)))</f>
        <v>24345930074758.867</v>
      </c>
      <c r="AA6" s="99">
        <f>IF(ISBLANK(Calculations!AA6),"",Calculations!AA6 + ('IRA Buildings Changes'!$D$38/($AB$3-$R$3)*(AA3-$R$3)))</f>
        <v>23372787993036.172</v>
      </c>
      <c r="AB6" s="98">
        <f>IF(ISBLANK(Calculations!AB6),"",Calculations!AB6 + 'IRA Buildings Changes'!D38)</f>
        <v>22425674416529.188</v>
      </c>
      <c r="AC6" s="99">
        <f>IF(ISBLANK(Calculations!AC6),"",Calculations!AC6  + 'IRA Buildings Changes'!$D$38)</f>
        <v>22492473997688.57</v>
      </c>
      <c r="AD6" s="99">
        <f>IF(ISBLANK(Calculations!AD6),"",Calculations!AD6  + 'IRA Buildings Changes'!$D$38)</f>
        <v>22591439265332</v>
      </c>
      <c r="AE6" s="99">
        <f>IF(ISBLANK(Calculations!AE6),"",Calculations!AE6  + 'IRA Buildings Changes'!$D$38)</f>
        <v>22681709689777.734</v>
      </c>
      <c r="AF6" s="99">
        <f>IF(ISBLANK(Calculations!AF6),"",Calculations!AF6  + 'IRA Buildings Changes'!$D$38)</f>
        <v>22820180048883.414</v>
      </c>
      <c r="AG6" s="99">
        <f>IF(ISBLANK(Calculations!AG6),"",Calculations!AG6  + 'IRA Buildings Changes'!$D$38)</f>
        <v>22971060795605.656</v>
      </c>
      <c r="AH6" s="99">
        <f>IF(ISBLANK(Calculations!AH6),"",Calculations!AH6  + 'IRA Buildings Changes'!$D$38)</f>
        <v>23124221708963.367</v>
      </c>
      <c r="AI6" s="99">
        <f>IF(ISBLANK(Calculations!AI6),"",Calculations!AI6  + 'IRA Buildings Changes'!$D$38)</f>
        <v>23287882096323.047</v>
      </c>
      <c r="AJ6" s="99">
        <f>IF(ISBLANK(Calculations!AJ6),"",Calculations!AJ6  + 'IRA Buildings Changes'!$D$38)</f>
        <v>23473911022802.75</v>
      </c>
      <c r="AK6" s="99">
        <f>IF(ISBLANK(Calculations!AK6),"",Calculations!AK6  + 'IRA Buildings Changes'!$D$38)</f>
        <v>23530043084411.773</v>
      </c>
      <c r="AL6" s="99">
        <f>IF(ISBLANK(Calculations!AL6),"",Calculations!AL6  + 'IRA Buildings Changes'!$D$38)</f>
        <v>23583608083676.477</v>
      </c>
      <c r="AM6" s="99">
        <f>IF(ISBLANK(Calculations!AM6),"",Calculations!AM6  + 'IRA Buildings Changes'!$D$38)</f>
        <v>23660877186013.477</v>
      </c>
      <c r="AN6" s="99">
        <f>IF(ISBLANK(Calculations!AN6),"",Calculations!AN6  + 'IRA Buildings Changes'!$D$38)</f>
        <v>23749337226658.336</v>
      </c>
      <c r="AO6" s="99">
        <f>IF(ISBLANK(Calculations!AO6),"",Calculations!AO6  + 'IRA Buildings Changes'!$D$38)</f>
        <v>23864186654535.445</v>
      </c>
      <c r="AP6" s="99">
        <f>IF(ISBLANK(Calculations!AP6),"",Calculations!AP6  + 'IRA Buildings Changes'!$D$38)</f>
        <v>23974900976158.648</v>
      </c>
      <c r="AQ6" s="99">
        <f>IF(ISBLANK(Calculations!AQ6),"",Calculations!AQ6  + 'IRA Buildings Changes'!$D$38)</f>
        <v>24089984577148.82</v>
      </c>
      <c r="AR6" s="99">
        <f>IF(ISBLANK(Calculations!AR6),"",Calculations!AR6  + 'IRA Buildings Changes'!$D$38)</f>
        <v>24204296228820.234</v>
      </c>
      <c r="AS6" s="99">
        <f>IF(ISBLANK(Calculations!AS6),"",Calculations!AS6  + 'IRA Buildings Changes'!$D$38)</f>
        <v>24311608033312.055</v>
      </c>
      <c r="AT6" s="99">
        <f>IF(ISBLANK(Calculations!AT6),"",Calculations!AT6  + 'IRA Buildings Changes'!$D$38)</f>
        <v>24407991375230.93</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0.98832896622808453</v>
      </c>
      <c r="K7">
        <f>IF(ISBLANK(Calculations!K7),"",Calculations!K7)</f>
        <v>0.66715855373897393</v>
      </c>
      <c r="L7" t="str">
        <f>IF(ISBLANK(Calculations!L7),"",Calculations!L7)</f>
        <v>RESIDENTIAL</v>
      </c>
      <c r="M7" t="str">
        <f>IF(ISBLANK(Calculations!M7),"",Calculations!M7)</f>
        <v>heating</v>
      </c>
      <c r="N7" t="str">
        <f>IF(ISBLANK(Calculations!N7),"",Calculations!N7)</f>
        <v>petroleum diesel</v>
      </c>
      <c r="O7">
        <f>IF(ISBLANK(Calculations!O7),"",Calculations!O7)</f>
        <v>3608084261034.4941</v>
      </c>
      <c r="P7">
        <f>IF(ISBLANK(Calculations!P7),"",Calculations!P7)</f>
        <v>3608084261034.4941</v>
      </c>
      <c r="Q7">
        <f>IF(ISBLANK(Calculations!Q7),"",Calculations!Q7)</f>
        <v>3608084261034.4941</v>
      </c>
      <c r="R7">
        <f>IF(ISBLANK(Calculations!R7),"",Calculations!R7)</f>
        <v>3592529167322.6216</v>
      </c>
      <c r="S7">
        <f>IF(ISBLANK(Calculations!S7),"",Calculations!S7)</f>
        <v>3571656748072.4546</v>
      </c>
      <c r="T7">
        <f>IF(ISBLANK(Calculations!T7),"",Calculations!T7)</f>
        <v>3544362001398.1372</v>
      </c>
      <c r="U7">
        <f>IF(ISBLANK(Calculations!U7),"",Calculations!U7)</f>
        <v>3509179446972.7324</v>
      </c>
      <c r="V7">
        <f>IF(ISBLANK(Calculations!V7),"",Calculations!V7)</f>
        <v>3466187020916.4155</v>
      </c>
      <c r="W7">
        <f>IF(ISBLANK(Calculations!W7),"",Calculations!W7)</f>
        <v>3413275801026.7236</v>
      </c>
      <c r="X7">
        <f>IF(ISBLANK(Calculations!X7),"",Calculations!X7)</f>
        <v>3342861533238.9014</v>
      </c>
      <c r="Y7">
        <f>IF(ISBLANK(Calculations!Y7),"",Calculations!Y7)</f>
        <v>3257297096856.9365</v>
      </c>
      <c r="Z7">
        <f>IF(ISBLANK(Calculations!Z7),"",Calculations!Z7)</f>
        <v>3152387904270.2788</v>
      </c>
      <c r="AA7">
        <f>IF(ISBLANK(Calculations!AA7),"",Calculations!AA7)</f>
        <v>3032302382622.0815</v>
      </c>
      <c r="AB7">
        <f>IF(ISBLANK(Calculations!AB7),"",Calculations!AB7)</f>
        <v>2899821465372.8726</v>
      </c>
      <c r="AC7">
        <f>IF(ISBLANK(Calculations!AC7),"",Calculations!AC7)</f>
        <v>2756031593861.3203</v>
      </c>
      <c r="AD7">
        <f>IF(ISBLANK(Calculations!AD7),"",Calculations!AD7)</f>
        <v>2604160742177.8486</v>
      </c>
      <c r="AE7">
        <f>IF(ISBLANK(Calculations!AE7),"",Calculations!AE7)</f>
        <v>2443621564700.1802</v>
      </c>
      <c r="AF7">
        <f>IF(ISBLANK(Calculations!AF7),"",Calculations!AF7)</f>
        <v>2281403602357.1968</v>
      </c>
      <c r="AG7">
        <f>IF(ISBLANK(Calculations!AG7),"",Calculations!AG7)</f>
        <v>2117013349431.4529</v>
      </c>
      <c r="AH7">
        <f>IF(ISBLANK(Calculations!AH7),"",Calculations!AH7)</f>
        <v>1950913249792.2866</v>
      </c>
      <c r="AI7">
        <f>IF(ISBLANK(Calculations!AI7),"",Calculations!AI7)</f>
        <v>1785338316269.5374</v>
      </c>
      <c r="AJ7">
        <f>IF(ISBLANK(Calculations!AJ7),"",Calculations!AJ7)</f>
        <v>1622002456561.0088</v>
      </c>
      <c r="AK7">
        <f>IF(ISBLANK(Calculations!AK7),"",Calculations!AK7)</f>
        <v>1455337143050.0808</v>
      </c>
      <c r="AL7">
        <f>IF(ISBLANK(Calculations!AL7),"",Calculations!AL7)</f>
        <v>1294382367449.5117</v>
      </c>
      <c r="AM7">
        <f>IF(ISBLANK(Calculations!AM7),"",Calculations!AM7)</f>
        <v>1141108806665.1494</v>
      </c>
      <c r="AN7">
        <f>IF(ISBLANK(Calculations!AN7),"",Calculations!AN7)</f>
        <v>996025026652.48096</v>
      </c>
      <c r="AO7">
        <f>IF(ISBLANK(Calculations!AO7),"",Calculations!AO7)</f>
        <v>860930266480.96765</v>
      </c>
      <c r="AP7">
        <f>IF(ISBLANK(Calculations!AP7),"",Calculations!AP7)</f>
        <v>736619742636.1698</v>
      </c>
      <c r="AQ7">
        <f>IF(ISBLANK(Calculations!AQ7),"",Calculations!AQ7)</f>
        <v>624759790236.28174</v>
      </c>
      <c r="AR7">
        <f>IF(ISBLANK(Calculations!AR7),"",Calculations!AR7)</f>
        <v>525990635479.47028</v>
      </c>
      <c r="AS7">
        <f>IF(ISBLANK(Calculations!AS7),"",Calculations!AS7)</f>
        <v>440225483750.61456</v>
      </c>
      <c r="AT7">
        <f>IF(ISBLANK(Calculations!AT7),"",Calculations!AT7)</f>
        <v>366946754713.99628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0.66715855373897393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0.66715855373897393</v>
      </c>
      <c r="L9" t="str">
        <f>IF(ISBLANK(Calculations!L9),"",Calculations!L9)</f>
        <v>RESIDENTIAL</v>
      </c>
      <c r="M9" t="str">
        <f>IF(ISBLANK(Calculations!M9),"",Calculations!M9)</f>
        <v>heating</v>
      </c>
      <c r="N9" t="str">
        <f>IF(ISBLANK(Calculations!N9),"",Calculations!N9)</f>
        <v>biomass</v>
      </c>
      <c r="O9">
        <f>IF(ISBLANK(Calculations!O9),"",Calculations!O9)</f>
        <v>5214511256023.8203</v>
      </c>
      <c r="P9">
        <f>IF(ISBLANK(Calculations!P9),"",Calculations!P9)</f>
        <v>5214511256023.8203</v>
      </c>
      <c r="Q9">
        <f>IF(ISBLANK(Calculations!Q9),"",Calculations!Q9)</f>
        <v>5214511256023.8203</v>
      </c>
      <c r="R9">
        <f>IF(ISBLANK(Calculations!R9),"",Calculations!R9)</f>
        <v>5205580276338.5869</v>
      </c>
      <c r="S9">
        <f>IF(ISBLANK(Calculations!S9),"",Calculations!S9)</f>
        <v>5194675580920.252</v>
      </c>
      <c r="T9">
        <f>IF(ISBLANK(Calculations!T9),"",Calculations!T9)</f>
        <v>5182741798079.9863</v>
      </c>
      <c r="U9">
        <f>IF(ISBLANK(Calculations!U9),"",Calculations!U9)</f>
        <v>5168593786015.3682</v>
      </c>
      <c r="V9">
        <f>IF(ISBLANK(Calculations!V9),"",Calculations!V9)</f>
        <v>5156077820953.8213</v>
      </c>
      <c r="W9">
        <f>IF(ISBLANK(Calculations!W9),"",Calculations!W9)</f>
        <v>5145816234134.1074</v>
      </c>
      <c r="X9">
        <f>IF(ISBLANK(Calculations!X9),"",Calculations!X9)</f>
        <v>5132499559358.2832</v>
      </c>
      <c r="Y9">
        <f>IF(ISBLANK(Calculations!Y9),"",Calculations!Y9)</f>
        <v>5121395582980.1318</v>
      </c>
      <c r="Z9">
        <f>IF(ISBLANK(Calculations!Z9),"",Calculations!Z9)</f>
        <v>5107582697993.3594</v>
      </c>
      <c r="AA9">
        <f>IF(ISBLANK(Calculations!AA9),"",Calculations!AA9)</f>
        <v>5095412655660.4287</v>
      </c>
      <c r="AB9">
        <f>IF(ISBLANK(Calculations!AB9),"",Calculations!AB9)</f>
        <v>5086531746173.6973</v>
      </c>
      <c r="AC9">
        <f>IF(ISBLANK(Calculations!AC9),"",Calculations!AC9)</f>
        <v>5077429035824.8652</v>
      </c>
      <c r="AD9">
        <f>IF(ISBLANK(Calculations!AD9),"",Calculations!AD9)</f>
        <v>5073334690020.8477</v>
      </c>
      <c r="AE9">
        <f>IF(ISBLANK(Calculations!AE9),"",Calculations!AE9)</f>
        <v>5071285709021.1709</v>
      </c>
      <c r="AF9">
        <f>IF(ISBLANK(Calculations!AF9),"",Calculations!AF9)</f>
        <v>5078301123505.7822</v>
      </c>
      <c r="AG9">
        <f>IF(ISBLANK(Calculations!AG9),"",Calculations!AG9)</f>
        <v>5091223896751.293</v>
      </c>
      <c r="AH9">
        <f>IF(ISBLANK(Calculations!AH9),"",Calculations!AH9)</f>
        <v>5107093939941.8857</v>
      </c>
      <c r="AI9">
        <f>IF(ISBLANK(Calculations!AI9),"",Calculations!AI9)</f>
        <v>5126873961430.2217</v>
      </c>
      <c r="AJ9">
        <f>IF(ISBLANK(Calculations!AJ9),"",Calculations!AJ9)</f>
        <v>5149301354475.2334</v>
      </c>
      <c r="AK9">
        <f>IF(ISBLANK(Calculations!AK9),"",Calculations!AK9)</f>
        <v>5165240317046.4678</v>
      </c>
      <c r="AL9">
        <f>IF(ISBLANK(Calculations!AL9),"",Calculations!AL9)</f>
        <v>5178916450208.2559</v>
      </c>
      <c r="AM9">
        <f>IF(ISBLANK(Calculations!AM9),"",Calculations!AM9)</f>
        <v>5192908208376.3545</v>
      </c>
      <c r="AN9">
        <f>IF(ISBLANK(Calculations!AN9),"",Calculations!AN9)</f>
        <v>5203926002265.8994</v>
      </c>
      <c r="AO9">
        <f>IF(ISBLANK(Calculations!AO9),"",Calculations!AO9)</f>
        <v>5214095605188.7354</v>
      </c>
      <c r="AP9">
        <f>IF(ISBLANK(Calculations!AP9),"",Calculations!AP9)</f>
        <v>5219882437002.1904</v>
      </c>
      <c r="AQ9">
        <f>IF(ISBLANK(Calculations!AQ9),"",Calculations!AQ9)</f>
        <v>5224683146545.0547</v>
      </c>
      <c r="AR9">
        <f>IF(ISBLANK(Calculations!AR9),"",Calculations!AR9)</f>
        <v>5229470955137.0361</v>
      </c>
      <c r="AS9">
        <f>IF(ISBLANK(Calculations!AS9),"",Calculations!AS9)</f>
        <v>5234313508673.001</v>
      </c>
      <c r="AT9">
        <f>IF(ISBLANK(Calculations!AT9),"",Calculations!AT9)</f>
        <v>5239270652956.1689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0.66715855373897393</v>
      </c>
      <c r="L10" t="str">
        <f>IF(ISBLANK(Calculations!L10),"",Calculations!L10)</f>
        <v>RESIDENTIAL</v>
      </c>
      <c r="M10" t="str">
        <f>IF(ISBLANK(Calculations!M10),"",Calculations!M10)</f>
        <v>heating</v>
      </c>
      <c r="N10" t="str">
        <f>IF(ISBLANK(Calculations!N10),"",Calculations!N10)</f>
        <v>kerosene</v>
      </c>
      <c r="O10">
        <f>IF(ISBLANK(Calculations!O10),"",Calculations!O10)</f>
        <v>555075916710.82629</v>
      </c>
      <c r="P10">
        <f>IF(ISBLANK(Calculations!P10),"",Calculations!P10)</f>
        <v>555075916710.82629</v>
      </c>
      <c r="Q10">
        <f>IF(ISBLANK(Calculations!Q10),"",Calculations!Q10)</f>
        <v>555075916710.82629</v>
      </c>
      <c r="R10">
        <f>IF(ISBLANK(Calculations!R10),"",Calculations!R10)</f>
        <v>553707747344.98438</v>
      </c>
      <c r="S10">
        <f>IF(ISBLANK(Calculations!S10),"",Calculations!S10)</f>
        <v>551746438834.12622</v>
      </c>
      <c r="T10">
        <f>IF(ISBLANK(Calculations!T10),"",Calculations!T10)</f>
        <v>549008992754.81866</v>
      </c>
      <c r="U10">
        <f>IF(ISBLANK(Calculations!U10),"",Calculations!U10)</f>
        <v>545097489548.42773</v>
      </c>
      <c r="V10">
        <f>IF(ISBLANK(Calculations!V10),"",Calculations!V10)</f>
        <v>540020272993.17114</v>
      </c>
      <c r="W10">
        <f>IF(ISBLANK(Calculations!W10),"",Calculations!W10)</f>
        <v>533404348097.56049</v>
      </c>
      <c r="X10">
        <f>IF(ISBLANK(Calculations!X10),"",Calculations!X10)</f>
        <v>524307511999.5014</v>
      </c>
      <c r="Y10">
        <f>IF(ISBLANK(Calculations!Y10),"",Calculations!Y10)</f>
        <v>513112314790.89008</v>
      </c>
      <c r="Z10">
        <f>IF(ISBLANK(Calculations!Z10),"",Calculations!Z10)</f>
        <v>499247807673.24707</v>
      </c>
      <c r="AA10">
        <f>IF(ISBLANK(Calculations!AA10),"",Calculations!AA10)</f>
        <v>483343793522.85809</v>
      </c>
      <c r="AB10">
        <f>IF(ISBLANK(Calculations!AB10),"",Calculations!AB10)</f>
        <v>465896689697.71216</v>
      </c>
      <c r="AC10">
        <f>IF(ISBLANK(Calculations!AC10),"",Calculations!AC10)</f>
        <v>446876467584.27399</v>
      </c>
      <c r="AD10">
        <f>IF(ISBLANK(Calculations!AD10),"",Calculations!AD10)</f>
        <v>426819818610.47766</v>
      </c>
      <c r="AE10">
        <f>IF(ISBLANK(Calculations!AE10),"",Calculations!AE10)</f>
        <v>405599077220.60583</v>
      </c>
      <c r="AF10">
        <f>IF(ISBLANK(Calculations!AF10),"",Calculations!AF10)</f>
        <v>384031472643.04626</v>
      </c>
      <c r="AG10">
        <f>IF(ISBLANK(Calculations!AG10),"",Calculations!AG10)</f>
        <v>362056471702.29224</v>
      </c>
      <c r="AH10">
        <f>IF(ISBLANK(Calculations!AH10),"",Calculations!AH10)</f>
        <v>339722653311.38208</v>
      </c>
      <c r="AI10">
        <f>IF(ISBLANK(Calculations!AI10),"",Calculations!AI10)</f>
        <v>317460480599.18408</v>
      </c>
      <c r="AJ10">
        <f>IF(ISBLANK(Calculations!AJ10),"",Calculations!AJ10)</f>
        <v>295567239785.42914</v>
      </c>
      <c r="AK10">
        <f>IF(ISBLANK(Calculations!AK10),"",Calculations!AK10)</f>
        <v>274127018698.20459</v>
      </c>
      <c r="AL10">
        <f>IF(ISBLANK(Calculations!AL10),"",Calculations!AL10)</f>
        <v>253630363750.61243</v>
      </c>
      <c r="AM10">
        <f>IF(ISBLANK(Calculations!AM10),"",Calculations!AM10)</f>
        <v>234535488079.66489</v>
      </c>
      <c r="AN10">
        <f>IF(ISBLANK(Calculations!AN10),"",Calculations!AN10)</f>
        <v>216966984738.20419</v>
      </c>
      <c r="AO10">
        <f>IF(ISBLANK(Calculations!AO10),"",Calculations!AO10)</f>
        <v>201220603260.99988</v>
      </c>
      <c r="AP10">
        <f>IF(ISBLANK(Calculations!AP10),"",Calculations!AP10)</f>
        <v>187271152936.16452</v>
      </c>
      <c r="AQ10">
        <f>IF(ISBLANK(Calculations!AQ10),"",Calculations!AQ10)</f>
        <v>175288285354.11276</v>
      </c>
      <c r="AR10">
        <f>IF(ISBLANK(Calculations!AR10),"",Calculations!AR10)</f>
        <v>165275406463.70682</v>
      </c>
      <c r="AS10">
        <f>IF(ISBLANK(Calculations!AS10),"",Calculations!AS10)</f>
        <v>157147620114.7139</v>
      </c>
      <c r="AT10">
        <f>IF(ISBLANK(Calculations!AT10),"",Calculations!AT10)</f>
        <v>150757868371.03027</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0.66715855373897393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0.66715855373897393</v>
      </c>
      <c r="C12">
        <f>IF(ISBLANK(Calculations!C12),"",Calculations!C12)</f>
        <v>0.33284144626102602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0.80151410145927549</v>
      </c>
      <c r="K12">
        <f>IF(ISBLANK(Calculations!K12),"",Calculations!K12)</f>
        <v>0.66715855373897393</v>
      </c>
      <c r="L12" t="str">
        <f>IF(ISBLANK(Calculations!L12),"",Calculations!L12)</f>
        <v>RESIDENTIAL</v>
      </c>
      <c r="M12" t="str">
        <f>IF(ISBLANK(Calculations!M12),"",Calculations!M12)</f>
        <v>heating</v>
      </c>
      <c r="N12" t="str">
        <f>IF(ISBLANK(Calculations!N12),"",Calculations!N12)</f>
        <v>LPG propane or butane</v>
      </c>
      <c r="O12">
        <f>IF(ISBLANK(Calculations!O12),"",Calculations!O12)</f>
        <v>8324250703574.9072</v>
      </c>
      <c r="P12">
        <f>IF(ISBLANK(Calculations!P12),"",Calculations!P12)</f>
        <v>8324250703574.9072</v>
      </c>
      <c r="Q12">
        <f>IF(ISBLANK(Calculations!Q12),"",Calculations!Q12)</f>
        <v>8324250703574.9072</v>
      </c>
      <c r="R12">
        <f>IF(ISBLANK(Calculations!R12),"",Calculations!R12)</f>
        <v>8364226201725.7451</v>
      </c>
      <c r="S12">
        <f>IF(ISBLANK(Calculations!S12),"",Calculations!S12)</f>
        <v>8401556773147.1289</v>
      </c>
      <c r="T12">
        <f>IF(ISBLANK(Calculations!T12),"",Calculations!T12)</f>
        <v>8437775626778.6748</v>
      </c>
      <c r="U12">
        <f>IF(ISBLANK(Calculations!U12),"",Calculations!U12)</f>
        <v>8470751506897.4131</v>
      </c>
      <c r="V12">
        <f>IF(ISBLANK(Calculations!V12),"",Calculations!V12)</f>
        <v>8506333734217.3203</v>
      </c>
      <c r="W12">
        <f>IF(ISBLANK(Calculations!W12),"",Calculations!W12)</f>
        <v>8545934076522.7158</v>
      </c>
      <c r="X12">
        <f>IF(ISBLANK(Calculations!X12),"",Calculations!X12)</f>
        <v>8580005865068.8818</v>
      </c>
      <c r="Y12">
        <f>IF(ISBLANK(Calculations!Y12),"",Calculations!Y12)</f>
        <v>8617279033710.3135</v>
      </c>
      <c r="Z12">
        <f>IF(ISBLANK(Calculations!Z12),"",Calculations!Z12)</f>
        <v>8649751013864.6758</v>
      </c>
      <c r="AA12">
        <f>IF(ISBLANK(Calculations!AA12),"",Calculations!AA12)</f>
        <v>8683114327166.6826</v>
      </c>
      <c r="AB12">
        <f>IF(ISBLANK(Calculations!AB12),"",Calculations!AB12)</f>
        <v>8718161478144.8311</v>
      </c>
      <c r="AC12">
        <f>IF(ISBLANK(Calculations!AC12),"",Calculations!AC12)</f>
        <v>8747841388159.083</v>
      </c>
      <c r="AD12">
        <f>IF(ISBLANK(Calculations!AD12),"",Calculations!AD12)</f>
        <v>8778767706727.6963</v>
      </c>
      <c r="AE12">
        <f>IF(ISBLANK(Calculations!AE12),"",Calculations!AE12)</f>
        <v>8802708076943.416</v>
      </c>
      <c r="AF12">
        <f>IF(ISBLANK(Calculations!AF12),"",Calculations!AF12)</f>
        <v>8829930999834.9551</v>
      </c>
      <c r="AG12">
        <f>IF(ISBLANK(Calculations!AG12),"",Calculations!AG12)</f>
        <v>8853946032640.9609</v>
      </c>
      <c r="AH12">
        <f>IF(ISBLANK(Calculations!AH12),"",Calculations!AH12)</f>
        <v>8871759316262.9141</v>
      </c>
      <c r="AI12">
        <f>IF(ISBLANK(Calculations!AI12),"",Calculations!AI12)</f>
        <v>8888953782749.9434</v>
      </c>
      <c r="AJ12">
        <f>IF(ISBLANK(Calculations!AJ12),"",Calculations!AJ12)</f>
        <v>8907057328438.5156</v>
      </c>
      <c r="AK12">
        <f>IF(ISBLANK(Calculations!AK12),"",Calculations!AK12)</f>
        <v>8910825519764.2383</v>
      </c>
      <c r="AL12">
        <f>IF(ISBLANK(Calculations!AL12),"",Calculations!AL12)</f>
        <v>8912990092637.4668</v>
      </c>
      <c r="AM12">
        <f>IF(ISBLANK(Calculations!AM12),"",Calculations!AM12)</f>
        <v>8921523023975.6777</v>
      </c>
      <c r="AN12">
        <f>IF(ISBLANK(Calculations!AN12),"",Calculations!AN12)</f>
        <v>8933652152023.2441</v>
      </c>
      <c r="AO12">
        <f>IF(ISBLANK(Calculations!AO12),"",Calculations!AO12)</f>
        <v>8953773990430.9961</v>
      </c>
      <c r="AP12">
        <f>IF(ISBLANK(Calculations!AP12),"",Calculations!AP12)</f>
        <v>8974294266967.6543</v>
      </c>
      <c r="AQ12">
        <f>IF(ISBLANK(Calculations!AQ12),"",Calculations!AQ12)</f>
        <v>8998222153159.0918</v>
      </c>
      <c r="AR12">
        <f>IF(ISBLANK(Calculations!AR12),"",Calculations!AR12)</f>
        <v>9024799099579.5352</v>
      </c>
      <c r="AS12">
        <f>IF(ISBLANK(Calculations!AS12),"",Calculations!AS12)</f>
        <v>9052872152320.3926</v>
      </c>
      <c r="AT12">
        <f>IF(ISBLANK(Calculations!AT12),"",Calculations!AT12)</f>
        <v>9081625719015.9434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0.66715855373897393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0.12384150898338675</v>
      </c>
      <c r="K17">
        <f>IF(ISBLANK(Calculations!K17),"",Calculations!K17)</f>
        <v>0.66715855373897393</v>
      </c>
      <c r="L17" t="str">
        <f>IF(ISBLANK(Calculations!L17),"",Calculations!L17)</f>
        <v>RESIDENTIAL</v>
      </c>
      <c r="M17" t="str">
        <f>IF(ISBLANK(Calculations!M17),"",Calculations!M17)</f>
        <v>cooling</v>
      </c>
      <c r="N17" t="str">
        <f>IF(ISBLANK(Calculations!N17),"",Calculations!N17)</f>
        <v>electricity</v>
      </c>
      <c r="O17">
        <f>P17</f>
        <v>17172222895849.191</v>
      </c>
      <c r="P17">
        <f>IF(ISBLANK(Calculations!P17),"",Calculations!P17)</f>
        <v>17172222895849.191</v>
      </c>
      <c r="Q17">
        <f>IF(ISBLANK(Calculations!Q17),"",Calculations!Q17)</f>
        <v>17172222895849.191</v>
      </c>
      <c r="R17">
        <f>IF(ISBLANK(Calculations!R17),"",Calculations!R17)</f>
        <v>16832555041837.172</v>
      </c>
      <c r="S17" s="99">
        <f>IF(ISBLANK(Calculations!S17),"",Calculations!S17 + ('IRA Buildings Changes'!$C$38/($AB$16-$R$16)*(S16-$R$16)))</f>
        <v>17323593474735.639</v>
      </c>
      <c r="T17" s="99">
        <f>IF(ISBLANK(Calculations!T17),"",Calculations!T17 + ('IRA Buildings Changes'!$C$38/($AB$16-$R$16)*(T16-$R$16)))</f>
        <v>17834199083800.117</v>
      </c>
      <c r="U17" s="99">
        <f>IF(ISBLANK(Calculations!U17),"",Calculations!U17 + ('IRA Buildings Changes'!$C$38/($AB$16-$R$16)*(U16-$R$16)))</f>
        <v>18359931905287.379</v>
      </c>
      <c r="V17" s="99">
        <f>IF(ISBLANK(Calculations!V17),"",Calculations!V17 + ('IRA Buildings Changes'!$C$38/($AB$16-$R$16)*(V16-$R$16)))</f>
        <v>18919206034756.703</v>
      </c>
      <c r="W17" s="99">
        <f>IF(ISBLANK(Calculations!W17),"",Calculations!W17 + ('IRA Buildings Changes'!$C$38/($AB$16-$R$16)*(W16-$R$16)))</f>
        <v>19505071816049.125</v>
      </c>
      <c r="X17" s="99">
        <f>IF(ISBLANK(Calculations!X17),"",Calculations!X17 + ('IRA Buildings Changes'!$C$38/($AB$16-$R$16)*(X16-$R$16)))</f>
        <v>20116074014353.574</v>
      </c>
      <c r="Y17" s="99">
        <f>IF(ISBLANK(Calculations!Y17),"",Calculations!Y17 + ('IRA Buildings Changes'!$C$38/($AB$16-$R$16)*(Y16-$R$16)))</f>
        <v>20748890581547.5</v>
      </c>
      <c r="Z17" s="99">
        <f>IF(ISBLANK(Calculations!Z17),"",Calculations!Z17 + ('IRA Buildings Changes'!$C$38/($AB$16-$R$16)*(Z16-$R$16)))</f>
        <v>21392297998147.48</v>
      </c>
      <c r="AA17" s="99">
        <f>IF(ISBLANK(Calculations!AA17),"",Calculations!AA17 + ('IRA Buildings Changes'!$C$38/($AB$16-$R$16)*(AA16-$R$16)))</f>
        <v>22063654132670.711</v>
      </c>
      <c r="AB17" s="98">
        <f>IF(ISBLANK(Calculations!AB17),"",Calculations!AB17 + 'IRA Buildings Changes'!$C$38)</f>
        <v>22753839581090.352</v>
      </c>
      <c r="AC17" s="99">
        <f>IF(ISBLANK(Calculations!AC17),"",Calculations!AC17 + 'IRA Buildings Changes'!$C$38)</f>
        <v>22644450849178.508</v>
      </c>
      <c r="AD17" s="99">
        <f>IF(ISBLANK(Calculations!AD17),"",Calculations!AD17 + 'IRA Buildings Changes'!$C$38)</f>
        <v>22546399527201.086</v>
      </c>
      <c r="AE17" s="99">
        <f>IF(ISBLANK(Calculations!AE17),"",Calculations!AE17 + 'IRA Buildings Changes'!$C$38)</f>
        <v>22458881279033.586</v>
      </c>
      <c r="AF17" s="99">
        <f>IF(ISBLANK(Calculations!AF17),"",Calculations!AF17 + 'IRA Buildings Changes'!$C$38)</f>
        <v>22382472733772.59</v>
      </c>
      <c r="AG17" s="99">
        <f>IF(ISBLANK(Calculations!AG17),"",Calculations!AG17 + 'IRA Buildings Changes'!$C$38)</f>
        <v>22311275704567.688</v>
      </c>
      <c r="AH17" s="99">
        <f>IF(ISBLANK(Calculations!AH17),"",Calculations!AH17 + 'IRA Buildings Changes'!$C$38)</f>
        <v>22255950118718.227</v>
      </c>
      <c r="AI17" s="99">
        <f>IF(ISBLANK(Calculations!AI17),"",Calculations!AI17 + 'IRA Buildings Changes'!$C$38)</f>
        <v>22209543341798.172</v>
      </c>
      <c r="AJ17" s="99">
        <f>IF(ISBLANK(Calculations!AJ17),"",Calculations!AJ17 + 'IRA Buildings Changes'!$C$38)</f>
        <v>22170806284256.922</v>
      </c>
      <c r="AK17" s="99">
        <f>IF(ISBLANK(Calculations!AK17),"",Calculations!AK17 + 'IRA Buildings Changes'!$C$38)</f>
        <v>22139210846971.469</v>
      </c>
      <c r="AL17" s="99">
        <f>IF(ISBLANK(Calculations!AL17),"",Calculations!AL17 + 'IRA Buildings Changes'!$C$38)</f>
        <v>22108556706866.336</v>
      </c>
      <c r="AM17" s="99">
        <f>IF(ISBLANK(Calculations!AM17),"",Calculations!AM17 + 'IRA Buildings Changes'!$C$38)</f>
        <v>22089310561735.922</v>
      </c>
      <c r="AN17" s="99">
        <f>IF(ISBLANK(Calculations!AN17),"",Calculations!AN17 + 'IRA Buildings Changes'!$C$38)</f>
        <v>22074739672058.398</v>
      </c>
      <c r="AO17" s="99">
        <f>IF(ISBLANK(Calculations!AO17),"",Calculations!AO17 + 'IRA Buildings Changes'!$C$38)</f>
        <v>22058724952185.984</v>
      </c>
      <c r="AP17" s="99">
        <f>IF(ISBLANK(Calculations!AP17),"",Calculations!AP17 + 'IRA Buildings Changes'!$C$38)</f>
        <v>22052222201341.297</v>
      </c>
      <c r="AQ17" s="99">
        <f>IF(ISBLANK(Calculations!AQ17),"",Calculations!AQ17 + 'IRA Buildings Changes'!$C$38)</f>
        <v>22049112212610.117</v>
      </c>
      <c r="AR17" s="99">
        <f>IF(ISBLANK(Calculations!AR17),"",Calculations!AR17 + 'IRA Buildings Changes'!$C$38)</f>
        <v>22043472448065.48</v>
      </c>
      <c r="AS17" s="99">
        <f>IF(ISBLANK(Calculations!AS17),"",Calculations!AS17 + 'IRA Buildings Changes'!$C$38)</f>
        <v>22045518503020.746</v>
      </c>
      <c r="AT17" s="99">
        <f>IF(ISBLANK(Calculations!AT17),"",Calculations!AT17 + 'IRA Buildings Changes'!$C$38)</f>
        <v>22048607190896.141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0.66715855373897393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0.66715855373897393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0.66715855373897393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0.66715855373897393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0.66715855373897393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0.66715855373897393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0.66715855373897393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0.66715855373897393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0.66715855373897393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4.5491996840677812E-2</v>
      </c>
      <c r="K30">
        <f>IF(ISBLANK(Calculations!K30),"",Calculations!K30)</f>
        <v>0.66715855373897393</v>
      </c>
      <c r="L30" t="str">
        <f>IF(ISBLANK(Calculations!L30),"",Calculations!L30)</f>
        <v>RESIDENTIAL</v>
      </c>
      <c r="M30" t="str">
        <f>IF(ISBLANK(Calculations!M30),"",Calculations!M30)</f>
        <v>lighting</v>
      </c>
      <c r="N30" t="str">
        <f>IF(ISBLANK(Calculations!N30),"",Calculations!N30)</f>
        <v>electricity</v>
      </c>
      <c r="O30">
        <f t="shared" si="0"/>
        <v>6308052252740.1035</v>
      </c>
      <c r="P30">
        <f>IF(ISBLANK(Calculations!P30),"",Calculations!P30)</f>
        <v>6308052252740.1035</v>
      </c>
      <c r="Q30">
        <f>IF(ISBLANK(Calculations!Q30),"",Calculations!Q30)</f>
        <v>6308052252740.1035</v>
      </c>
      <c r="R30">
        <f>IF(ISBLANK(Calculations!R30),"",Calculations!R30)</f>
        <v>6314124825468.708</v>
      </c>
      <c r="S30">
        <f>IF(ISBLANK(Calculations!S30),"",Calculations!S30)</f>
        <v>6323984515780.5928</v>
      </c>
      <c r="T30">
        <f>IF(ISBLANK(Calculations!T30),"",Calculations!T30)</f>
        <v>6337173742196.9775</v>
      </c>
      <c r="U30">
        <f>IF(ISBLANK(Calculations!U30),"",Calculations!U30)</f>
        <v>6369933438609.1738</v>
      </c>
      <c r="V30">
        <f>IF(ISBLANK(Calculations!V30),"",Calculations!V30)</f>
        <v>6421231377446.3086</v>
      </c>
      <c r="W30">
        <f>IF(ISBLANK(Calculations!W30),"",Calculations!W30)</f>
        <v>6478080474531.666</v>
      </c>
      <c r="X30">
        <f>IF(ISBLANK(Calculations!X30),"",Calculations!X30)</f>
        <v>6535458643361.7793</v>
      </c>
      <c r="Y30">
        <f>IF(ISBLANK(Calculations!Y30),"",Calculations!Y30)</f>
        <v>6593187029806.1201</v>
      </c>
      <c r="Z30">
        <f>IF(ISBLANK(Calculations!Z30),"",Calculations!Z30)</f>
        <v>6654758662618.1875</v>
      </c>
      <c r="AA30">
        <f>IF(ISBLANK(Calculations!AA30),"",Calculations!AA30)</f>
        <v>6725267188174.4395</v>
      </c>
      <c r="AB30">
        <f>IF(ISBLANK(Calculations!AB30),"",Calculations!AB30)</f>
        <v>6803778580945.2275</v>
      </c>
      <c r="AC30">
        <f>IF(ISBLANK(Calculations!AC30),"",Calculations!AC30)</f>
        <v>6888904915210.249</v>
      </c>
      <c r="AD30">
        <f>IF(ISBLANK(Calculations!AD30),"",Calculations!AD30)</f>
        <v>6974226019356.9883</v>
      </c>
      <c r="AE30">
        <f>IF(ISBLANK(Calculations!AE30),"",Calculations!AE30)</f>
        <v>7060861882009.5479</v>
      </c>
      <c r="AF30">
        <f>IF(ISBLANK(Calculations!AF30),"",Calculations!AF30)</f>
        <v>7133155485347.6562</v>
      </c>
      <c r="AG30">
        <f>IF(ISBLANK(Calculations!AG30),"",Calculations!AG30)</f>
        <v>7202656764970.0703</v>
      </c>
      <c r="AH30">
        <f>IF(ISBLANK(Calculations!AH30),"",Calculations!AH30)</f>
        <v>7270332740012.1572</v>
      </c>
      <c r="AI30">
        <f>IF(ISBLANK(Calculations!AI30),"",Calculations!AI30)</f>
        <v>7336642465213.417</v>
      </c>
      <c r="AJ30">
        <f>IF(ISBLANK(Calculations!AJ30),"",Calculations!AJ30)</f>
        <v>7401913007721.7432</v>
      </c>
      <c r="AK30">
        <f>IF(ISBLANK(Calculations!AK30),"",Calculations!AK30)</f>
        <v>7462832050089.5391</v>
      </c>
      <c r="AL30">
        <f>IF(ISBLANK(Calculations!AL30),"",Calculations!AL30)</f>
        <v>7525874645411.543</v>
      </c>
      <c r="AM30">
        <f>IF(ISBLANK(Calculations!AM30),"",Calculations!AM30)</f>
        <v>7591749492490.3984</v>
      </c>
      <c r="AN30">
        <f>IF(ISBLANK(Calculations!AN30),"",Calculations!AN30)</f>
        <v>7661015593199.3486</v>
      </c>
      <c r="AO30">
        <f>IF(ISBLANK(Calculations!AO30),"",Calculations!AO30)</f>
        <v>7733610498403.6377</v>
      </c>
      <c r="AP30">
        <f>IF(ISBLANK(Calculations!AP30),"",Calculations!AP30)</f>
        <v>7809284053663.9883</v>
      </c>
      <c r="AQ30">
        <f>IF(ISBLANK(Calculations!AQ30),"",Calculations!AQ30)</f>
        <v>7887600450565.1875</v>
      </c>
      <c r="AR30">
        <f>IF(ISBLANK(Calculations!AR30),"",Calculations!AR30)</f>
        <v>7968083592934.2686</v>
      </c>
      <c r="AS30">
        <f>IF(ISBLANK(Calculations!AS30),"",Calculations!AS30)</f>
        <v>8050466370095.4092</v>
      </c>
      <c r="AT30">
        <f>IF(ISBLANK(Calculations!AT30),"",Calculations!AT30)</f>
        <v>8134650964975.543</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0.66715855373897393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0.66715855373897393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0.66715855373897393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0.66715855373897393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0.66715855373897393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0.66715855373897393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0.66715855373897393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0.66715855373897393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0.66715855373897393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0.28980710732660026</v>
      </c>
      <c r="K43">
        <f>IF(ISBLANK(Calculations!K43),"",Calculations!K43)</f>
        <v>0.66715855373897393</v>
      </c>
      <c r="L43" t="str">
        <f>IF(ISBLANK(Calculations!L43),"",Calculations!L43)</f>
        <v>RESIDENTIAL</v>
      </c>
      <c r="M43" t="str">
        <f>IF(ISBLANK(Calculations!M43),"",Calculations!M43)</f>
        <v>appl</v>
      </c>
      <c r="N43" t="str">
        <f>IF(ISBLANK(Calculations!N43),"",Calculations!N43)</f>
        <v>electricity</v>
      </c>
      <c r="O43">
        <f t="shared" si="0"/>
        <v>40185494222952.984</v>
      </c>
      <c r="P43">
        <f>IF(ISBLANK(Calculations!P43),"",Calculations!P43)</f>
        <v>40185494222952.984</v>
      </c>
      <c r="Q43">
        <f>IF(ISBLANK(Calculations!Q43),"",Calculations!Q43)</f>
        <v>40185494222952.984</v>
      </c>
      <c r="R43">
        <f>IF(ISBLANK(Calculations!R43),"",Calculations!R43)</f>
        <v>40062031055347.844</v>
      </c>
      <c r="S43">
        <f>IF(ISBLANK(Calculations!S43),"",Calculations!S43)</f>
        <v>39947520119806.156</v>
      </c>
      <c r="T43">
        <f>IF(ISBLANK(Calculations!T43),"",Calculations!T43)</f>
        <v>39855240978051.047</v>
      </c>
      <c r="U43">
        <f>IF(ISBLANK(Calculations!U43),"",Calculations!U43)</f>
        <v>39794758934269.539</v>
      </c>
      <c r="V43">
        <f>IF(ISBLANK(Calculations!V43),"",Calculations!V43)</f>
        <v>39775855883149.227</v>
      </c>
      <c r="W43">
        <f>IF(ISBLANK(Calculations!W43),"",Calculations!W43)</f>
        <v>39799308609884.484</v>
      </c>
      <c r="X43">
        <f>IF(ISBLANK(Calculations!X43),"",Calculations!X43)</f>
        <v>39863663531281.141</v>
      </c>
      <c r="Y43">
        <f>IF(ISBLANK(Calculations!Y43),"",Calculations!Y43)</f>
        <v>39961030720674.359</v>
      </c>
      <c r="Z43">
        <f>IF(ISBLANK(Calculations!Z43),"",Calculations!Z43)</f>
        <v>40095979066918.75</v>
      </c>
      <c r="AA43">
        <f>IF(ISBLANK(Calculations!AA43),"",Calculations!AA43)</f>
        <v>40271306554891.141</v>
      </c>
      <c r="AB43">
        <f>IF(ISBLANK(Calculations!AB43),"",Calculations!AB43)</f>
        <v>40478010065926.797</v>
      </c>
      <c r="AC43">
        <f>IF(ISBLANK(Calculations!AC43),"",Calculations!AC43)</f>
        <v>40709181565032.477</v>
      </c>
      <c r="AD43">
        <f>IF(ISBLANK(Calculations!AD43),"",Calculations!AD43)</f>
        <v>40968516633575.117</v>
      </c>
      <c r="AE43">
        <f>IF(ISBLANK(Calculations!AE43),"",Calculations!AE43)</f>
        <v>41253774850769.367</v>
      </c>
      <c r="AF43">
        <f>IF(ISBLANK(Calculations!AF43),"",Calculations!AF43)</f>
        <v>41560882282614.555</v>
      </c>
      <c r="AG43">
        <f>IF(ISBLANK(Calculations!AG43),"",Calculations!AG43)</f>
        <v>41878823818619.727</v>
      </c>
      <c r="AH43">
        <f>IF(ISBLANK(Calculations!AH43),"",Calculations!AH43)</f>
        <v>42202154930507.258</v>
      </c>
      <c r="AI43">
        <f>IF(ISBLANK(Calculations!AI43),"",Calculations!AI43)</f>
        <v>42527738582539.078</v>
      </c>
      <c r="AJ43">
        <f>IF(ISBLANK(Calculations!AJ43),"",Calculations!AJ43)</f>
        <v>42854332490691.219</v>
      </c>
      <c r="AK43">
        <f>IF(ISBLANK(Calculations!AK43),"",Calculations!AK43)</f>
        <v>43148691577799.539</v>
      </c>
      <c r="AL43">
        <f>IF(ISBLANK(Calculations!AL43),"",Calculations!AL43)</f>
        <v>43445782480394.875</v>
      </c>
      <c r="AM43">
        <f>IF(ISBLANK(Calculations!AM43),"",Calculations!AM43)</f>
        <v>43745563323166.234</v>
      </c>
      <c r="AN43">
        <f>IF(ISBLANK(Calculations!AN43),"",Calculations!AN43)</f>
        <v>44048294884547.875</v>
      </c>
      <c r="AO43">
        <f>IF(ISBLANK(Calculations!AO43),"",Calculations!AO43)</f>
        <v>44354397404924.266</v>
      </c>
      <c r="AP43">
        <f>IF(ISBLANK(Calculations!AP43),"",Calculations!AP43)</f>
        <v>44664148131934.18</v>
      </c>
      <c r="AQ43">
        <f>IF(ISBLANK(Calculations!AQ43),"",Calculations!AQ43)</f>
        <v>44977692477363.258</v>
      </c>
      <c r="AR43">
        <f>IF(ISBLANK(Calculations!AR43),"",Calculations!AR43)</f>
        <v>45295348877275.055</v>
      </c>
      <c r="AS43">
        <f>IF(ISBLANK(Calculations!AS43),"",Calculations!AS43)</f>
        <v>45616856204051.75</v>
      </c>
      <c r="AT43">
        <f>IF(ISBLANK(Calculations!AT43),"",Calculations!AT43)</f>
        <v>45941913739614.57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0.66715855373897393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0.33737673226738246</v>
      </c>
      <c r="K45">
        <f>IF(ISBLANK(Calculations!K45),"",Calculations!K45)</f>
        <v>0.66715855373897393</v>
      </c>
      <c r="L45" t="str">
        <f>IF(ISBLANK(Calculations!L45),"",Calculations!L45)</f>
        <v>RESIDENTIAL</v>
      </c>
      <c r="M45" t="str">
        <f>IF(ISBLANK(Calculations!M45),"",Calculations!M45)</f>
        <v>appl</v>
      </c>
      <c r="N45" t="str">
        <f>IF(ISBLANK(Calculations!N45),"",Calculations!N45)</f>
        <v>natural gas</v>
      </c>
      <c r="O45">
        <f t="shared" si="0"/>
        <v>16770991908696.896</v>
      </c>
      <c r="P45">
        <f>IF(ISBLANK(Calculations!P45),"",Calculations!P45)</f>
        <v>16770991908696.896</v>
      </c>
      <c r="Q45">
        <f>IF(ISBLANK(Calculations!Q45),"",Calculations!Q45)</f>
        <v>16770991908696.896</v>
      </c>
      <c r="R45">
        <f>IF(ISBLANK(Calculations!R45),"",Calculations!R45)</f>
        <v>16879018534360.756</v>
      </c>
      <c r="S45">
        <f>IF(ISBLANK(Calculations!S45),"",Calculations!S45)</f>
        <v>16989876412613.258</v>
      </c>
      <c r="T45">
        <f>IF(ISBLANK(Calculations!T45),"",Calculations!T45)</f>
        <v>17105779200288.709</v>
      </c>
      <c r="U45">
        <f>IF(ISBLANK(Calculations!U45),"",Calculations!U45)</f>
        <v>17229267609592.643</v>
      </c>
      <c r="V45">
        <f>IF(ISBLANK(Calculations!V45),"",Calculations!V45)</f>
        <v>17363886668530.521</v>
      </c>
      <c r="W45">
        <f>IF(ISBLANK(Calculations!W45),"",Calculations!W45)</f>
        <v>17506774374666.758</v>
      </c>
      <c r="X45">
        <f>IF(ISBLANK(Calculations!X45),"",Calculations!X45)</f>
        <v>17653472560824.793</v>
      </c>
      <c r="Y45">
        <f>IF(ISBLANK(Calculations!Y45),"",Calculations!Y45)</f>
        <v>17799971045367.508</v>
      </c>
      <c r="Z45">
        <f>IF(ISBLANK(Calculations!Z45),"",Calculations!Z45)</f>
        <v>17949604369631.301</v>
      </c>
      <c r="AA45">
        <f>IF(ISBLANK(Calculations!AA45),"",Calculations!AA45)</f>
        <v>18101703006641.699</v>
      </c>
      <c r="AB45">
        <f>IF(ISBLANK(Calculations!AB45),"",Calculations!AB45)</f>
        <v>18251418050767.531</v>
      </c>
      <c r="AC45">
        <f>IF(ISBLANK(Calculations!AC45),"",Calculations!AC45)</f>
        <v>18398887421835.07</v>
      </c>
      <c r="AD45">
        <f>IF(ISBLANK(Calculations!AD45),"",Calculations!AD45)</f>
        <v>18550359277809.492</v>
      </c>
      <c r="AE45">
        <f>IF(ISBLANK(Calculations!AE45),"",Calculations!AE45)</f>
        <v>18707455320748.008</v>
      </c>
      <c r="AF45">
        <f>IF(ISBLANK(Calculations!AF45),"",Calculations!AF45)</f>
        <v>18869263261047.59</v>
      </c>
      <c r="AG45">
        <f>IF(ISBLANK(Calculations!AG45),"",Calculations!AG45)</f>
        <v>19032277521672.25</v>
      </c>
      <c r="AH45">
        <f>IF(ISBLANK(Calculations!AH45),"",Calculations!AH45)</f>
        <v>19196007920924.629</v>
      </c>
      <c r="AI45">
        <f>IF(ISBLANK(Calculations!AI45),"",Calculations!AI45)</f>
        <v>19358957719070.812</v>
      </c>
      <c r="AJ45">
        <f>IF(ISBLANK(Calculations!AJ45),"",Calculations!AJ45)</f>
        <v>19520771788260.949</v>
      </c>
      <c r="AK45">
        <f>IF(ISBLANK(Calculations!AK45),"",Calculations!AK45)</f>
        <v>19653432992911.699</v>
      </c>
      <c r="AL45">
        <f>IF(ISBLANK(Calculations!AL45),"",Calculations!AL45)</f>
        <v>19786357855878.477</v>
      </c>
      <c r="AM45">
        <f>IF(ISBLANK(Calculations!AM45),"",Calculations!AM45)</f>
        <v>19920383500479.609</v>
      </c>
      <c r="AN45">
        <f>IF(ISBLANK(Calculations!AN45),"",Calculations!AN45)</f>
        <v>20056026831349.855</v>
      </c>
      <c r="AO45">
        <f>IF(ISBLANK(Calculations!AO45),"",Calculations!AO45)</f>
        <v>20193396227857.027</v>
      </c>
      <c r="AP45">
        <f>IF(ISBLANK(Calculations!AP45),"",Calculations!AP45)</f>
        <v>20332307341259.438</v>
      </c>
      <c r="AQ45">
        <f>IF(ISBLANK(Calculations!AQ45),"",Calculations!AQ45)</f>
        <v>20472805812536.004</v>
      </c>
      <c r="AR45">
        <f>IF(ISBLANK(Calculations!AR45),"",Calculations!AR45)</f>
        <v>20614435985080.141</v>
      </c>
      <c r="AS45">
        <f>IF(ISBLANK(Calculations!AS45),"",Calculations!AS45)</f>
        <v>20757570170465.074</v>
      </c>
      <c r="AT45">
        <f>IF(ISBLANK(Calculations!AT45),"",Calculations!AT45)</f>
        <v>20902552044962.777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1.1671033771915492E-2</v>
      </c>
      <c r="K46">
        <f>IF(ISBLANK(Calculations!K46),"",Calculations!K46)</f>
        <v>0.66715855373897393</v>
      </c>
      <c r="L46" t="str">
        <f>IF(ISBLANK(Calculations!L46),"",Calculations!L46)</f>
        <v>RESIDENTIAL</v>
      </c>
      <c r="M46" t="str">
        <f>IF(ISBLANK(Calculations!M46),"",Calculations!M46)</f>
        <v>appl</v>
      </c>
      <c r="N46" t="str">
        <f>IF(ISBLANK(Calculations!N46),"",Calculations!N46)</f>
        <v>petroleum diesel</v>
      </c>
      <c r="O46">
        <f t="shared" si="0"/>
        <v>42607345025.170761</v>
      </c>
      <c r="P46">
        <f>IF(ISBLANK(Calculations!P46),"",Calculations!P46)</f>
        <v>42607345025.170761</v>
      </c>
      <c r="Q46">
        <f>IF(ISBLANK(Calculations!Q46),"",Calculations!Q46)</f>
        <v>42607345025.170761</v>
      </c>
      <c r="R46">
        <f>IF(ISBLANK(Calculations!R46),"",Calculations!R46)</f>
        <v>41184544209.205109</v>
      </c>
      <c r="S46">
        <f>IF(ISBLANK(Calculations!S46),"",Calculations!S46)</f>
        <v>40176709686.392822</v>
      </c>
      <c r="T46">
        <f>IF(ISBLANK(Calculations!T46),"",Calculations!T46)</f>
        <v>39509858348.711891</v>
      </c>
      <c r="U46">
        <f>IF(ISBLANK(Calculations!U46),"",Calculations!U46)</f>
        <v>39115064883.185349</v>
      </c>
      <c r="V46">
        <f>IF(ISBLANK(Calculations!V46),"",Calculations!V46)</f>
        <v>38938240788.813843</v>
      </c>
      <c r="W46">
        <f>IF(ISBLANK(Calculations!W46),"",Calculations!W46)</f>
        <v>38919573454.085411</v>
      </c>
      <c r="X46">
        <f>IF(ISBLANK(Calculations!X46),"",Calculations!X46)</f>
        <v>39005845446.07534</v>
      </c>
      <c r="Y46">
        <f>IF(ISBLANK(Calculations!Y46),"",Calculations!Y46)</f>
        <v>39156390270.490227</v>
      </c>
      <c r="Z46">
        <f>IF(ISBLANK(Calculations!Z46),"",Calculations!Z46)</f>
        <v>39358047676.521584</v>
      </c>
      <c r="AA46">
        <f>IF(ISBLANK(Calculations!AA46),"",Calculations!AA46)</f>
        <v>39594761319.759521</v>
      </c>
      <c r="AB46">
        <f>IF(ISBLANK(Calculations!AB46),"",Calculations!AB46)</f>
        <v>39845253690.713631</v>
      </c>
      <c r="AC46">
        <f>IF(ISBLANK(Calculations!AC46),"",Calculations!AC46)</f>
        <v>40103483718.068611</v>
      </c>
      <c r="AD46">
        <f>IF(ISBLANK(Calculations!AD46),"",Calculations!AD46)</f>
        <v>40380808375.815208</v>
      </c>
      <c r="AE46">
        <f>IF(ISBLANK(Calculations!AE46),"",Calculations!AE46)</f>
        <v>40677410187.223656</v>
      </c>
      <c r="AF46">
        <f>IF(ISBLANK(Calculations!AF46),"",Calculations!AF46)</f>
        <v>40988527921.723251</v>
      </c>
      <c r="AG46">
        <f>IF(ISBLANK(Calculations!AG46),"",Calculations!AG46)</f>
        <v>41303917777.524185</v>
      </c>
      <c r="AH46">
        <f>IF(ISBLANK(Calculations!AH46),"",Calculations!AH46)</f>
        <v>41622139344.026756</v>
      </c>
      <c r="AI46">
        <f>IF(ISBLANK(Calculations!AI46),"",Calculations!AI46)</f>
        <v>41939398768.084381</v>
      </c>
      <c r="AJ46">
        <f>IF(ISBLANK(Calculations!AJ46),"",Calculations!AJ46)</f>
        <v>42254510372.943535</v>
      </c>
      <c r="AK46">
        <f>IF(ISBLANK(Calculations!AK46),"",Calculations!AK46)</f>
        <v>42536058809.786308</v>
      </c>
      <c r="AL46">
        <f>IF(ISBLANK(Calculations!AL46),"",Calculations!AL46)</f>
        <v>42818445295.666229</v>
      </c>
      <c r="AM46">
        <f>IF(ISBLANK(Calculations!AM46),"",Calculations!AM46)</f>
        <v>43103930246.648659</v>
      </c>
      <c r="AN46">
        <f>IF(ISBLANK(Calculations!AN46),"",Calculations!AN46)</f>
        <v>43393879610.213959</v>
      </c>
      <c r="AO46">
        <f>IF(ISBLANK(Calculations!AO46),"",Calculations!AO46)</f>
        <v>43688617736.883034</v>
      </c>
      <c r="AP46">
        <f>IF(ISBLANK(Calculations!AP46),"",Calculations!AP46)</f>
        <v>43987250380.853149</v>
      </c>
      <c r="AQ46">
        <f>IF(ISBLANK(Calculations!AQ46),"",Calculations!AQ46)</f>
        <v>44289605503.56974</v>
      </c>
      <c r="AR46">
        <f>IF(ISBLANK(Calculations!AR46),"",Calculations!AR46)</f>
        <v>44594393670.74704</v>
      </c>
      <c r="AS46">
        <f>IF(ISBLANK(Calculations!AS46),"",Calculations!AS46)</f>
        <v>44902327506.865509</v>
      </c>
      <c r="AT46">
        <f>IF(ISBLANK(Calculations!AT46),"",Calculations!AT46)</f>
        <v>45214448306.092278</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0.66715855373897393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0.66715855373897393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0.66715855373897393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0.66715855373897393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0.19848589854072449</v>
      </c>
      <c r="K51">
        <f>IF(ISBLANK(Calculations!K51),"",Calculations!K51)</f>
        <v>0.66715855373897393</v>
      </c>
      <c r="L51" t="str">
        <f>IF(ISBLANK(Calculations!L51),"",Calculations!L51)</f>
        <v>RESIDENTIAL</v>
      </c>
      <c r="M51" t="str">
        <f>IF(ISBLANK(Calculations!M51),"",Calculations!M51)</f>
        <v>appl</v>
      </c>
      <c r="N51" t="str">
        <f>IF(ISBLANK(Calculations!N51),"",Calculations!N51)</f>
        <v>LPG propane or butane</v>
      </c>
      <c r="O51">
        <f t="shared" si="0"/>
        <v>2061406502479.6987</v>
      </c>
      <c r="P51">
        <f>IF(ISBLANK(Calculations!P51),"",Calculations!P51)</f>
        <v>2061406502479.6987</v>
      </c>
      <c r="Q51">
        <f>IF(ISBLANK(Calculations!Q51),"",Calculations!Q51)</f>
        <v>2061406502479.6987</v>
      </c>
      <c r="R51">
        <f>IF(ISBLANK(Calculations!R51),"",Calculations!R51)</f>
        <v>2044566820166.6526</v>
      </c>
      <c r="S51">
        <f>IF(ISBLANK(Calculations!S51),"",Calculations!S51)</f>
        <v>2033811313399.595</v>
      </c>
      <c r="T51">
        <f>IF(ISBLANK(Calculations!T51),"",Calculations!T51)</f>
        <v>2028625388144.0603</v>
      </c>
      <c r="U51">
        <f>IF(ISBLANK(Calculations!U51),"",Calculations!U51)</f>
        <v>2028172723030.0896</v>
      </c>
      <c r="V51">
        <f>IF(ISBLANK(Calculations!V51),"",Calculations!V51)</f>
        <v>2031790047865.083</v>
      </c>
      <c r="W51">
        <f>IF(ISBLANK(Calculations!W51),"",Calculations!W51)</f>
        <v>2038442398210.6145</v>
      </c>
      <c r="X51">
        <f>IF(ISBLANK(Calculations!X51),"",Calculations!X51)</f>
        <v>2047242358141.7988</v>
      </c>
      <c r="Y51">
        <f>IF(ISBLANK(Calculations!Y51),"",Calculations!Y51)</f>
        <v>2057360767291.74</v>
      </c>
      <c r="Z51">
        <f>IF(ISBLANK(Calculations!Z51),"",Calculations!Z51)</f>
        <v>2068958715533.6326</v>
      </c>
      <c r="AA51">
        <f>IF(ISBLANK(Calculations!AA51),"",Calculations!AA51)</f>
        <v>2081758470966.8071</v>
      </c>
      <c r="AB51">
        <f>IF(ISBLANK(Calculations!AB51),"",Calculations!AB51)</f>
        <v>2094983609151.3477</v>
      </c>
      <c r="AC51">
        <f>IF(ISBLANK(Calculations!AC51),"",Calculations!AC51)</f>
        <v>2108284414508.4314</v>
      </c>
      <c r="AD51">
        <f>IF(ISBLANK(Calculations!AD51),"",Calculations!AD51)</f>
        <v>2122027178099.9075</v>
      </c>
      <c r="AE51">
        <f>IF(ISBLANK(Calculations!AE51),"",Calculations!AE51)</f>
        <v>2136277210796.1997</v>
      </c>
      <c r="AF51">
        <f>IF(ISBLANK(Calculations!AF51),"",Calculations!AF51)</f>
        <v>2151003897284.5525</v>
      </c>
      <c r="AG51">
        <f>IF(ISBLANK(Calculations!AG51),"",Calculations!AG51)</f>
        <v>2165830957399.3262</v>
      </c>
      <c r="AH51">
        <f>IF(ISBLANK(Calculations!AH51),"",Calculations!AH51)</f>
        <v>2180723405924.6196</v>
      </c>
      <c r="AI51">
        <f>IF(ISBLANK(Calculations!AI51),"",Calculations!AI51)</f>
        <v>2195552742120.5811</v>
      </c>
      <c r="AJ51">
        <f>IF(ISBLANK(Calculations!AJ51),"",Calculations!AJ51)</f>
        <v>2210301399053.0498</v>
      </c>
      <c r="AK51">
        <f>IF(ISBLANK(Calculations!AK51),"",Calculations!AK51)</f>
        <v>2226328548152.0415</v>
      </c>
      <c r="AL51">
        <f>IF(ISBLANK(Calculations!AL51),"",Calculations!AL51)</f>
        <v>2242313035315.7563</v>
      </c>
      <c r="AM51">
        <f>IF(ISBLANK(Calculations!AM51),"",Calculations!AM51)</f>
        <v>2258318980773.5508</v>
      </c>
      <c r="AN51">
        <f>IF(ISBLANK(Calculations!AN51),"",Calculations!AN51)</f>
        <v>2274393952586.6865</v>
      </c>
      <c r="AO51">
        <f>IF(ISBLANK(Calculations!AO51),"",Calculations!AO51)</f>
        <v>2290559611470.5215</v>
      </c>
      <c r="AP51">
        <f>IF(ISBLANK(Calculations!AP51),"",Calculations!AP51)</f>
        <v>2306819981168.4326</v>
      </c>
      <c r="AQ51">
        <f>IF(ISBLANK(Calculations!AQ51),"",Calculations!AQ51)</f>
        <v>2323187241907.7466</v>
      </c>
      <c r="AR51">
        <f>IF(ISBLANK(Calculations!AR51),"",Calculations!AR51)</f>
        <v>2339644635303.7129</v>
      </c>
      <c r="AS51">
        <f>IF(ISBLANK(Calculations!AS51),"",Calculations!AS51)</f>
        <v>2356228129271.9341</v>
      </c>
      <c r="AT51">
        <f>IF(ISBLANK(Calculations!AT51),"",Calculations!AT51)</f>
        <v>2372971489482.1533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0.66715855373897393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0.39632914513523065</v>
      </c>
      <c r="K56">
        <f>IF(ISBLANK(Calculations!K56),"",Calculations!K56)</f>
        <v>0.66715855373897393</v>
      </c>
      <c r="L56" t="str">
        <f>IF(ISBLANK(Calculations!L56),"",Calculations!L56)</f>
        <v>RESIDENTIAL</v>
      </c>
      <c r="M56" t="str">
        <f>IF(ISBLANK(Calculations!M56),"",Calculations!M56)</f>
        <v>other</v>
      </c>
      <c r="N56" t="str">
        <f>IF(ISBLANK(Calculations!N56),"",Calculations!N56)</f>
        <v>electricity</v>
      </c>
      <c r="O56">
        <f t="shared" si="0"/>
        <v>54956149002484.656</v>
      </c>
      <c r="P56">
        <f>IF(ISBLANK(Calculations!P56),"",Calculations!P56)</f>
        <v>54956149002484.656</v>
      </c>
      <c r="Q56">
        <f>IF(ISBLANK(Calculations!Q56),"",Calculations!Q56)</f>
        <v>54956149002484.656</v>
      </c>
      <c r="R56">
        <f>IF(ISBLANK(Calculations!R56),"",Calculations!R56)</f>
        <v>55605485561379.914</v>
      </c>
      <c r="S56">
        <f>IF(ISBLANK(Calculations!S56),"",Calculations!S56)</f>
        <v>56307439775091.695</v>
      </c>
      <c r="T56">
        <f>IF(ISBLANK(Calculations!T56),"",Calculations!T56)</f>
        <v>57045430669593.484</v>
      </c>
      <c r="U56">
        <f>IF(ISBLANK(Calculations!U56),"",Calculations!U56)</f>
        <v>57772207741983.727</v>
      </c>
      <c r="V56">
        <f>IF(ISBLANK(Calculations!V56),"",Calculations!V56)</f>
        <v>58452853104059.859</v>
      </c>
      <c r="W56">
        <f>IF(ISBLANK(Calculations!W56),"",Calculations!W56)</f>
        <v>59190310185750.453</v>
      </c>
      <c r="X56">
        <f>IF(ISBLANK(Calculations!X56),"",Calculations!X56)</f>
        <v>59943854711695.156</v>
      </c>
      <c r="Y56">
        <f>IF(ISBLANK(Calculations!Y56),"",Calculations!Y56)</f>
        <v>60645015024282.266</v>
      </c>
      <c r="Z56">
        <f>IF(ISBLANK(Calculations!Z56),"",Calculations!Z56)</f>
        <v>61289054989130.875</v>
      </c>
      <c r="AA56">
        <f>IF(ISBLANK(Calculations!AA56),"",Calculations!AA56)</f>
        <v>61959767579760.141</v>
      </c>
      <c r="AB56">
        <f>IF(ISBLANK(Calculations!AB56),"",Calculations!AB56)</f>
        <v>62645233895782.633</v>
      </c>
      <c r="AC56">
        <f>IF(ISBLANK(Calculations!AC56),"",Calculations!AC56)</f>
        <v>63369810788677</v>
      </c>
      <c r="AD56">
        <f>IF(ISBLANK(Calculations!AD56),"",Calculations!AD56)</f>
        <v>64153231818089.789</v>
      </c>
      <c r="AE56">
        <f>IF(ISBLANK(Calculations!AE56),"",Calculations!AE56)</f>
        <v>64984246381744.078</v>
      </c>
      <c r="AF56">
        <f>IF(ISBLANK(Calculations!AF56),"",Calculations!AF56)</f>
        <v>65826750618751.492</v>
      </c>
      <c r="AG56">
        <f>IF(ISBLANK(Calculations!AG56),"",Calculations!AG56)</f>
        <v>66636419675707.133</v>
      </c>
      <c r="AH56">
        <f>IF(ISBLANK(Calculations!AH56),"",Calculations!AH56)</f>
        <v>67501532455302.891</v>
      </c>
      <c r="AI56">
        <f>IF(ISBLANK(Calculations!AI56),"",Calculations!AI56)</f>
        <v>68328770546651.32</v>
      </c>
      <c r="AJ56">
        <f>IF(ISBLANK(Calculations!AJ56),"",Calculations!AJ56)</f>
        <v>69084711538077.578</v>
      </c>
      <c r="AK56">
        <f>IF(ISBLANK(Calculations!AK56),"",Calculations!AK56)</f>
        <v>69702482333043.32</v>
      </c>
      <c r="AL56">
        <f>IF(ISBLANK(Calculations!AL56),"",Calculations!AL56)</f>
        <v>70282550831150.039</v>
      </c>
      <c r="AM56">
        <f>IF(ISBLANK(Calculations!AM56),"",Calculations!AM56)</f>
        <v>70861663795567.656</v>
      </c>
      <c r="AN56">
        <f>IF(ISBLANK(Calculations!AN56),"",Calculations!AN56)</f>
        <v>71422382298611.531</v>
      </c>
      <c r="AO56">
        <f>IF(ISBLANK(Calculations!AO56),"",Calculations!AO56)</f>
        <v>71973695587889.438</v>
      </c>
      <c r="AP56">
        <f>IF(ISBLANK(Calculations!AP56),"",Calculations!AP56)</f>
        <v>72464771848256.266</v>
      </c>
      <c r="AQ56">
        <f>IF(ISBLANK(Calculations!AQ56),"",Calculations!AQ56)</f>
        <v>72893334462525.219</v>
      </c>
      <c r="AR56">
        <f>IF(ISBLANK(Calculations!AR56),"",Calculations!AR56)</f>
        <v>73253607818779.078</v>
      </c>
      <c r="AS56">
        <f>IF(ISBLANK(Calculations!AS56),"",Calculations!AS56)</f>
        <v>73585870201595.016</v>
      </c>
      <c r="AT56">
        <f>IF(ISBLANK(Calculations!AT56),"",Calculations!AT56)</f>
        <v>73876367330283.078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0.66715855373897393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0.66715855373897393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0.66715855373897393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0.66715855373897393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0.66715855373897393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0.66715855373897393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0.66715855373897393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0.66715855373897393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0.66715855373897393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0.14453024171410442</v>
      </c>
      <c r="K69">
        <f>IF(ISBLANK(Calculations!K69),"",Calculations!K69)</f>
        <v>0.33284144626102602</v>
      </c>
      <c r="L69" t="str">
        <f>IF(ISBLANK(Calculations!L69),"",Calculations!L69)</f>
        <v>RESIDENTIAL</v>
      </c>
      <c r="M69" t="str">
        <f>IF(ISBLANK(Calculations!M69),"",Calculations!M69)</f>
        <v>heating</v>
      </c>
      <c r="N69" t="str">
        <f>IF(ISBLANK(Calculations!N69),"",Calculations!N69)</f>
        <v>electricity</v>
      </c>
      <c r="O69">
        <f t="shared" si="0"/>
        <v>9983795087240.0957</v>
      </c>
      <c r="P69">
        <f>IF(ISBLANK(Calculations!P69),"",Calculations!P69)-(SUMIFS(BDEQ!B:B,BDEQ!$AG:$AG,About!$B$2,BDEQ!$AH:$AH,$I69)*BDEQ!$C$2*$J69*$K69)</f>
        <v>9983795087240.0957</v>
      </c>
      <c r="Q69">
        <f>IF(ISBLANK(Calculations!Q69),"",Calculations!Q69)-(SUMIFS(BDEQ!C:C,BDEQ!$AG:$AG,About!$B$2,BDEQ!$AH:$AH,$I69)*BDEQ!$C$2*$J69*$K69)</f>
        <v>9983795087240.0957</v>
      </c>
      <c r="R69">
        <f>IF(ISBLANK(Calculations!R69),"",Calculations!R69)-(SUMIFS(BDEQ!D:D,BDEQ!$AG:$AG,About!$B$2,BDEQ!$AH:$AH,$I69)*BDEQ!$C$2*$J69*$K69)</f>
        <v>10008329020492.168</v>
      </c>
      <c r="S69" s="99">
        <f>IF(ISBLANK(Calculations!S69),"",Calculations!S69+('IRA Buildings Changes'!$G$39/($AB$68-$R$68)*(S68-$R$68)))-(SUMIFS(BDEQ!E:E,BDEQ!$AG:$AG,About!$B$2,BDEQ!$AH:$AH,$I69)*BDEQ!$C$2*$J69*$K69)</f>
        <v>10029924922684.238</v>
      </c>
      <c r="T69" s="99">
        <f>IF(ISBLANK(Calculations!T69),"",Calculations!T69+('IRA Buildings Changes'!$G$39/($AB$68-$R$68)*(T68-$R$68)))-(SUMIFS(BDEQ!F:F,BDEQ!$AG:$AG,About!$B$2,BDEQ!$AH:$AH,$I69)*BDEQ!$C$2*$J69*$K69)</f>
        <v>10041298546193.377</v>
      </c>
      <c r="U69" s="99">
        <f>IF(ISBLANK(Calculations!U69),"",Calculations!U69+('IRA Buildings Changes'!$G$39/($AB$68-$R$68)*(U68-$R$68)))-(SUMIFS(BDEQ!G:G,BDEQ!$AG:$AG,About!$B$2,BDEQ!$AH:$AH,$I69)*BDEQ!$C$2*$J69*$K69)</f>
        <v>10045390986331.789</v>
      </c>
      <c r="V69" s="99">
        <f>IF(ISBLANK(Calculations!V69),"",Calculations!V69+('IRA Buildings Changes'!$G$39/($AB$68-$R$68)*(V68-$R$68)))-(SUMIFS(BDEQ!H:H,BDEQ!$AG:$AG,About!$B$2,BDEQ!$AH:$AH,$I69)*BDEQ!$C$2*$J69*$K69)</f>
        <v>10044750341911.502</v>
      </c>
      <c r="W69" s="99">
        <f>IF(ISBLANK(Calculations!W69),"",Calculations!W69+('IRA Buildings Changes'!$G$39/($AB$68-$R$68)*(W68-$R$68)))-(SUMIFS(BDEQ!I:I,BDEQ!$AG:$AG,About!$B$2,BDEQ!$AH:$AH,$I69)*BDEQ!$C$2*$J69*$K69)</f>
        <v>10043136420477.279</v>
      </c>
      <c r="X69" s="99">
        <f>IF(ISBLANK(Calculations!X69),"",Calculations!X69+('IRA Buildings Changes'!$G$39/($AB$68-$R$68)*(X68-$R$68)))-(SUMIFS(BDEQ!J:J,BDEQ!$AG:$AG,About!$B$2,BDEQ!$AH:$AH,$I69)*BDEQ!$C$2*$J69*$K69)</f>
        <v>10028240592352.432</v>
      </c>
      <c r="Y69" s="99">
        <f>IF(ISBLANK(Calculations!Y69),"",Calculations!Y69+('IRA Buildings Changes'!$G$39/($AB$68-$R$68)*(Y68-$R$68)))-(SUMIFS(BDEQ!K:K,BDEQ!$AG:$AG,About!$B$2,BDEQ!$AH:$AH,$I69)*BDEQ!$C$2*$J69*$K69)</f>
        <v>10014489076777.871</v>
      </c>
      <c r="Z69" s="99">
        <f>IF(ISBLANK(Calculations!Z69),"",Calculations!Z69+('IRA Buildings Changes'!$G$39/($AB$68-$R$68)*(Z68-$R$68)))-(SUMIFS(BDEQ!L:L,BDEQ!$AG:$AG,About!$B$2,BDEQ!$AH:$AH,$I69)*BDEQ!$C$2*$J69*$K69)</f>
        <v>9991749603952.1387</v>
      </c>
      <c r="AA69" s="99">
        <f>IF(ISBLANK(Calculations!AA69),"",Calculations!AA69+('IRA Buildings Changes'!$G$39/($AB$68-$R$68)*(AA68-$R$68)))-(SUMIFS(BDEQ!M:M,BDEQ!$AG:$AG,About!$B$2,BDEQ!$AH:$AH,$I69)*BDEQ!$C$2*$J69*$K69)</f>
        <v>9970815531915.5117</v>
      </c>
      <c r="AB69" s="98">
        <f>IF(ISBLANK(Calculations!AB69),"",Calculations!AB69 + 'IRA Buildings Changes'!$G$39)-(SUMIFS(BDEQ!N:N,BDEQ!$AG:$AG,About!$B$2,BDEQ!$AH:$AH,$I69)*BDEQ!$C$2*$J69*$K69)</f>
        <v>9950806240743.3008</v>
      </c>
      <c r="AC69" s="99">
        <f>IF(ISBLANK(Calculations!AC69),"",Calculations!AC69 + 'IRA Buildings Changes'!$G$39)-(SUMIFS(BDEQ!O:O,BDEQ!$AG:$AG,About!$B$2,BDEQ!$AH:$AH,$I69)*BDEQ!$C$2*$J69*$K69)</f>
        <v>9925751759507.4629</v>
      </c>
      <c r="AD69" s="99">
        <f>IF(ISBLANK(Calculations!AD69),"",Calculations!AD69 + 'IRA Buildings Changes'!$G$39)-(SUMIFS(BDEQ!P:P,BDEQ!$AG:$AG,About!$B$2,BDEQ!$AH:$AH,$I69)*BDEQ!$C$2*$J69*$K69)</f>
        <v>9911430161282.5957</v>
      </c>
      <c r="AE69" s="99">
        <f>IF(ISBLANK(Calculations!AE69),"",Calculations!AE69 + 'IRA Buildings Changes'!$G$39)-(SUMIFS(BDEQ!Q:Q,BDEQ!$AG:$AG,About!$B$2,BDEQ!$AH:$AH,$I69)*BDEQ!$C$2*$J69*$K69)</f>
        <v>9899095734192.8594</v>
      </c>
      <c r="AF69" s="99">
        <f>IF(ISBLANK(Calculations!AF69),"",Calculations!AF69 + 'IRA Buildings Changes'!$G$39)-(SUMIFS(BDEQ!R:R,BDEQ!$AG:$AG,About!$B$2,BDEQ!$AH:$AH,$I69)*BDEQ!$C$2*$J69*$K69)</f>
        <v>9902284571545.082</v>
      </c>
      <c r="AG69" s="99">
        <f>IF(ISBLANK(Calculations!AG69),"",Calculations!AG69 + 'IRA Buildings Changes'!$G$39)-(SUMIFS(BDEQ!S:S,BDEQ!$AG:$AG,About!$B$2,BDEQ!$AH:$AH,$I69)*BDEQ!$C$2*$J69*$K69)</f>
        <v>9912709890087.0684</v>
      </c>
      <c r="AH69" s="99">
        <f>IF(ISBLANK(Calculations!AH69),"",Calculations!AH69 + 'IRA Buildings Changes'!$G$39)-(SUMIFS(BDEQ!T:T,BDEQ!$AG:$AG,About!$B$2,BDEQ!$AH:$AH,$I69)*BDEQ!$C$2*$J69*$K69)</f>
        <v>9930110572842.4023</v>
      </c>
      <c r="AI69" s="99">
        <f>IF(ISBLANK(Calculations!AI69),"",Calculations!AI69 + 'IRA Buildings Changes'!$G$39)-(SUMIFS(BDEQ!U:U,BDEQ!$AG:$AG,About!$B$2,BDEQ!$AH:$AH,$I69)*BDEQ!$C$2*$J69*$K69)</f>
        <v>9952164170789.8633</v>
      </c>
      <c r="AJ69" s="99">
        <f>IF(ISBLANK(Calculations!AJ69),"",Calculations!AJ69 + 'IRA Buildings Changes'!$G$39)-(SUMIFS(BDEQ!V:V,BDEQ!$AG:$AG,About!$B$2,BDEQ!$AH:$AH,$I69)*BDEQ!$C$2*$J69*$K69)</f>
        <v>9983155739778.0684</v>
      </c>
      <c r="AK69" s="99">
        <f>IF(ISBLANK(Calculations!AK69),"",Calculations!AK69 + 'IRA Buildings Changes'!$G$39)-(SUMIFS(BDEQ!W:W,BDEQ!$AG:$AG,About!$B$2,BDEQ!$AH:$AH,$I69)*BDEQ!$C$2*$J69*$K69)</f>
        <v>9984848790569.6328</v>
      </c>
      <c r="AL69" s="99">
        <f>IF(ISBLANK(Calculations!AL69),"",Calculations!AL69 + 'IRA Buildings Changes'!$G$39)-(SUMIFS(BDEQ!X:X,BDEQ!$AG:$AG,About!$B$2,BDEQ!$AH:$AH,$I69)*BDEQ!$C$2*$J69*$K69)</f>
        <v>9987150331501.1758</v>
      </c>
      <c r="AM69" s="99">
        <f>IF(ISBLANK(Calculations!AM69),"",Calculations!AM69 + 'IRA Buildings Changes'!$G$39)-(SUMIFS(BDEQ!Y:Y,BDEQ!$AG:$AG,About!$B$2,BDEQ!$AH:$AH,$I69)*BDEQ!$C$2*$J69*$K69)</f>
        <v>9995201599148.1465</v>
      </c>
      <c r="AN69" s="99">
        <f>IF(ISBLANK(Calculations!AN69),"",Calculations!AN69 + 'IRA Buildings Changes'!$G$39)-(SUMIFS(BDEQ!Z:Z,BDEQ!$AG:$AG,About!$B$2,BDEQ!$AH:$AH,$I69)*BDEQ!$C$2*$J69*$K69)</f>
        <v>10004770129916.379</v>
      </c>
      <c r="AO69" s="99">
        <f>IF(ISBLANK(Calculations!AO69),"",Calculations!AO69 + 'IRA Buildings Changes'!$G$39)-(SUMIFS(BDEQ!AA:AA,BDEQ!$AG:$AG,About!$B$2,BDEQ!$AH:$AH,$I69)*BDEQ!$C$2*$J69*$K69)</f>
        <v>10016824899758.621</v>
      </c>
      <c r="AP69" s="99">
        <f>IF(ISBLANK(Calculations!AP69),"",Calculations!AP69 + 'IRA Buildings Changes'!$G$39)-(SUMIFS(BDEQ!AB:AB,BDEQ!$AG:$AG,About!$B$2,BDEQ!$AH:$AH,$I69)*BDEQ!$C$2*$J69*$K69)</f>
        <v>10024755737145.252</v>
      </c>
      <c r="AQ69" s="99">
        <f>IF(ISBLANK(Calculations!AQ69),"",Calculations!AQ69 + 'IRA Buildings Changes'!$G$39)-(SUMIFS(BDEQ!AC:AC,BDEQ!$AG:$AG,About!$B$2,BDEQ!$AH:$AH,$I69)*BDEQ!$C$2*$J69*$K69)</f>
        <v>10034168034584.777</v>
      </c>
      <c r="AR69" s="99">
        <f>IF(ISBLANK(Calculations!AR69),"",Calculations!AR69 + 'IRA Buildings Changes'!$G$39)-(SUMIFS(BDEQ!AD:AD,BDEQ!$AG:$AG,About!$B$2,BDEQ!$AH:$AH,$I69)*BDEQ!$C$2*$J69*$K69)</f>
        <v>10044079689311.6</v>
      </c>
      <c r="AS69" s="99">
        <f>IF(ISBLANK(Calculations!AS69),"",Calculations!AS69 + 'IRA Buildings Changes'!$G$39)-(SUMIFS(BDEQ!AE:AE,BDEQ!$AG:$AG,About!$B$2,BDEQ!$AH:$AH,$I69)*BDEQ!$C$2*$J69*$K69)</f>
        <v>10055524134922.963</v>
      </c>
      <c r="AT69" s="99">
        <f>IF(ISBLANK(Calculations!AT69),"",Calculations!AT69 + 'IRA Buildings Changes'!$G$39)-(SUMIFS(BDEQ!AF:AF,BDEQ!$AG:$AG,About!$B$2,BDEQ!$AH:$AH,$I69)*BDEQ!$C$2*$J69*$K69)</f>
        <v>10069845776608.354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0.33284144626102602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0.65942038900072308</v>
      </c>
      <c r="K71">
        <f>IF(ISBLANK(Calculations!K71),"",Calculations!K71)</f>
        <v>0.33284144626102602</v>
      </c>
      <c r="L71" t="str">
        <f>IF(ISBLANK(Calculations!L71),"",Calculations!L71)</f>
        <v>RESIDENTIAL</v>
      </c>
      <c r="M71" t="str">
        <f>IF(ISBLANK(Calculations!M71),"",Calculations!M71)</f>
        <v>heating</v>
      </c>
      <c r="N71" t="str">
        <f>IF(ISBLANK(Calculations!N71),"",Calculations!N71)</f>
        <v>natural gas</v>
      </c>
      <c r="O71">
        <f t="shared" si="0"/>
        <v>16353636304050.863</v>
      </c>
      <c r="P71">
        <f>IF(ISBLANK(Calculations!P71),"",Calculations!P71)</f>
        <v>16353636304050.863</v>
      </c>
      <c r="Q71">
        <f>IF(ISBLANK(Calculations!Q71),"",Calculations!Q71)</f>
        <v>16353636304050.863</v>
      </c>
      <c r="R71">
        <f>IF(ISBLANK(Calculations!R71),"",Calculations!R71)</f>
        <v>16335256402470.254</v>
      </c>
      <c r="S71" s="99">
        <f>IF(ISBLANK(Calculations!S71),"",Calculations!S71 + ('IRA Buildings Changes'!$D$39/($AB$68-$R$68)*(S68-$R$68)))</f>
        <v>15806457765947.959</v>
      </c>
      <c r="T71" s="99">
        <f>IF(ISBLANK(Calculations!T71),"",Calculations!T71 + ('IRA Buildings Changes'!$D$39/($AB$68-$R$68)*(T68-$R$68)))</f>
        <v>15267896320656.285</v>
      </c>
      <c r="U71" s="99">
        <f>IF(ISBLANK(Calculations!U71),"",Calculations!U71 + ('IRA Buildings Changes'!$D$39/($AB$68-$R$68)*(U68-$R$68)))</f>
        <v>14725149967571.064</v>
      </c>
      <c r="V71" s="99">
        <f>IF(ISBLANK(Calculations!V71),"",Calculations!V71 + ('IRA Buildings Changes'!$D$39/($AB$68-$R$68)*(V68-$R$68)))</f>
        <v>14190443381946.109</v>
      </c>
      <c r="W71" s="99">
        <f>IF(ISBLANK(Calculations!W71),"",Calculations!W71 + ('IRA Buildings Changes'!$D$39/($AB$68-$R$68)*(W68-$R$68)))</f>
        <v>13672984918482.656</v>
      </c>
      <c r="X71" s="99">
        <f>IF(ISBLANK(Calculations!X71),"",Calculations!X71 + ('IRA Buildings Changes'!$D$39/($AB$68-$R$68)*(X68-$R$68)))</f>
        <v>13150816741799.305</v>
      </c>
      <c r="Y71" s="99">
        <f>IF(ISBLANK(Calculations!Y71),"",Calculations!Y71 + ('IRA Buildings Changes'!$D$39/($AB$68-$R$68)*(Y68-$R$68)))</f>
        <v>12648121237249.117</v>
      </c>
      <c r="Z71" s="99">
        <f>IF(ISBLANK(Calculations!Z71),"",Calculations!Z71 + ('IRA Buildings Changes'!$D$39/($AB$68-$R$68)*(Z68-$R$68)))</f>
        <v>12146040144788.402</v>
      </c>
      <c r="AA71" s="99">
        <f>IF(ISBLANK(Calculations!AA71),"",Calculations!AA71 + ('IRA Buildings Changes'!$D$39/($AB$68-$R$68)*(AA68-$R$68)))</f>
        <v>11660545330875.285</v>
      </c>
      <c r="AB71" s="98">
        <f>IF(ISBLANK(Calculations!AB71),"",Calculations!AB71 + 'IRA Buildings Changes'!D39)</f>
        <v>11188035983867.238</v>
      </c>
      <c r="AC71" s="99">
        <f>IF(ISBLANK(Calculations!AC71),"",Calculations!AC71 + 'IRA Buildings Changes'!$D$39)</f>
        <v>11221361898791.23</v>
      </c>
      <c r="AD71" s="99">
        <f>IF(ISBLANK(Calculations!AD71),"",Calculations!AD71 + 'IRA Buildings Changes'!$D$39)</f>
        <v>11270735083962.047</v>
      </c>
      <c r="AE71" s="99">
        <f>IF(ISBLANK(Calculations!AE71),"",Calculations!AE71 + 'IRA Buildings Changes'!$D$39)</f>
        <v>11315770463421.293</v>
      </c>
      <c r="AF71" s="99">
        <f>IF(ISBLANK(Calculations!AF71),"",Calculations!AF71 + 'IRA Buildings Changes'!$D$39)</f>
        <v>11384852504460.445</v>
      </c>
      <c r="AG71" s="99">
        <f>IF(ISBLANK(Calculations!AG71),"",Calculations!AG71 + 'IRA Buildings Changes'!$D$39)</f>
        <v>11460126014288.848</v>
      </c>
      <c r="AH71" s="99">
        <f>IF(ISBLANK(Calculations!AH71),"",Calculations!AH71 + 'IRA Buildings Changes'!$D$39)</f>
        <v>11536537085730.477</v>
      </c>
      <c r="AI71" s="99">
        <f>IF(ISBLANK(Calculations!AI71),"",Calculations!AI71 + 'IRA Buildings Changes'!$D$39)</f>
        <v>11618186282490.602</v>
      </c>
      <c r="AJ71" s="99">
        <f>IF(ISBLANK(Calculations!AJ71),"",Calculations!AJ71 + 'IRA Buildings Changes'!$D$39)</f>
        <v>11710995010773.977</v>
      </c>
      <c r="AK71" s="99">
        <f>IF(ISBLANK(Calculations!AK71),"",Calculations!AK71 + 'IRA Buildings Changes'!$D$39)</f>
        <v>11738998963451.875</v>
      </c>
      <c r="AL71" s="99">
        <f>IF(ISBLANK(Calculations!AL71),"",Calculations!AL71 + 'IRA Buildings Changes'!$D$39)</f>
        <v>11765722223948.676</v>
      </c>
      <c r="AM71" s="99">
        <f>IF(ISBLANK(Calculations!AM71),"",Calculations!AM71 + 'IRA Buildings Changes'!$D$39)</f>
        <v>11804271320904.719</v>
      </c>
      <c r="AN71" s="99">
        <f>IF(ISBLANK(Calculations!AN71),"",Calculations!AN71 + 'IRA Buildings Changes'!$D$39)</f>
        <v>11848403510621.141</v>
      </c>
      <c r="AO71" s="99">
        <f>IF(ISBLANK(Calculations!AO71),"",Calculations!AO71 + 'IRA Buildings Changes'!$D$39)</f>
        <v>11905701209140.684</v>
      </c>
      <c r="AP71" s="99">
        <f>IF(ISBLANK(Calculations!AP71),"",Calculations!AP71 + 'IRA Buildings Changes'!$D$39)</f>
        <v>11960935927671.012</v>
      </c>
      <c r="AQ71" s="99">
        <f>IF(ISBLANK(Calculations!AQ71),"",Calculations!AQ71 + 'IRA Buildings Changes'!$D$39)</f>
        <v>12018350453768.035</v>
      </c>
      <c r="AR71" s="99">
        <f>IF(ISBLANK(Calculations!AR71),"",Calculations!AR71 + 'IRA Buildings Changes'!$D$39)</f>
        <v>12075379858927.523</v>
      </c>
      <c r="AS71" s="99">
        <f>IF(ISBLANK(Calculations!AS71),"",Calculations!AS71 + 'IRA Buildings Changes'!$D$39)</f>
        <v>12128917081837.676</v>
      </c>
      <c r="AT71" s="99">
        <f>IF(ISBLANK(Calculations!AT71),"",Calculations!AT71 + 'IRA Buildings Changes'!$D$39)</f>
        <v>12177002159575.137</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0.98832896622808453</v>
      </c>
      <c r="K72">
        <f>IF(ISBLANK(Calculations!K72),"",Calculations!K72)</f>
        <v>0.33284144626102602</v>
      </c>
      <c r="L72" t="str">
        <f>IF(ISBLANK(Calculations!L72),"",Calculations!L72)</f>
        <v>RESIDENTIAL</v>
      </c>
      <c r="M72" t="str">
        <f>IF(ISBLANK(Calculations!M72),"",Calculations!M72)</f>
        <v>heating</v>
      </c>
      <c r="N72" t="str">
        <f>IF(ISBLANK(Calculations!N72),"",Calculations!N72)</f>
        <v>petroleum diesel</v>
      </c>
      <c r="O72">
        <f t="shared" si="0"/>
        <v>1800051842165.5835</v>
      </c>
      <c r="P72">
        <f>IF(ISBLANK(Calculations!P72),"",Calculations!P72)</f>
        <v>1800051842165.5835</v>
      </c>
      <c r="Q72">
        <f>IF(ISBLANK(Calculations!Q72),"",Calculations!Q72)</f>
        <v>1800051842165.5835</v>
      </c>
      <c r="R72">
        <f>IF(ISBLANK(Calculations!R72),"",Calculations!R72)</f>
        <v>1792291498153.25</v>
      </c>
      <c r="S72">
        <f>IF(ISBLANK(Calculations!S72),"",Calculations!S72)</f>
        <v>1781878371961.196</v>
      </c>
      <c r="T72">
        <f>IF(ISBLANK(Calculations!T72),"",Calculations!T72)</f>
        <v>1768261184701.1455</v>
      </c>
      <c r="U72">
        <f>IF(ISBLANK(Calculations!U72),"",Calculations!U72)</f>
        <v>1750708816928.1758</v>
      </c>
      <c r="V72">
        <f>IF(ISBLANK(Calculations!V72),"",Calculations!V72)</f>
        <v>1729260150510.4873</v>
      </c>
      <c r="W72">
        <f>IF(ISBLANK(Calculations!W72),"",Calculations!W72)</f>
        <v>1702863056667.019</v>
      </c>
      <c r="X72">
        <f>IF(ISBLANK(Calculations!X72),"",Calculations!X72)</f>
        <v>1667733796018.9128</v>
      </c>
      <c r="Y72">
        <f>IF(ISBLANK(Calculations!Y72),"",Calculations!Y72)</f>
        <v>1625046206098.5334</v>
      </c>
      <c r="Z72">
        <f>IF(ISBLANK(Calculations!Z72),"",Calculations!Z72)</f>
        <v>1572707632020.5618</v>
      </c>
      <c r="AA72">
        <f>IF(ISBLANK(Calculations!AA72),"",Calculations!AA72)</f>
        <v>1512797677368.2622</v>
      </c>
      <c r="AB72">
        <f>IF(ISBLANK(Calculations!AB72),"",Calculations!AB72)</f>
        <v>1446703733354.3687</v>
      </c>
      <c r="AC72">
        <f>IF(ISBLANK(Calculations!AC72),"",Calculations!AC72)</f>
        <v>1374967819120.2283</v>
      </c>
      <c r="AD72">
        <f>IF(ISBLANK(Calculations!AD72),"",Calculations!AD72)</f>
        <v>1299200351797.9136</v>
      </c>
      <c r="AE72">
        <f>IF(ISBLANK(Calculations!AE72),"",Calculations!AE72)</f>
        <v>1219108308139.3848</v>
      </c>
      <c r="AF72">
        <f>IF(ISBLANK(Calculations!AF72),"",Calculations!AF72)</f>
        <v>1138178728666.6169</v>
      </c>
      <c r="AG72">
        <f>IF(ISBLANK(Calculations!AG72),"",Calculations!AG72)</f>
        <v>1056165406303.6272</v>
      </c>
      <c r="AH72">
        <f>IF(ISBLANK(Calculations!AH72),"",Calculations!AH72)</f>
        <v>973299051554.57166</v>
      </c>
      <c r="AI72">
        <f>IF(ISBLANK(Calculations!AI72),"",Calculations!AI72)</f>
        <v>890694699066.80151</v>
      </c>
      <c r="AJ72">
        <f>IF(ISBLANK(Calculations!AJ72),"",Calculations!AJ72)</f>
        <v>809207407227.40918</v>
      </c>
      <c r="AK72">
        <f>IF(ISBLANK(Calculations!AK72),"",Calculations!AK72)</f>
        <v>726059070629.40686</v>
      </c>
      <c r="AL72">
        <f>IF(ISBLANK(Calculations!AL72),"",Calculations!AL72)</f>
        <v>645759687531.82825</v>
      </c>
      <c r="AM72">
        <f>IF(ISBLANK(Calculations!AM72),"",Calculations!AM72)</f>
        <v>569292416957.03723</v>
      </c>
      <c r="AN72">
        <f>IF(ISBLANK(Calculations!AN72),"",Calculations!AN72)</f>
        <v>496910979444.46875</v>
      </c>
      <c r="AO72">
        <f>IF(ISBLANK(Calculations!AO72),"",Calculations!AO72)</f>
        <v>429513004696.52661</v>
      </c>
      <c r="AP72">
        <f>IF(ISBLANK(Calculations!AP72),"",Calculations!AP72)</f>
        <v>367495221502.28381</v>
      </c>
      <c r="AQ72">
        <f>IF(ISBLANK(Calculations!AQ72),"",Calculations!AQ72)</f>
        <v>311688954570.96729</v>
      </c>
      <c r="AR72">
        <f>IF(ISBLANK(Calculations!AR72),"",Calculations!AR72)</f>
        <v>262413608956.34988</v>
      </c>
      <c r="AS72">
        <f>IF(ISBLANK(Calculations!AS72),"",Calculations!AS72)</f>
        <v>219625883339.6333</v>
      </c>
      <c r="AT72">
        <f>IF(ISBLANK(Calculations!AT72),"",Calculations!AT72)</f>
        <v>183067559960.53961</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0.33284144626102602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0.33284144626102602</v>
      </c>
      <c r="L74" t="str">
        <f>IF(ISBLANK(Calculations!L74),"",Calculations!L74)</f>
        <v>RESIDENTIAL</v>
      </c>
      <c r="M74" t="str">
        <f>IF(ISBLANK(Calculations!M74),"",Calculations!M74)</f>
        <v>heating</v>
      </c>
      <c r="N74" t="str">
        <f>IF(ISBLANK(Calculations!N74),"",Calculations!N74)</f>
        <v>biomass</v>
      </c>
      <c r="O74">
        <f t="shared" si="0"/>
        <v>2601488743976.1792</v>
      </c>
      <c r="P74">
        <f>IF(ISBLANK(Calculations!P74),"",Calculations!P74)</f>
        <v>2601488743976.1792</v>
      </c>
      <c r="Q74">
        <f>IF(ISBLANK(Calculations!Q74),"",Calculations!Q74)</f>
        <v>2601488743976.1792</v>
      </c>
      <c r="R74">
        <f>IF(ISBLANK(Calculations!R74),"",Calculations!R74)</f>
        <v>2597033131171.2446</v>
      </c>
      <c r="S74">
        <f>IF(ISBLANK(Calculations!S74),"",Calculations!S74)</f>
        <v>2591592843291.0493</v>
      </c>
      <c r="T74">
        <f>IF(ISBLANK(Calculations!T74),"",Calculations!T74)</f>
        <v>2585639149798.4634</v>
      </c>
      <c r="U74">
        <f>IF(ISBLANK(Calculations!U74),"",Calculations!U74)</f>
        <v>2578580790476.0576</v>
      </c>
      <c r="V74">
        <f>IF(ISBLANK(Calculations!V74),"",Calculations!V74)</f>
        <v>2572336649725.5703</v>
      </c>
      <c r="W74">
        <f>IF(ISBLANK(Calculations!W74),"",Calculations!W74)</f>
        <v>2567217204911.6426</v>
      </c>
      <c r="X74">
        <f>IF(ISBLANK(Calculations!X74),"",Calculations!X74)</f>
        <v>2560573594832.8496</v>
      </c>
      <c r="Y74">
        <f>IF(ISBLANK(Calculations!Y74),"",Calculations!Y74)</f>
        <v>2555033886863.5229</v>
      </c>
      <c r="Z74">
        <f>IF(ISBLANK(Calculations!Z74),"",Calculations!Z74)</f>
        <v>2548142720452.9766</v>
      </c>
      <c r="AA74">
        <f>IF(ISBLANK(Calculations!AA74),"",Calculations!AA74)</f>
        <v>2542071158500.5005</v>
      </c>
      <c r="AB74">
        <f>IF(ISBLANK(Calculations!AB74),"",Calculations!AB74)</f>
        <v>2537640525420.686</v>
      </c>
      <c r="AC74">
        <f>IF(ISBLANK(Calculations!AC74),"",Calculations!AC74)</f>
        <v>2533099237206.0322</v>
      </c>
      <c r="AD74">
        <f>IF(ISBLANK(Calculations!AD74),"",Calculations!AD74)</f>
        <v>2531056592363.5664</v>
      </c>
      <c r="AE74">
        <f>IF(ISBLANK(Calculations!AE74),"",Calculations!AE74)</f>
        <v>2530034367893.1289</v>
      </c>
      <c r="AF74">
        <f>IF(ISBLANK(Calculations!AF74),"",Calculations!AF74)</f>
        <v>2533534316578.6284</v>
      </c>
      <c r="AG74">
        <f>IF(ISBLANK(Calculations!AG74),"",Calculations!AG74)</f>
        <v>2539981411519.7534</v>
      </c>
      <c r="AH74">
        <f>IF(ISBLANK(Calculations!AH74),"",Calculations!AH74)</f>
        <v>2547898881959.394</v>
      </c>
      <c r="AI74">
        <f>IF(ISBLANK(Calculations!AI74),"",Calculations!AI74)</f>
        <v>2557767017385.9058</v>
      </c>
      <c r="AJ74">
        <f>IF(ISBLANK(Calculations!AJ74),"",Calculations!AJ74)</f>
        <v>2568955910783.3315</v>
      </c>
      <c r="AK74">
        <f>IF(ISBLANK(Calculations!AK74),"",Calculations!AK74)</f>
        <v>2576907764693.2876</v>
      </c>
      <c r="AL74">
        <f>IF(ISBLANK(Calculations!AL74),"",Calculations!AL74)</f>
        <v>2583730706429.2769</v>
      </c>
      <c r="AM74">
        <f>IF(ISBLANK(Calculations!AM74),"",Calculations!AM74)</f>
        <v>2590711111609.2822</v>
      </c>
      <c r="AN74">
        <f>IF(ISBLANK(Calculations!AN74),"",Calculations!AN74)</f>
        <v>2596207823646.0986</v>
      </c>
      <c r="AO74">
        <f>IF(ISBLANK(Calculations!AO74),"",Calculations!AO74)</f>
        <v>2601281378239.3315</v>
      </c>
      <c r="AP74">
        <f>IF(ISBLANK(Calculations!AP74),"",Calculations!AP74)</f>
        <v>2604168394315.5928</v>
      </c>
      <c r="AQ74">
        <f>IF(ISBLANK(Calculations!AQ74),"",Calculations!AQ74)</f>
        <v>2606563439838.6865</v>
      </c>
      <c r="AR74">
        <f>IF(ISBLANK(Calculations!AR74),"",Calculations!AR74)</f>
        <v>2608952049153.8862</v>
      </c>
      <c r="AS74">
        <f>IF(ISBLANK(Calculations!AS74),"",Calculations!AS74)</f>
        <v>2611367970397.0059</v>
      </c>
      <c r="AT74">
        <f>IF(ISBLANK(Calculations!AT74),"",Calculations!AT74)</f>
        <v>2613841060284.3906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0.33284144626102602</v>
      </c>
      <c r="L75" t="str">
        <f>IF(ISBLANK(Calculations!L75),"",Calculations!L75)</f>
        <v>RESIDENTIAL</v>
      </c>
      <c r="M75" t="str">
        <f>IF(ISBLANK(Calculations!M75),"",Calculations!M75)</f>
        <v>heating</v>
      </c>
      <c r="N75" t="str">
        <f>IF(ISBLANK(Calculations!N75),"",Calculations!N75)</f>
        <v>kerosene</v>
      </c>
      <c r="O75">
        <f t="shared" si="0"/>
        <v>276924083289.17365</v>
      </c>
      <c r="P75">
        <f>IF(ISBLANK(Calculations!P75),"",Calculations!P75)</f>
        <v>276924083289.17365</v>
      </c>
      <c r="Q75">
        <f>IF(ISBLANK(Calculations!Q75),"",Calculations!Q75)</f>
        <v>276924083289.17365</v>
      </c>
      <c r="R75">
        <f>IF(ISBLANK(Calculations!R75),"",Calculations!R75)</f>
        <v>276241511705.69513</v>
      </c>
      <c r="S75">
        <f>IF(ISBLANK(Calculations!S75),"",Calculations!S75)</f>
        <v>275263026520.0379</v>
      </c>
      <c r="T75">
        <f>IF(ISBLANK(Calculations!T75),"",Calculations!T75)</f>
        <v>273897330903.91788</v>
      </c>
      <c r="U75">
        <f>IF(ISBLANK(Calculations!U75),"",Calculations!U75)</f>
        <v>271945905149.16519</v>
      </c>
      <c r="V75">
        <f>IF(ISBLANK(Calculations!V75),"",Calculations!V75)</f>
        <v>269412911917.25467</v>
      </c>
      <c r="W75">
        <f>IF(ISBLANK(Calculations!W75),"",Calculations!W75)</f>
        <v>266112266218.76462</v>
      </c>
      <c r="X75">
        <f>IF(ISBLANK(Calculations!X75),"",Calculations!X75)</f>
        <v>261573908632.9873</v>
      </c>
      <c r="Y75">
        <f>IF(ISBLANK(Calculations!Y75),"",Calculations!Y75)</f>
        <v>255988691132.27682</v>
      </c>
      <c r="Z75">
        <f>IF(ISBLANK(Calculations!Z75),"",Calculations!Z75)</f>
        <v>249071770746.75467</v>
      </c>
      <c r="AA75">
        <f>IF(ISBLANK(Calculations!AA75),"",Calculations!AA75)</f>
        <v>241137352396.71671</v>
      </c>
      <c r="AB75">
        <f>IF(ISBLANK(Calculations!AB75),"",Calculations!AB75)</f>
        <v>232433095758.34662</v>
      </c>
      <c r="AC75">
        <f>IF(ISBLANK(Calculations!AC75),"",Calculations!AC75)</f>
        <v>222944019734.41901</v>
      </c>
      <c r="AD75">
        <f>IF(ISBLANK(Calculations!AD75),"",Calculations!AD75)</f>
        <v>212937876495.79095</v>
      </c>
      <c r="AE75">
        <f>IF(ISBLANK(Calculations!AE75),"",Calculations!AE75)</f>
        <v>202350974453.76212</v>
      </c>
      <c r="AF75">
        <f>IF(ISBLANK(Calculations!AF75),"",Calculations!AF75)</f>
        <v>191591024424.26813</v>
      </c>
      <c r="AG75">
        <f>IF(ISBLANK(Calculations!AG75),"",Calculations!AG75)</f>
        <v>180627826765.00577</v>
      </c>
      <c r="AH75">
        <f>IF(ISBLANK(Calculations!AH75),"",Calculations!AH75)</f>
        <v>169485617207.62064</v>
      </c>
      <c r="AI75">
        <f>IF(ISBLANK(Calculations!AI75),"",Calculations!AI75)</f>
        <v>158379151254.49161</v>
      </c>
      <c r="AJ75">
        <f>IF(ISBLANK(Calculations!AJ75),"",Calculations!AJ75)</f>
        <v>147456743237.75778</v>
      </c>
      <c r="AK75">
        <f>IF(ISBLANK(Calculations!AK75),"",Calculations!AK75)</f>
        <v>136760344076.21753</v>
      </c>
      <c r="AL75">
        <f>IF(ISBLANK(Calculations!AL75),"",Calculations!AL75)</f>
        <v>126534684466.46463</v>
      </c>
      <c r="AM75">
        <f>IF(ISBLANK(Calculations!AM75),"",Calculations!AM75)</f>
        <v>117008364225.38551</v>
      </c>
      <c r="AN75">
        <f>IF(ISBLANK(Calculations!AN75),"",Calculations!AN75)</f>
        <v>108243542088.21587</v>
      </c>
      <c r="AO75">
        <f>IF(ISBLANK(Calculations!AO75),"",Calculations!AO75)</f>
        <v>100387765744.08002</v>
      </c>
      <c r="AP75">
        <f>IF(ISBLANK(Calculations!AP75),"",Calculations!AP75)</f>
        <v>93428467696.196335</v>
      </c>
      <c r="AQ75">
        <f>IF(ISBLANK(Calculations!AQ75),"",Calculations!AQ75)</f>
        <v>87450286117.001694</v>
      </c>
      <c r="AR75">
        <f>IF(ISBLANK(Calculations!AR75),"",Calculations!AR75)</f>
        <v>82454920214.186432</v>
      </c>
      <c r="AS75">
        <f>IF(ISBLANK(Calculations!AS75),"",Calculations!AS75)</f>
        <v>78400015801.827118</v>
      </c>
      <c r="AT75">
        <f>IF(ISBLANK(Calculations!AT75),"",Calculations!AT75)</f>
        <v>75212206547.643936</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0.33284144626102602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0.80151410145927549</v>
      </c>
      <c r="K77">
        <f>IF(ISBLANK(Calculations!K77),"",Calculations!K77)</f>
        <v>0.33284144626102602</v>
      </c>
      <c r="L77" t="str">
        <f>IF(ISBLANK(Calculations!L77),"",Calculations!L77)</f>
        <v>RESIDENTIAL</v>
      </c>
      <c r="M77" t="str">
        <f>IF(ISBLANK(Calculations!M77),"",Calculations!M77)</f>
        <v>heating</v>
      </c>
      <c r="N77" t="str">
        <f>IF(ISBLANK(Calculations!N77),"",Calculations!N77)</f>
        <v>LPG propane or butane</v>
      </c>
      <c r="O77">
        <f t="shared" si="0"/>
        <v>4152919313841.6328</v>
      </c>
      <c r="P77">
        <f>IF(ISBLANK(Calculations!P77),"",Calculations!P77)</f>
        <v>4152919313841.6328</v>
      </c>
      <c r="Q77">
        <f>IF(ISBLANK(Calculations!Q77),"",Calculations!Q77)</f>
        <v>4152919313841.6328</v>
      </c>
      <c r="R77">
        <f>IF(ISBLANK(Calculations!R77),"",Calculations!R77)</f>
        <v>4172862852817.4302</v>
      </c>
      <c r="S77">
        <f>IF(ISBLANK(Calculations!S77),"",Calculations!S77)</f>
        <v>4191486853532.1167</v>
      </c>
      <c r="T77">
        <f>IF(ISBLANK(Calculations!T77),"",Calculations!T77)</f>
        <v>4209556224833.855</v>
      </c>
      <c r="U77">
        <f>IF(ISBLANK(Calculations!U77),"",Calculations!U77)</f>
        <v>4226007695880.6392</v>
      </c>
      <c r="V77">
        <f>IF(ISBLANK(Calculations!V77),"",Calculations!V77)</f>
        <v>4243759458090.6465</v>
      </c>
      <c r="W77">
        <f>IF(ISBLANK(Calculations!W77),"",Calculations!W77)</f>
        <v>4263515834039.7983</v>
      </c>
      <c r="X77">
        <f>IF(ISBLANK(Calculations!X77),"",Calculations!X77)</f>
        <v>4280514047302.3726</v>
      </c>
      <c r="Y77">
        <f>IF(ISBLANK(Calculations!Y77),"",Calculations!Y77)</f>
        <v>4299109410110.5352</v>
      </c>
      <c r="Z77">
        <f>IF(ISBLANK(Calculations!Z77),"",Calculations!Z77)</f>
        <v>4315309488453.1807</v>
      </c>
      <c r="AA77">
        <f>IF(ISBLANK(Calculations!AA77),"",Calculations!AA77)</f>
        <v>4331954247617.6479</v>
      </c>
      <c r="AB77">
        <f>IF(ISBLANK(Calculations!AB77),"",Calculations!AB77)</f>
        <v>4349439063413.7134</v>
      </c>
      <c r="AC77">
        <f>IF(ISBLANK(Calculations!AC77),"",Calculations!AC77)</f>
        <v>4364246194520.2202</v>
      </c>
      <c r="AD77">
        <f>IF(ISBLANK(Calculations!AD77),"",Calculations!AD77)</f>
        <v>4379675151463.3906</v>
      </c>
      <c r="AE77">
        <f>IF(ISBLANK(Calculations!AE77),"",Calculations!AE77)</f>
        <v>4391618860199.4434</v>
      </c>
      <c r="AF77">
        <f>IF(ISBLANK(Calculations!AF77),"",Calculations!AF77)</f>
        <v>4405200215000.1758</v>
      </c>
      <c r="AG77">
        <f>IF(ISBLANK(Calculations!AG77),"",Calculations!AG77)</f>
        <v>4417181172459.7783</v>
      </c>
      <c r="AH77">
        <f>IF(ISBLANK(Calculations!AH77),"",Calculations!AH77)</f>
        <v>4426068114027.3574</v>
      </c>
      <c r="AI77">
        <f>IF(ISBLANK(Calculations!AI77),"",Calculations!AI77)</f>
        <v>4434646331395.8613</v>
      </c>
      <c r="AJ77">
        <f>IF(ISBLANK(Calculations!AJ77),"",Calculations!AJ77)</f>
        <v>4443678082987.2451</v>
      </c>
      <c r="AK77">
        <f>IF(ISBLANK(Calculations!AK77),"",Calculations!AK77)</f>
        <v>4445558011294.5605</v>
      </c>
      <c r="AL77">
        <f>IF(ISBLANK(Calculations!AL77),"",Calculations!AL77)</f>
        <v>4446637903865.2617</v>
      </c>
      <c r="AM77">
        <f>IF(ISBLANK(Calculations!AM77),"",Calculations!AM77)</f>
        <v>4450894932710.2627</v>
      </c>
      <c r="AN77">
        <f>IF(ISBLANK(Calculations!AN77),"",Calculations!AN77)</f>
        <v>4456946082768.3896</v>
      </c>
      <c r="AO77">
        <f>IF(ISBLANK(Calculations!AO77),"",Calculations!AO77)</f>
        <v>4466984748629.0498</v>
      </c>
      <c r="AP77">
        <f>IF(ISBLANK(Calculations!AP77),"",Calculations!AP77)</f>
        <v>4477222192909.5137</v>
      </c>
      <c r="AQ77">
        <f>IF(ISBLANK(Calculations!AQ77),"",Calculations!AQ77)</f>
        <v>4489159673439.8818</v>
      </c>
      <c r="AR77">
        <f>IF(ISBLANK(Calculations!AR77),"",Calculations!AR77)</f>
        <v>4502418754409.7754</v>
      </c>
      <c r="AS77">
        <f>IF(ISBLANK(Calculations!AS77),"",Calculations!AS77)</f>
        <v>4516424233951.127</v>
      </c>
      <c r="AT77">
        <f>IF(ISBLANK(Calculations!AT77),"",Calculations!AT77)</f>
        <v>4530769217869.0791</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0.33284144626102602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0.12384150898338675</v>
      </c>
      <c r="K82">
        <f>IF(ISBLANK(Calculations!K82),"",Calculations!K82)</f>
        <v>0.33284144626102602</v>
      </c>
      <c r="L82" t="str">
        <f>IF(ISBLANK(Calculations!L82),"",Calculations!L82)</f>
        <v>RESIDENTIAL</v>
      </c>
      <c r="M82" t="str">
        <f>IF(ISBLANK(Calculations!M82),"",Calculations!M82)</f>
        <v>cooling</v>
      </c>
      <c r="N82" t="str">
        <f>IF(ISBLANK(Calculations!N82),"",Calculations!N82)</f>
        <v>electricity</v>
      </c>
      <c r="O82">
        <f t="shared" ref="O82:O145" si="1">P82</f>
        <v>8554668104897.2344</v>
      </c>
      <c r="P82">
        <f>IF(ISBLANK(Calculations!P82),"",Calculations!P82)-(SUMIFS(BDEQ!B:B,BDEQ!$AG:$AG,About!$B$2,BDEQ!$AH:$AH,$I82)*BDEQ!$C$2*$J82*$K82)</f>
        <v>8554668104897.2344</v>
      </c>
      <c r="Q82">
        <f>IF(ISBLANK(Calculations!Q82),"",Calculations!Q82)-(SUMIFS(BDEQ!C:C,BDEQ!$AG:$AG,About!$B$2,BDEQ!$AH:$AH,$I82)*BDEQ!$C$2*$J82*$K82)</f>
        <v>8554668104897.2344</v>
      </c>
      <c r="R82">
        <f>IF(ISBLANK(Calculations!R82),"",Calculations!R82)-(SUMIFS(BDEQ!D:D,BDEQ!$AG:$AG,About!$B$2,BDEQ!$AH:$AH,$I82)*BDEQ!$C$2*$J82*$K82)</f>
        <v>8383469437396.457</v>
      </c>
      <c r="S82" s="99">
        <f>IF(ISBLANK(Calculations!S82),"",Calculations!S82 + ('IRA Buildings Changes'!$C$39/($AB$81-$R$81)*(S81-$R$81)))-(SUMIFS(BDEQ!E:E,BDEQ!$AG:$AG,About!$B$2,BDEQ!$AH:$AH,$I82)*BDEQ!$C$2*$J82*$K82)</f>
        <v>8626669804079.0078</v>
      </c>
      <c r="T82" s="99">
        <f>IF(ISBLANK(Calculations!T82),"",Calculations!T82 + ('IRA Buildings Changes'!$C$39/($AB$81-$R$81)*(T81-$R$81)))-(SUMIFS(BDEQ!F:F,BDEQ!$AG:$AG,About!$B$2,BDEQ!$AH:$AH,$I82)*BDEQ!$C$2*$J82*$K82)</f>
        <v>8879662832994.7246</v>
      </c>
      <c r="U82" s="99">
        <f>IF(ISBLANK(Calculations!U82),"",Calculations!U82 + ('IRA Buildings Changes'!$C$39/($AB$81-$R$81)*(U81-$R$81)))-(SUMIFS(BDEQ!G:G,BDEQ!$AG:$AG,About!$B$2,BDEQ!$AH:$AH,$I82)*BDEQ!$C$2*$J82*$K82)</f>
        <v>9140740007816.6348</v>
      </c>
      <c r="V82" s="99">
        <f>IF(ISBLANK(Calculations!V82),"",Calculations!V82 + ('IRA Buildings Changes'!$C$39/($AB$81-$R$81)*(V81-$R$81)))-(SUMIFS(BDEQ!H:H,BDEQ!$AG:$AG,About!$B$2,BDEQ!$AH:$AH,$I82)*BDEQ!$C$2*$J82*$K82)</f>
        <v>9418397897482.4707</v>
      </c>
      <c r="W82" s="99">
        <f>IF(ISBLANK(Calculations!W82),"",Calculations!W82 + ('IRA Buildings Changes'!$C$39/($AB$81-$R$81)*(W81-$R$81)))-(SUMIFS(BDEQ!I:I,BDEQ!$AG:$AG,About!$B$2,BDEQ!$AH:$AH,$I82)*BDEQ!$C$2*$J82*$K82)</f>
        <v>9709529869068.7734</v>
      </c>
      <c r="X82" s="99">
        <f>IF(ISBLANK(Calculations!X82),"",Calculations!X82 + ('IRA Buildings Changes'!$C$39/($AB$81-$R$81)*(X81-$R$81)))-(SUMIFS(BDEQ!J:J,BDEQ!$AG:$AG,About!$B$2,BDEQ!$AH:$AH,$I82)*BDEQ!$C$2*$J82*$K82)</f>
        <v>10013507497772.447</v>
      </c>
      <c r="Y82" s="99">
        <f>IF(ISBLANK(Calculations!Y82),"",Calculations!Y82 + ('IRA Buildings Changes'!$C$39/($AB$81-$R$81)*(Y81-$R$81)))-(SUMIFS(BDEQ!K:K,BDEQ!$AG:$AG,About!$B$2,BDEQ!$AH:$AH,$I82)*BDEQ!$C$2*$J82*$K82)</f>
        <v>10328111511573.559</v>
      </c>
      <c r="Z82" s="99">
        <f>IF(ISBLANK(Calculations!Z82),"",Calculations!Z82 + ('IRA Buildings Changes'!$C$39/($AB$81-$R$81)*(Z81-$R$81)))-(SUMIFS(BDEQ!L:L,BDEQ!$AG:$AG,About!$B$2,BDEQ!$AH:$AH,$I82)*BDEQ!$C$2*$J82*$K82)</f>
        <v>10648441760050.373</v>
      </c>
      <c r="AA82" s="99">
        <f>IF(ISBLANK(Calculations!AA82),"",Calculations!AA82 + ('IRA Buildings Changes'!$C$39/($AB$81-$R$81)*(AA81-$R$81)))-(SUMIFS(BDEQ!M:M,BDEQ!$AG:$AG,About!$B$2,BDEQ!$AH:$AH,$I82)*BDEQ!$C$2*$J82*$K82)</f>
        <v>10982336812452.102</v>
      </c>
      <c r="AB82" s="98">
        <f>IF(ISBLANK(Calculations!AB82),"",Calculations!AB82 + 'IRA Buildings Changes'!C39)-(SUMIFS(BDEQ!N:N,BDEQ!$AG:$AG,About!$B$2,BDEQ!$AH:$AH,$I82)*BDEQ!$C$2*$J82*$K82)</f>
        <v>11325966024925.787</v>
      </c>
      <c r="AC82" s="99">
        <f>IF(ISBLANK(Calculations!AC82),"",Calculations!AC82  + 'IRA Buildings Changes'!$C$39)-(SUMIFS(BDEQ!O:O,BDEQ!$AG:$AG,About!$B$2,BDEQ!$AH:$AH,$I82)*BDEQ!$C$2*$J82*$K82)</f>
        <v>11270336856149.646</v>
      </c>
      <c r="AD82" s="99">
        <f>IF(ISBLANK(Calculations!AD82),"",Calculations!AD82  + 'IRA Buildings Changes'!$C$39)-(SUMIFS(BDEQ!P:P,BDEQ!$AG:$AG,About!$B$2,BDEQ!$AH:$AH,$I82)*BDEQ!$C$2*$J82*$K82)</f>
        <v>11220494657477.062</v>
      </c>
      <c r="AE82" s="99">
        <f>IF(ISBLANK(Calculations!AE82),"",Calculations!AE82  + 'IRA Buildings Changes'!$C$39)-(SUMIFS(BDEQ!Q:Q,BDEQ!$AG:$AG,About!$B$2,BDEQ!$AH:$AH,$I82)*BDEQ!$C$2*$J82*$K82)</f>
        <v>11176456119808.43</v>
      </c>
      <c r="AF82" s="99">
        <f>IF(ISBLANK(Calculations!AF82),"",Calculations!AF82  + 'IRA Buildings Changes'!$C$39)-(SUMIFS(BDEQ!R:R,BDEQ!$AG:$AG,About!$B$2,BDEQ!$AH:$AH,$I82)*BDEQ!$C$2*$J82*$K82)</f>
        <v>11137301826676.088</v>
      </c>
      <c r="AG82" s="99">
        <f>IF(ISBLANK(Calculations!AG82),"",Calculations!AG82  + 'IRA Buildings Changes'!$C$39)-(SUMIFS(BDEQ!S:S,BDEQ!$AG:$AG,About!$B$2,BDEQ!$AH:$AH,$I82)*BDEQ!$C$2*$J82*$K82)</f>
        <v>11100752136954.012</v>
      </c>
      <c r="AH82" s="99">
        <f>IF(ISBLANK(Calculations!AH82),"",Calculations!AH82  + 'IRA Buildings Changes'!$C$39)-(SUMIFS(BDEQ!T:T,BDEQ!$AG:$AG,About!$B$2,BDEQ!$AH:$AH,$I82)*BDEQ!$C$2*$J82*$K82)</f>
        <v>11072224355146.254</v>
      </c>
      <c r="AI82" s="99">
        <f>IF(ISBLANK(Calculations!AI82),"",Calculations!AI82  + 'IRA Buildings Changes'!$C$39)-(SUMIFS(BDEQ!U:U,BDEQ!$AG:$AG,About!$B$2,BDEQ!$AH:$AH,$I82)*BDEQ!$C$2*$J82*$K82)</f>
        <v>11047621648308.92</v>
      </c>
      <c r="AJ82" s="99">
        <f>IF(ISBLANK(Calculations!AJ82),"",Calculations!AJ82  + 'IRA Buildings Changes'!$C$39)-(SUMIFS(BDEQ!V:V,BDEQ!$AG:$AG,About!$B$2,BDEQ!$AH:$AH,$I82)*BDEQ!$C$2*$J82*$K82)</f>
        <v>11026968330841.25</v>
      </c>
      <c r="AK82" s="99">
        <f>IF(ISBLANK(Calculations!AK82),"",Calculations!AK82  + 'IRA Buildings Changes'!$C$39)-(SUMIFS(BDEQ!W:W,BDEQ!$AG:$AG,About!$B$2,BDEQ!$AH:$AH,$I82)*BDEQ!$C$2*$J82*$K82)</f>
        <v>11010129672750.959</v>
      </c>
      <c r="AL82" s="99">
        <f>IF(ISBLANK(Calculations!AL82),"",Calculations!AL82  + 'IRA Buildings Changes'!$C$39)-(SUMIFS(BDEQ!X:X,BDEQ!$AG:$AG,About!$B$2,BDEQ!$AH:$AH,$I82)*BDEQ!$C$2*$J82*$K82)</f>
        <v>10993537417717.57</v>
      </c>
      <c r="AM82" s="99">
        <f>IF(ISBLANK(Calculations!AM82),"",Calculations!AM82  + 'IRA Buildings Changes'!$C$39)-(SUMIFS(BDEQ!Y:Y,BDEQ!$AG:$AG,About!$B$2,BDEQ!$AH:$AH,$I82)*BDEQ!$C$2*$J82*$K82)</f>
        <v>10982490797221.158</v>
      </c>
      <c r="AN82" s="99">
        <f>IF(ISBLANK(Calculations!AN82),"",Calculations!AN82  + 'IRA Buildings Changes'!$C$39)-(SUMIFS(BDEQ!Z:Z,BDEQ!$AG:$AG,About!$B$2,BDEQ!$AH:$AH,$I82)*BDEQ!$C$2*$J82*$K82)</f>
        <v>10974361866860.074</v>
      </c>
      <c r="AO82" s="99">
        <f>IF(ISBLANK(Calculations!AO82),"",Calculations!AO82  + 'IRA Buildings Changes'!$C$39)-(SUMIFS(BDEQ!AA:AA,BDEQ!$AG:$AG,About!$B$2,BDEQ!$AH:$AH,$I82)*BDEQ!$C$2*$J82*$K82)</f>
        <v>10964875356023.965</v>
      </c>
      <c r="AP82" s="99">
        <f>IF(ISBLANK(Calculations!AP82),"",Calculations!AP82  + 'IRA Buildings Changes'!$C$39)-(SUMIFS(BDEQ!AB:AB,BDEQ!$AG:$AG,About!$B$2,BDEQ!$AH:$AH,$I82)*BDEQ!$C$2*$J82*$K82)</f>
        <v>10959700024074.262</v>
      </c>
      <c r="AQ82" s="99">
        <f>IF(ISBLANK(Calculations!AQ82),"",Calculations!AQ82  + 'IRA Buildings Changes'!$C$39)-(SUMIFS(BDEQ!AC:AC,BDEQ!$AG:$AG,About!$B$2,BDEQ!$AH:$AH,$I82)*BDEQ!$C$2*$J82*$K82)</f>
        <v>10957062247689.166</v>
      </c>
      <c r="AR82" s="99">
        <f>IF(ISBLANK(Calculations!AR82),"",Calculations!AR82  + 'IRA Buildings Changes'!$C$39)-(SUMIFS(BDEQ!AD:AD,BDEQ!$AG:$AG,About!$B$2,BDEQ!$AH:$AH,$I82)*BDEQ!$C$2*$J82*$K82)</f>
        <v>10952587526717.295</v>
      </c>
      <c r="AS82" s="99">
        <f>IF(ISBLANK(Calculations!AS82),"",Calculations!AS82  + 'IRA Buildings Changes'!$C$39)-(SUMIFS(BDEQ!AE:AE,BDEQ!$AG:$AG,About!$B$2,BDEQ!$AH:$AH,$I82)*BDEQ!$C$2*$J82*$K82)</f>
        <v>10952249336508.871</v>
      </c>
      <c r="AT82" s="99">
        <f>IF(ISBLANK(Calculations!AT82),"",Calculations!AT82  + 'IRA Buildings Changes'!$C$39)-(SUMIFS(BDEQ!AF:AF,BDEQ!$AG:$AG,About!$B$2,BDEQ!$AH:$AH,$I82)*BDEQ!$C$2*$J82*$K82)</f>
        <v>10953790264574.223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0.33284144626102602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0.33284144626102602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0.33284144626102602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0.33284144626102602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0.33284144626102602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0.33284144626102602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0.33284144626102602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0.33284144626102602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0.33284144626102602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4.5491996840677812E-2</v>
      </c>
      <c r="K95">
        <f>IF(ISBLANK(Calculations!K95),"",Calculations!K95)</f>
        <v>0.33284144626102602</v>
      </c>
      <c r="L95" t="str">
        <f>IF(ISBLANK(Calculations!L95),"",Calculations!L95)</f>
        <v>RESIDENTIAL</v>
      </c>
      <c r="M95" t="str">
        <f>IF(ISBLANK(Calculations!M95),"",Calculations!M95)</f>
        <v>lighting</v>
      </c>
      <c r="N95" t="str">
        <f>IF(ISBLANK(Calculations!N95),"",Calculations!N95)</f>
        <v>electricity</v>
      </c>
      <c r="O95">
        <f t="shared" si="1"/>
        <v>3142475714287.6782</v>
      </c>
      <c r="P95">
        <f>IF(ISBLANK(Calculations!P95),"",Calculations!P95)-(SUMIFS(BDEQ!B:B,BDEQ!$AG:$AG,About!$B$2,BDEQ!$AH:$AH,$I95)*BDEQ!$C$2*$J95*$K95)</f>
        <v>3142475714287.6782</v>
      </c>
      <c r="Q95">
        <f>IF(ISBLANK(Calculations!Q95),"",Calculations!Q95)-(SUMIFS(BDEQ!C:C,BDEQ!$AG:$AG,About!$B$2,BDEQ!$AH:$AH,$I95)*BDEQ!$C$2*$J95*$K95)</f>
        <v>3142475714287.6782</v>
      </c>
      <c r="R95">
        <f>IF(ISBLANK(Calculations!R95),"",Calculations!R95)-(SUMIFS(BDEQ!D:D,BDEQ!$AG:$AG,About!$B$2,BDEQ!$AH:$AH,$I95)*BDEQ!$C$2*$J95*$K95)</f>
        <v>3144865969392.3574</v>
      </c>
      <c r="S95">
        <f>IF(ISBLANK(Calculations!S95),"",Calculations!S95)-(SUMIFS(BDEQ!E:E,BDEQ!$AG:$AG,About!$B$2,BDEQ!$AH:$AH,$I95)*BDEQ!$C$2*$J95*$K95)</f>
        <v>3149132588823.9707</v>
      </c>
      <c r="T95">
        <f>IF(ISBLANK(Calculations!T95),"",Calculations!T95)-(SUMIFS(BDEQ!F:F,BDEQ!$AG:$AG,About!$B$2,BDEQ!$AH:$AH,$I95)*BDEQ!$C$2*$J95*$K95)</f>
        <v>3155071576596.9507</v>
      </c>
      <c r="U95">
        <f>IF(ISBLANK(Calculations!U95),"",Calculations!U95)-(SUMIFS(BDEQ!G:G,BDEQ!$AG:$AG,About!$B$2,BDEQ!$AH:$AH,$I95)*BDEQ!$C$2*$J95*$K95)</f>
        <v>3170971516562.7319</v>
      </c>
      <c r="V95">
        <f>IF(ISBLANK(Calculations!V95),"",Calculations!V95)-(SUMIFS(BDEQ!H:H,BDEQ!$AG:$AG,About!$B$2,BDEQ!$AH:$AH,$I95)*BDEQ!$C$2*$J95*$K95)</f>
        <v>3196063929660.8413</v>
      </c>
      <c r="W95">
        <f>IF(ISBLANK(Calculations!W95),"",Calculations!W95)-(SUMIFS(BDEQ!I:I,BDEQ!$AG:$AG,About!$B$2,BDEQ!$AH:$AH,$I95)*BDEQ!$C$2*$J95*$K95)</f>
        <v>3224002066268.4907</v>
      </c>
      <c r="X95">
        <f>IF(ISBLANK(Calculations!X95),"",Calculations!X95)-(SUMIFS(BDEQ!J:J,BDEQ!$AG:$AG,About!$B$2,BDEQ!$AH:$AH,$I95)*BDEQ!$C$2*$J95*$K95)</f>
        <v>3252316283472.6436</v>
      </c>
      <c r="Y95">
        <f>IF(ISBLANK(Calculations!Y95),"",Calculations!Y95)-(SUMIFS(BDEQ!K:K,BDEQ!$AG:$AG,About!$B$2,BDEQ!$AH:$AH,$I95)*BDEQ!$C$2*$J95*$K95)</f>
        <v>3280710935355.0332</v>
      </c>
      <c r="Z95">
        <f>IF(ISBLANK(Calculations!Z95),"",Calculations!Z95)-(SUMIFS(BDEQ!L:L,BDEQ!$AG:$AG,About!$B$2,BDEQ!$AH:$AH,$I95)*BDEQ!$C$2*$J95*$K95)</f>
        <v>3311185516555.8267</v>
      </c>
      <c r="AA95">
        <f>IF(ISBLANK(Calculations!AA95),"",Calculations!AA95)-(SUMIFS(BDEQ!M:M,BDEQ!$AG:$AG,About!$B$2,BDEQ!$AH:$AH,$I95)*BDEQ!$C$2*$J95*$K95)</f>
        <v>3345979568661.2393</v>
      </c>
      <c r="AB95">
        <f>IF(ISBLANK(Calculations!AB95),"",Calculations!AB95)-(SUMIFS(BDEQ!N:N,BDEQ!$AG:$AG,About!$B$2,BDEQ!$AH:$AH,$I95)*BDEQ!$C$2*$J95*$K95)</f>
        <v>3384891219649.5654</v>
      </c>
      <c r="AC95">
        <f>IF(ISBLANK(Calculations!AC95),"",Calculations!AC95)-(SUMIFS(BDEQ!O:O,BDEQ!$AG:$AG,About!$B$2,BDEQ!$AH:$AH,$I95)*BDEQ!$C$2*$J95*$K95)</f>
        <v>3426972412644.6509</v>
      </c>
      <c r="AD95">
        <f>IF(ISBLANK(Calculations!AD95),"",Calculations!AD95)-(SUMIFS(BDEQ!P:P,BDEQ!$AG:$AG,About!$B$2,BDEQ!$AH:$AH,$I95)*BDEQ!$C$2*$J95*$K95)</f>
        <v>3469198824602.9136</v>
      </c>
      <c r="AE95">
        <f>IF(ISBLANK(Calculations!AE95),"",Calculations!AE95)-(SUMIFS(BDEQ!Q:Q,BDEQ!$AG:$AG,About!$B$2,BDEQ!$AH:$AH,$I95)*BDEQ!$C$2*$J95*$K95)</f>
        <v>3512282748287.5518</v>
      </c>
      <c r="AF95">
        <f>IF(ISBLANK(Calculations!AF95),"",Calculations!AF95)-(SUMIFS(BDEQ!R:R,BDEQ!$AG:$AG,About!$B$2,BDEQ!$AH:$AH,$I95)*BDEQ!$C$2*$J95*$K95)</f>
        <v>3547969576143.542</v>
      </c>
      <c r="AG95">
        <f>IF(ISBLANK(Calculations!AG95),"",Calculations!AG95)-(SUMIFS(BDEQ!S:S,BDEQ!$AG:$AG,About!$B$2,BDEQ!$AH:$AH,$I95)*BDEQ!$C$2*$J95*$K95)</f>
        <v>3582265023311.2358</v>
      </c>
      <c r="AH95">
        <f>IF(ISBLANK(Calculations!AH95),"",Calculations!AH95)-(SUMIFS(BDEQ!T:T,BDEQ!$AG:$AG,About!$B$2,BDEQ!$AH:$AH,$I95)*BDEQ!$C$2*$J95*$K95)</f>
        <v>3615687944357.9023</v>
      </c>
      <c r="AI95">
        <f>IF(ISBLANK(Calculations!AI95),"",Calculations!AI95)-(SUMIFS(BDEQ!U:U,BDEQ!$AG:$AG,About!$B$2,BDEQ!$AH:$AH,$I95)*BDEQ!$C$2*$J95*$K95)</f>
        <v>3648236593909.8325</v>
      </c>
      <c r="AJ95">
        <f>IF(ISBLANK(Calculations!AJ95),"",Calculations!AJ95)-(SUMIFS(BDEQ!V:V,BDEQ!$AG:$AG,About!$B$2,BDEQ!$AH:$AH,$I95)*BDEQ!$C$2*$J95*$K95)</f>
        <v>3680311988608.9536</v>
      </c>
      <c r="AK95">
        <f>IF(ISBLANK(Calculations!AK95),"",Calculations!AK95)-(SUMIFS(BDEQ!W:W,BDEQ!$AG:$AG,About!$B$2,BDEQ!$AH:$AH,$I95)*BDEQ!$C$2*$J95*$K95)</f>
        <v>3710308922690.7036</v>
      </c>
      <c r="AL95">
        <f>IF(ISBLANK(Calculations!AL95),"",Calculations!AL95)-(SUMIFS(BDEQ!X:X,BDEQ!$AG:$AG,About!$B$2,BDEQ!$AH:$AH,$I95)*BDEQ!$C$2*$J95*$K95)</f>
        <v>3741283292696.1489</v>
      </c>
      <c r="AM95">
        <f>IF(ISBLANK(Calculations!AM95),"",Calculations!AM95)-(SUMIFS(BDEQ!Y:Y,BDEQ!$AG:$AG,About!$B$2,BDEQ!$AH:$AH,$I95)*BDEQ!$C$2*$J95*$K95)</f>
        <v>3773617117719.0322</v>
      </c>
      <c r="AN95">
        <f>IF(ISBLANK(Calculations!AN95),"",Calculations!AN95)-(SUMIFS(BDEQ!Z:Z,BDEQ!$AG:$AG,About!$B$2,BDEQ!$AH:$AH,$I95)*BDEQ!$C$2*$J95*$K95)</f>
        <v>3807857798795.6812</v>
      </c>
      <c r="AO95">
        <f>IF(ISBLANK(Calculations!AO95),"",Calculations!AO95)-(SUMIFS(BDEQ!AA:AA,BDEQ!$AG:$AG,About!$B$2,BDEQ!$AH:$AH,$I95)*BDEQ!$C$2*$J95*$K95)</f>
        <v>3843525108523.4092</v>
      </c>
      <c r="AP95">
        <f>IF(ISBLANK(Calculations!AP95),"",Calculations!AP95)-(SUMIFS(BDEQ!AB:AB,BDEQ!$AG:$AG,About!$B$2,BDEQ!$AH:$AH,$I95)*BDEQ!$C$2*$J95*$K95)</f>
        <v>3880568807668.3906</v>
      </c>
      <c r="AQ95">
        <f>IF(ISBLANK(Calculations!AQ95),"",Calculations!AQ95)-(SUMIFS(BDEQ!AC:AC,BDEQ!$AG:$AG,About!$B$2,BDEQ!$AH:$AH,$I95)*BDEQ!$C$2*$J95*$K95)</f>
        <v>3919241380585.6787</v>
      </c>
      <c r="AR95">
        <f>IF(ISBLANK(Calculations!AR95),"",Calculations!AR95)-(SUMIFS(BDEQ!AD:AD,BDEQ!$AG:$AG,About!$B$2,BDEQ!$AH:$AH,$I95)*BDEQ!$C$2*$J95*$K95)</f>
        <v>3958783762675.9092</v>
      </c>
      <c r="AS95">
        <f>IF(ISBLANK(Calculations!AS95),"",Calculations!AS95)-(SUMIFS(BDEQ!AE:AE,BDEQ!$AG:$AG,About!$B$2,BDEQ!$AH:$AH,$I95)*BDEQ!$C$2*$J95*$K95)</f>
        <v>3999384842563.0273</v>
      </c>
      <c r="AT95">
        <f>IF(ISBLANK(Calculations!AT95),"",Calculations!AT95)-(SUMIFS(BDEQ!AF:AF,BDEQ!$AG:$AG,About!$B$2,BDEQ!$AH:$AH,$I95)*BDEQ!$C$2*$J95*$K95)</f>
        <v>4041384037740.4985</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0.33284144626102602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0.33284144626102602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0.33284144626102602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0.33284144626102602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0.33284144626102602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0.33284144626102602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0.33284144626102602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0.33284144626102602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0.33284144626102602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0.28980710732660026</v>
      </c>
      <c r="K108">
        <f>IF(ISBLANK(Calculations!K108),"",Calculations!K108)</f>
        <v>0.33284144626102602</v>
      </c>
      <c r="L108" t="str">
        <f>IF(ISBLANK(Calculations!L108),"",Calculations!L108)</f>
        <v>RESIDENTIAL</v>
      </c>
      <c r="M108" t="str">
        <f>IF(ISBLANK(Calculations!M108),"",Calculations!M108)</f>
        <v>appl</v>
      </c>
      <c r="N108" t="str">
        <f>IF(ISBLANK(Calculations!N108),"",Calculations!N108)</f>
        <v>electricity</v>
      </c>
      <c r="O108">
        <f t="shared" si="1"/>
        <v>20019165124610.844</v>
      </c>
      <c r="P108">
        <f>IF(ISBLANK(Calculations!P108),"",Calculations!P108)-(SUMIFS(BDEQ!B:B,BDEQ!$AG:$AG,About!$B$2,BDEQ!$AH:$AH,$I108)*BDEQ!$C$2*$J108*$K108)</f>
        <v>20019165124610.844</v>
      </c>
      <c r="Q108">
        <f>IF(ISBLANK(Calculations!Q108),"",Calculations!Q108)-(SUMIFS(BDEQ!C:C,BDEQ!$AG:$AG,About!$B$2,BDEQ!$AH:$AH,$I108)*BDEQ!$C$2*$J108*$K108)</f>
        <v>20019165124610.844</v>
      </c>
      <c r="R108">
        <f>IF(ISBLANK(Calculations!R108),"",Calculations!R108)-(SUMIFS(BDEQ!D:D,BDEQ!$AG:$AG,About!$B$2,BDEQ!$AH:$AH,$I108)*BDEQ!$C$2*$J108*$K108)</f>
        <v>19953497318739.863</v>
      </c>
      <c r="S108">
        <f>IF(ISBLANK(Calculations!S108),"",Calculations!S108)-(SUMIFS(BDEQ!E:E,BDEQ!$AG:$AG,About!$B$2,BDEQ!$AH:$AH,$I108)*BDEQ!$C$2*$J108*$K108)</f>
        <v>19892212872404.43</v>
      </c>
      <c r="T108">
        <f>IF(ISBLANK(Calculations!T108),"",Calculations!T108)-(SUMIFS(BDEQ!F:F,BDEQ!$AG:$AG,About!$B$2,BDEQ!$AH:$AH,$I108)*BDEQ!$C$2*$J108*$K108)</f>
        <v>19842091611551.984</v>
      </c>
      <c r="U108">
        <f>IF(ISBLANK(Calculations!U108),"",Calculations!U108)-(SUMIFS(BDEQ!G:G,BDEQ!$AG:$AG,About!$B$2,BDEQ!$AH:$AH,$I108)*BDEQ!$C$2*$J108*$K108)</f>
        <v>19809091022548.062</v>
      </c>
      <c r="V108">
        <f>IF(ISBLANK(Calculations!V108),"",Calculations!V108)-(SUMIFS(BDEQ!H:H,BDEQ!$AG:$AG,About!$B$2,BDEQ!$AH:$AH,$I108)*BDEQ!$C$2*$J108*$K108)</f>
        <v>19796476267378.688</v>
      </c>
      <c r="W108">
        <f>IF(ISBLANK(Calculations!W108),"",Calculations!W108)-(SUMIFS(BDEQ!I:I,BDEQ!$AG:$AG,About!$B$2,BDEQ!$AH:$AH,$I108)*BDEQ!$C$2*$J108*$K108)</f>
        <v>19805478523717.617</v>
      </c>
      <c r="X108">
        <f>IF(ISBLANK(Calculations!X108),"",Calculations!X108)-(SUMIFS(BDEQ!J:J,BDEQ!$AG:$AG,About!$B$2,BDEQ!$AH:$AH,$I108)*BDEQ!$C$2*$J108*$K108)</f>
        <v>19835600966416.113</v>
      </c>
      <c r="Y108">
        <f>IF(ISBLANK(Calculations!Y108),"",Calculations!Y108)-(SUMIFS(BDEQ!K:K,BDEQ!$AG:$AG,About!$B$2,BDEQ!$AH:$AH,$I108)*BDEQ!$C$2*$J108*$K108)</f>
        <v>19881592379009.621</v>
      </c>
      <c r="Z108">
        <f>IF(ISBLANK(Calculations!Z108),"",Calculations!Z108)-(SUMIFS(BDEQ!L:L,BDEQ!$AG:$AG,About!$B$2,BDEQ!$AH:$AH,$I108)*BDEQ!$C$2*$J108*$K108)</f>
        <v>19947368375278.773</v>
      </c>
      <c r="AA108">
        <f>IF(ISBLANK(Calculations!AA108),"",Calculations!AA108)-(SUMIFS(BDEQ!M:M,BDEQ!$AG:$AG,About!$B$2,BDEQ!$AH:$AH,$I108)*BDEQ!$C$2*$J108*$K108)</f>
        <v>20032403199979.25</v>
      </c>
      <c r="AB108">
        <f>IF(ISBLANK(Calculations!AB108),"",Calculations!AB108)-(SUMIFS(BDEQ!N:N,BDEQ!$AG:$AG,About!$B$2,BDEQ!$AH:$AH,$I108)*BDEQ!$C$2*$J108*$K108)</f>
        <v>20133887751168.492</v>
      </c>
      <c r="AC108">
        <f>IF(ISBLANK(Calculations!AC108),"",Calculations!AC108)-(SUMIFS(BDEQ!O:O,BDEQ!$AG:$AG,About!$B$2,BDEQ!$AH:$AH,$I108)*BDEQ!$C$2*$J108*$K108)</f>
        <v>20246747164914.91</v>
      </c>
      <c r="AD108">
        <f>IF(ISBLANK(Calculations!AD108),"",Calculations!AD108)-(SUMIFS(BDEQ!P:P,BDEQ!$AG:$AG,About!$B$2,BDEQ!$AH:$AH,$I108)*BDEQ!$C$2*$J108*$K108)</f>
        <v>20373963315662.852</v>
      </c>
      <c r="AE108">
        <f>IF(ISBLANK(Calculations!AE108),"",Calculations!AE108)-(SUMIFS(BDEQ!Q:Q,BDEQ!$AG:$AG,About!$B$2,BDEQ!$AH:$AH,$I108)*BDEQ!$C$2*$J108*$K108)</f>
        <v>20515396579889.105</v>
      </c>
      <c r="AF108">
        <f>IF(ISBLANK(Calculations!AF108),"",Calculations!AF108)-(SUMIFS(BDEQ!R:R,BDEQ!$AG:$AG,About!$B$2,BDEQ!$AH:$AH,$I108)*BDEQ!$C$2*$J108*$K108)</f>
        <v>20666189722529.637</v>
      </c>
      <c r="AG108">
        <f>IF(ISBLANK(Calculations!AG108),"",Calculations!AG108)-(SUMIFS(BDEQ!S:S,BDEQ!$AG:$AG,About!$B$2,BDEQ!$AH:$AH,$I108)*BDEQ!$C$2*$J108*$K108)</f>
        <v>20822398721111.012</v>
      </c>
      <c r="AH108">
        <f>IF(ISBLANK(Calculations!AH108),"",Calculations!AH108)-(SUMIFS(BDEQ!T:T,BDEQ!$AG:$AG,About!$B$2,BDEQ!$AH:$AH,$I108)*BDEQ!$C$2*$J108*$K108)</f>
        <v>20981539311319.953</v>
      </c>
      <c r="AI108">
        <f>IF(ISBLANK(Calculations!AI108),"",Calculations!AI108)-(SUMIFS(BDEQ!U:U,BDEQ!$AG:$AG,About!$B$2,BDEQ!$AH:$AH,$I108)*BDEQ!$C$2*$J108*$K108)</f>
        <v>21140576354075.402</v>
      </c>
      <c r="AJ108">
        <f>IF(ISBLANK(Calculations!AJ108),"",Calculations!AJ108)-(SUMIFS(BDEQ!V:V,BDEQ!$AG:$AG,About!$B$2,BDEQ!$AH:$AH,$I108)*BDEQ!$C$2*$J108*$K108)</f>
        <v>21300405273209.105</v>
      </c>
      <c r="AK108">
        <f>IF(ISBLANK(Calculations!AK108),"",Calculations!AK108)-(SUMIFS(BDEQ!W:W,BDEQ!$AG:$AG,About!$B$2,BDEQ!$AH:$AH,$I108)*BDEQ!$C$2*$J108*$K108)</f>
        <v>21444741556688.25</v>
      </c>
      <c r="AL108">
        <f>IF(ISBLANK(Calculations!AL108),"",Calculations!AL108)-(SUMIFS(BDEQ!X:X,BDEQ!$AG:$AG,About!$B$2,BDEQ!$AH:$AH,$I108)*BDEQ!$C$2*$J108*$K108)</f>
        <v>21589918395727.574</v>
      </c>
      <c r="AM108">
        <f>IF(ISBLANK(Calculations!AM108),"",Calculations!AM108)-(SUMIFS(BDEQ!Y:Y,BDEQ!$AG:$AG,About!$B$2,BDEQ!$AH:$AH,$I108)*BDEQ!$C$2*$J108*$K108)</f>
        <v>21736096161986.383</v>
      </c>
      <c r="AN108">
        <f>IF(ISBLANK(Calculations!AN108),"",Calculations!AN108)-(SUMIFS(BDEQ!Z:Z,BDEQ!$AG:$AG,About!$B$2,BDEQ!$AH:$AH,$I108)*BDEQ!$C$2*$J108*$K108)</f>
        <v>21885115554230.508</v>
      </c>
      <c r="AO108">
        <f>IF(ISBLANK(Calculations!AO108),"",Calculations!AO108)-(SUMIFS(BDEQ!AA:AA,BDEQ!$AG:$AG,About!$B$2,BDEQ!$AH:$AH,$I108)*BDEQ!$C$2*$J108*$K108)</f>
        <v>22034325411988.25</v>
      </c>
      <c r="AP108">
        <f>IF(ISBLANK(Calculations!AP108),"",Calculations!AP108)-(SUMIFS(BDEQ!AB:AB,BDEQ!$AG:$AG,About!$B$2,BDEQ!$AH:$AH,$I108)*BDEQ!$C$2*$J108*$K108)</f>
        <v>22184339045991.078</v>
      </c>
      <c r="AQ108">
        <f>IF(ISBLANK(Calculations!AQ108),"",Calculations!AQ108)-(SUMIFS(BDEQ!AC:AC,BDEQ!$AG:$AG,About!$B$2,BDEQ!$AH:$AH,$I108)*BDEQ!$C$2*$J108*$K108)</f>
        <v>22338222544769.395</v>
      </c>
      <c r="AR108">
        <f>IF(ISBLANK(Calculations!AR108),"",Calculations!AR108)-(SUMIFS(BDEQ!AD:AD,BDEQ!$AG:$AG,About!$B$2,BDEQ!$AH:$AH,$I108)*BDEQ!$C$2*$J108*$K108)</f>
        <v>22492812280324.09</v>
      </c>
      <c r="AS108">
        <f>IF(ISBLANK(Calculations!AS108),"",Calculations!AS108)-(SUMIFS(BDEQ!AE:AE,BDEQ!$AG:$AG,About!$B$2,BDEQ!$AH:$AH,$I108)*BDEQ!$C$2*$J108*$K108)</f>
        <v>22650030227430.133</v>
      </c>
      <c r="AT108">
        <f>IF(ISBLANK(Calculations!AT108),"",Calculations!AT108)-(SUMIFS(BDEQ!AF:AF,BDEQ!$AG:$AG,About!$B$2,BDEQ!$AH:$AH,$I108)*BDEQ!$C$2*$J108*$K108)</f>
        <v>22812199504356.023</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0.33284144626102602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0.33737673226738246</v>
      </c>
      <c r="K110">
        <f>IF(ISBLANK(Calculations!K110),"",Calculations!K110)</f>
        <v>0.33284144626102602</v>
      </c>
      <c r="L110" t="str">
        <f>IF(ISBLANK(Calculations!L110),"",Calculations!L110)</f>
        <v>RESIDENTIAL</v>
      </c>
      <c r="M110" t="str">
        <f>IF(ISBLANK(Calculations!M110),"",Calculations!M110)</f>
        <v>appl</v>
      </c>
      <c r="N110" t="str">
        <f>IF(ISBLANK(Calculations!N110),"",Calculations!N110)</f>
        <v>natural gas</v>
      </c>
      <c r="O110">
        <f t="shared" si="1"/>
        <v>8366948412545.7705</v>
      </c>
      <c r="P110">
        <f>IF(ISBLANK(Calculations!P110),"",Calculations!P110)</f>
        <v>8366948412545.7705</v>
      </c>
      <c r="Q110">
        <f>IF(ISBLANK(Calculations!Q110),"",Calculations!Q110)</f>
        <v>8366948412545.7705</v>
      </c>
      <c r="R110">
        <f>IF(ISBLANK(Calculations!R110),"",Calculations!R110)</f>
        <v>8420842255499.8174</v>
      </c>
      <c r="S110">
        <f>IF(ISBLANK(Calculations!S110),"",Calculations!S110)</f>
        <v>8476148593581.2266</v>
      </c>
      <c r="T110">
        <f>IF(ISBLANK(Calculations!T110),"",Calculations!T110)</f>
        <v>8533971807057.8164</v>
      </c>
      <c r="U110">
        <f>IF(ISBLANK(Calculations!U110),"",Calculations!U110)</f>
        <v>8595579442182.6992</v>
      </c>
      <c r="V110">
        <f>IF(ISBLANK(Calculations!V110),"",Calculations!V110)</f>
        <v>8662740092406.0537</v>
      </c>
      <c r="W110">
        <f>IF(ISBLANK(Calculations!W110),"",Calculations!W110)</f>
        <v>8734025921684.2207</v>
      </c>
      <c r="X110">
        <f>IF(ISBLANK(Calculations!X110),"",Calculations!X110)</f>
        <v>8807212776849.4082</v>
      </c>
      <c r="Y110">
        <f>IF(ISBLANK(Calculations!Y110),"",Calculations!Y110)</f>
        <v>8880300002062.9258</v>
      </c>
      <c r="Z110">
        <f>IF(ISBLANK(Calculations!Z110),"",Calculations!Z110)</f>
        <v>8954951180223.9297</v>
      </c>
      <c r="AA110">
        <f>IF(ISBLANK(Calculations!AA110),"",Calculations!AA110)</f>
        <v>9030832288295.0996</v>
      </c>
      <c r="AB110">
        <f>IF(ISBLANK(Calculations!AB110),"",Calculations!AB110)</f>
        <v>9105524236010.6836</v>
      </c>
      <c r="AC110">
        <f>IF(ISBLANK(Calculations!AC110),"",Calculations!AC110)</f>
        <v>9179095830754.1543</v>
      </c>
      <c r="AD110">
        <f>IF(ISBLANK(Calculations!AD110),"",Calculations!AD110)</f>
        <v>9254664241483.2383</v>
      </c>
      <c r="AE110">
        <f>IF(ISBLANK(Calculations!AE110),"",Calculations!AE110)</f>
        <v>9333038525737.709</v>
      </c>
      <c r="AF110">
        <f>IF(ISBLANK(Calculations!AF110),"",Calculations!AF110)</f>
        <v>9413763547644.4238</v>
      </c>
      <c r="AG110">
        <f>IF(ISBLANK(Calculations!AG110),"",Calculations!AG110)</f>
        <v>9495090395607.9316</v>
      </c>
      <c r="AH110">
        <f>IF(ISBLANK(Calculations!AH110),"",Calculations!AH110)</f>
        <v>9576774520886.1621</v>
      </c>
      <c r="AI110">
        <f>IF(ISBLANK(Calculations!AI110),"",Calculations!AI110)</f>
        <v>9658069208901.416</v>
      </c>
      <c r="AJ110">
        <f>IF(ISBLANK(Calculations!AJ110),"",Calculations!AJ110)</f>
        <v>9738797288475.2832</v>
      </c>
      <c r="AK110">
        <f>IF(ISBLANK(Calculations!AK110),"",Calculations!AK110)</f>
        <v>9804981176804.7148</v>
      </c>
      <c r="AL110">
        <f>IF(ISBLANK(Calculations!AL110),"",Calculations!AL110)</f>
        <v>9871296602704.5391</v>
      </c>
      <c r="AM110">
        <f>IF(ISBLANK(Calculations!AM110),"",Calculations!AM110)</f>
        <v>9938161202034.1914</v>
      </c>
      <c r="AN110">
        <f>IF(ISBLANK(Calculations!AN110),"",Calculations!AN110)</f>
        <v>10005832855450.748</v>
      </c>
      <c r="AO110">
        <f>IF(ISBLANK(Calculations!AO110),"",Calculations!AO110)</f>
        <v>10074365632778.131</v>
      </c>
      <c r="AP110">
        <f>IF(ISBLANK(Calculations!AP110),"",Calculations!AP110)</f>
        <v>10143667563522.285</v>
      </c>
      <c r="AQ110">
        <f>IF(ISBLANK(Calculations!AQ110),"",Calculations!AQ110)</f>
        <v>10213761417696.943</v>
      </c>
      <c r="AR110">
        <f>IF(ISBLANK(Calculations!AR110),"",Calculations!AR110)</f>
        <v>10284419870923.092</v>
      </c>
      <c r="AS110">
        <f>IF(ISBLANK(Calculations!AS110),"",Calculations!AS110)</f>
        <v>10355828667236.83</v>
      </c>
      <c r="AT110">
        <f>IF(ISBLANK(Calculations!AT110),"",Calculations!AT110)</f>
        <v>10428159264692.273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1.1671033771915492E-2</v>
      </c>
      <c r="K111">
        <f>IF(ISBLANK(Calculations!K111),"",Calculations!K111)</f>
        <v>0.33284144626102602</v>
      </c>
      <c r="L111" t="str">
        <f>IF(ISBLANK(Calculations!L111),"",Calculations!L111)</f>
        <v>RESIDENTIAL</v>
      </c>
      <c r="M111" t="str">
        <f>IF(ISBLANK(Calculations!M111),"",Calculations!M111)</f>
        <v>appl</v>
      </c>
      <c r="N111" t="str">
        <f>IF(ISBLANK(Calculations!N111),"",Calculations!N111)</f>
        <v>petroleum diesel</v>
      </c>
      <c r="O111">
        <f t="shared" si="1"/>
        <v>21256551774.750809</v>
      </c>
      <c r="P111">
        <f>IF(ISBLANK(Calculations!P111),"",Calculations!P111)</f>
        <v>21256551774.750809</v>
      </c>
      <c r="Q111">
        <f>IF(ISBLANK(Calculations!Q111),"",Calculations!Q111)</f>
        <v>21256551774.750809</v>
      </c>
      <c r="R111">
        <f>IF(ISBLANK(Calculations!R111),"",Calculations!R111)</f>
        <v>20546724884.765884</v>
      </c>
      <c r="S111">
        <f>IF(ISBLANK(Calculations!S111),"",Calculations!S111)</f>
        <v>20043922217.716698</v>
      </c>
      <c r="T111">
        <f>IF(ISBLANK(Calculations!T111),"",Calculations!T111)</f>
        <v>19711234039.725262</v>
      </c>
      <c r="U111">
        <f>IF(ISBLANK(Calculations!U111),"",Calculations!U111)</f>
        <v>19514273920.869217</v>
      </c>
      <c r="V111">
        <f>IF(ISBLANK(Calculations!V111),"",Calculations!V111)</f>
        <v>19426057428.740669</v>
      </c>
      <c r="W111">
        <f>IF(ISBLANK(Calculations!W111),"",Calculations!W111)</f>
        <v>19416744406.140526</v>
      </c>
      <c r="X111">
        <f>IF(ISBLANK(Calculations!X111),"",Calculations!X111)</f>
        <v>19459784991.357967</v>
      </c>
      <c r="Y111">
        <f>IF(ISBLANK(Calculations!Y111),"",Calculations!Y111)</f>
        <v>19534890911.539227</v>
      </c>
      <c r="Z111">
        <f>IF(ISBLANK(Calculations!Z111),"",Calculations!Z111)</f>
        <v>19635496595.59523</v>
      </c>
      <c r="AA111">
        <f>IF(ISBLANK(Calculations!AA111),"",Calculations!AA111)</f>
        <v>19753591628.512783</v>
      </c>
      <c r="AB111">
        <f>IF(ISBLANK(Calculations!AB111),"",Calculations!AB111)</f>
        <v>19878560786.981133</v>
      </c>
      <c r="AC111">
        <f>IF(ISBLANK(Calculations!AC111),"",Calculations!AC111)</f>
        <v>20007390216.344162</v>
      </c>
      <c r="AD111">
        <f>IF(ISBLANK(Calculations!AD111),"",Calculations!AD111)</f>
        <v>20145745843.579865</v>
      </c>
      <c r="AE111">
        <f>IF(ISBLANK(Calculations!AE111),"",Calculations!AE111)</f>
        <v>20293718728.465416</v>
      </c>
      <c r="AF111">
        <f>IF(ISBLANK(Calculations!AF111),"",Calculations!AF111)</f>
        <v>20448933521.302826</v>
      </c>
      <c r="AG111">
        <f>IF(ISBLANK(Calculations!AG111),"",Calculations!AG111)</f>
        <v>20606279650.124119</v>
      </c>
      <c r="AH111">
        <f>IF(ISBLANK(Calculations!AH111),"",Calculations!AH111)</f>
        <v>20765038502.622627</v>
      </c>
      <c r="AI111">
        <f>IF(ISBLANK(Calculations!AI111),"",Calculations!AI111)</f>
        <v>20923317347.960785</v>
      </c>
      <c r="AJ111">
        <f>IF(ISBLANK(Calculations!AJ111),"",Calculations!AJ111)</f>
        <v>21080524659.037231</v>
      </c>
      <c r="AK111">
        <f>IF(ISBLANK(Calculations!AK111),"",Calculations!AK111)</f>
        <v>21220987504.617332</v>
      </c>
      <c r="AL111">
        <f>IF(ISBLANK(Calculations!AL111),"",Calculations!AL111)</f>
        <v>21361868447.892498</v>
      </c>
      <c r="AM111">
        <f>IF(ISBLANK(Calculations!AM111),"",Calculations!AM111)</f>
        <v>21504295197.033642</v>
      </c>
      <c r="AN111">
        <f>IF(ISBLANK(Calculations!AN111),"",Calculations!AN111)</f>
        <v>21648949215.138752</v>
      </c>
      <c r="AO111">
        <f>IF(ISBLANK(Calculations!AO111),"",Calculations!AO111)</f>
        <v>21795992318.759338</v>
      </c>
      <c r="AP111">
        <f>IF(ISBLANK(Calculations!AP111),"",Calculations!AP111)</f>
        <v>21944978373.967224</v>
      </c>
      <c r="AQ111">
        <f>IF(ISBLANK(Calculations!AQ111),"",Calculations!AQ111)</f>
        <v>22095821551.747711</v>
      </c>
      <c r="AR111">
        <f>IF(ISBLANK(Calculations!AR111),"",Calculations!AR111)</f>
        <v>22247878560.981876</v>
      </c>
      <c r="AS111">
        <f>IF(ISBLANK(Calculations!AS111),"",Calculations!AS111)</f>
        <v>22401504925.797215</v>
      </c>
      <c r="AT111">
        <f>IF(ISBLANK(Calculations!AT111),"",Calculations!AT111)</f>
        <v>22557220141.678913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0.33284144626102602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0.33284144626102602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0.33284144626102602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0.33284144626102602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0.19848589854072449</v>
      </c>
      <c r="K116">
        <f>IF(ISBLANK(Calculations!K116),"",Calculations!K116)</f>
        <v>0.33284144626102602</v>
      </c>
      <c r="L116" t="str">
        <f>IF(ISBLANK(Calculations!L116),"",Calculations!L116)</f>
        <v>RESIDENTIAL</v>
      </c>
      <c r="M116" t="str">
        <f>IF(ISBLANK(Calculations!M116),"",Calculations!M116)</f>
        <v>appl</v>
      </c>
      <c r="N116" t="str">
        <f>IF(ISBLANK(Calculations!N116),"",Calculations!N116)</f>
        <v>LPG propane or butane</v>
      </c>
      <c r="O116">
        <f t="shared" si="1"/>
        <v>1028423480103.759</v>
      </c>
      <c r="P116">
        <f>IF(ISBLANK(Calculations!P116),"",Calculations!P116)</f>
        <v>1028423480103.759</v>
      </c>
      <c r="Q116">
        <f>IF(ISBLANK(Calculations!Q116),"",Calculations!Q116)</f>
        <v>1028423480103.759</v>
      </c>
      <c r="R116">
        <f>IF(ISBLANK(Calculations!R116),"",Calculations!R116)</f>
        <v>1020022262455.8123</v>
      </c>
      <c r="S116">
        <f>IF(ISBLANK(Calculations!S116),"",Calculations!S116)</f>
        <v>1014656403909.0621</v>
      </c>
      <c r="T116">
        <f>IF(ISBLANK(Calculations!T116),"",Calculations!T116)</f>
        <v>1012069176551.2172</v>
      </c>
      <c r="U116">
        <f>IF(ISBLANK(Calculations!U116),"",Calculations!U116)</f>
        <v>1011843344610.1268</v>
      </c>
      <c r="V116">
        <f>IF(ISBLANK(Calculations!V116),"",Calculations!V116)</f>
        <v>1013648006519.8446</v>
      </c>
      <c r="W116">
        <f>IF(ISBLANK(Calculations!W116),"",Calculations!W116)</f>
        <v>1016966824659.3</v>
      </c>
      <c r="X116">
        <f>IF(ISBLANK(Calculations!X116),"",Calculations!X116)</f>
        <v>1021357072485.8765</v>
      </c>
      <c r="Y116">
        <f>IF(ISBLANK(Calculations!Y116),"",Calculations!Y116)</f>
        <v>1026405086809.3875</v>
      </c>
      <c r="Z116">
        <f>IF(ISBLANK(Calculations!Z116),"",Calculations!Z116)</f>
        <v>1032191234412.319</v>
      </c>
      <c r="AA116">
        <f>IF(ISBLANK(Calculations!AA116),"",Calculations!AA116)</f>
        <v>1038576956496.3562</v>
      </c>
      <c r="AB116">
        <f>IF(ISBLANK(Calculations!AB116),"",Calculations!AB116)</f>
        <v>1045174899512.5625</v>
      </c>
      <c r="AC116">
        <f>IF(ISBLANK(Calculations!AC116),"",Calculations!AC116)</f>
        <v>1051810592432.4501</v>
      </c>
      <c r="AD116">
        <f>IF(ISBLANK(Calculations!AD116),"",Calculations!AD116)</f>
        <v>1058666775694.6973</v>
      </c>
      <c r="AE116">
        <f>IF(ISBLANK(Calculations!AE116),"",Calculations!AE116)</f>
        <v>1065776032505.2703</v>
      </c>
      <c r="AF116">
        <f>IF(ISBLANK(Calculations!AF116),"",Calculations!AF116)</f>
        <v>1073123089066.1815</v>
      </c>
      <c r="AG116">
        <f>IF(ISBLANK(Calculations!AG116),"",Calculations!AG116)</f>
        <v>1080520221434.1062</v>
      </c>
      <c r="AH116">
        <f>IF(ISBLANK(Calculations!AH116),"",Calculations!AH116)</f>
        <v>1087949975692.291</v>
      </c>
      <c r="AI116">
        <f>IF(ISBLANK(Calculations!AI116),"",Calculations!AI116)</f>
        <v>1095348243583.6233</v>
      </c>
      <c r="AJ116">
        <f>IF(ISBLANK(Calculations!AJ116),"",Calculations!AJ116)</f>
        <v>1102706261068.821</v>
      </c>
      <c r="AK116">
        <f>IF(ISBLANK(Calculations!AK116),"",Calculations!AK116)</f>
        <v>1110702110714.5361</v>
      </c>
      <c r="AL116">
        <f>IF(ISBLANK(Calculations!AL116),"",Calculations!AL116)</f>
        <v>1118676676573.7236</v>
      </c>
      <c r="AM116">
        <f>IF(ISBLANK(Calculations!AM116),"",Calculations!AM116)</f>
        <v>1126661947848.5813</v>
      </c>
      <c r="AN116">
        <f>IF(ISBLANK(Calculations!AN116),"",Calculations!AN116)</f>
        <v>1134681655962.7979</v>
      </c>
      <c r="AO116">
        <f>IF(ISBLANK(Calculations!AO116),"",Calculations!AO116)</f>
        <v>1142746607318.8186</v>
      </c>
      <c r="AP116">
        <f>IF(ISBLANK(Calculations!AP116),"",Calculations!AP116)</f>
        <v>1150858809338.354</v>
      </c>
      <c r="AQ116">
        <f>IF(ISBLANK(Calculations!AQ116),"",Calculations!AQ116)</f>
        <v>1159024338664.5896</v>
      </c>
      <c r="AR116">
        <f>IF(ISBLANK(Calculations!AR116),"",Calculations!AR116)</f>
        <v>1167234834638.7493</v>
      </c>
      <c r="AS116">
        <f>IF(ISBLANK(Calculations!AS116),"",Calculations!AS116)</f>
        <v>1175508241440.6401</v>
      </c>
      <c r="AT116">
        <f>IF(ISBLANK(Calculations!AT116),"",Calculations!AT116)</f>
        <v>1183861404562.6694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0.33284144626102602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0.39632914513523065</v>
      </c>
      <c r="K121">
        <f>IF(ISBLANK(Calculations!K121),"",Calculations!K121)</f>
        <v>0.33284144626102602</v>
      </c>
      <c r="L121" t="str">
        <f>IF(ISBLANK(Calculations!L121),"",Calculations!L121)</f>
        <v>RESIDENTIAL</v>
      </c>
      <c r="M121" t="str">
        <f>IF(ISBLANK(Calculations!M121),"",Calculations!M121)</f>
        <v>other</v>
      </c>
      <c r="N121" t="str">
        <f>IF(ISBLANK(Calculations!N121),"",Calculations!N121)</f>
        <v>electricity</v>
      </c>
      <c r="O121">
        <f t="shared" si="1"/>
        <v>27377446582828.48</v>
      </c>
      <c r="P121">
        <f>IF(ISBLANK(Calculations!P121),"",Calculations!P121)-(SUMIFS(BDEQ!B:B,BDEQ!$AG:$AG,About!$B$2,BDEQ!$AH:$AH,$I121)*BDEQ!$C$2*$J121*$K121)</f>
        <v>27377446582828.48</v>
      </c>
      <c r="Q121">
        <f>IF(ISBLANK(Calculations!Q121),"",Calculations!Q121)-(SUMIFS(BDEQ!C:C,BDEQ!$AG:$AG,About!$B$2,BDEQ!$AH:$AH,$I121)*BDEQ!$C$2*$J121*$K121)</f>
        <v>27377446582828.48</v>
      </c>
      <c r="R121">
        <f>IF(ISBLANK(Calculations!R121),"",Calculations!R121)-(SUMIFS(BDEQ!D:D,BDEQ!$AG:$AG,About!$B$2,BDEQ!$AH:$AH,$I121)*BDEQ!$C$2*$J121*$K121)</f>
        <v>27695826985294.07</v>
      </c>
      <c r="S121">
        <f>IF(ISBLANK(Calculations!S121),"",Calculations!S121)-(SUMIFS(BDEQ!E:E,BDEQ!$AG:$AG,About!$B$2,BDEQ!$AH:$AH,$I121)*BDEQ!$C$2*$J121*$K121)</f>
        <v>28040344713085.656</v>
      </c>
      <c r="T121">
        <f>IF(ISBLANK(Calculations!T121),"",Calculations!T121)-(SUMIFS(BDEQ!F:F,BDEQ!$AG:$AG,About!$B$2,BDEQ!$AH:$AH,$I121)*BDEQ!$C$2*$J121*$K121)</f>
        <v>28402939221278.062</v>
      </c>
      <c r="U121">
        <f>IF(ISBLANK(Calculations!U121),"",Calculations!U121)-(SUMIFS(BDEQ!G:G,BDEQ!$AG:$AG,About!$B$2,BDEQ!$AH:$AH,$I121)*BDEQ!$C$2*$J121*$K121)</f>
        <v>28761658639531.156</v>
      </c>
      <c r="V121">
        <f>IF(ISBLANK(Calculations!V121),"",Calculations!V121)-(SUMIFS(BDEQ!H:H,BDEQ!$AG:$AG,About!$B$2,BDEQ!$AH:$AH,$I121)*BDEQ!$C$2*$J121*$K121)</f>
        <v>29096874072849.52</v>
      </c>
      <c r="W121">
        <f>IF(ISBLANK(Calculations!W121),"",Calculations!W121)-(SUMIFS(BDEQ!I:I,BDEQ!$AG:$AG,About!$B$2,BDEQ!$AH:$AH,$I121)*BDEQ!$C$2*$J121*$K121)</f>
        <v>29461097123531.426</v>
      </c>
      <c r="X121">
        <f>IF(ISBLANK(Calculations!X121),"",Calculations!X121)-(SUMIFS(BDEQ!J:J,BDEQ!$AG:$AG,About!$B$2,BDEQ!$AH:$AH,$I121)*BDEQ!$C$2*$J121*$K121)</f>
        <v>29834322986994.695</v>
      </c>
      <c r="Y121">
        <f>IF(ISBLANK(Calculations!Y121),"",Calculations!Y121)-(SUMIFS(BDEQ!K:K,BDEQ!$AG:$AG,About!$B$2,BDEQ!$AH:$AH,$I121)*BDEQ!$C$2*$J121*$K121)</f>
        <v>30180593244390.098</v>
      </c>
      <c r="Z121">
        <f>IF(ISBLANK(Calculations!Z121),"",Calculations!Z121)-(SUMIFS(BDEQ!L:L,BDEQ!$AG:$AG,About!$B$2,BDEQ!$AH:$AH,$I121)*BDEQ!$C$2*$J121*$K121)</f>
        <v>30499782701459.207</v>
      </c>
      <c r="AA121">
        <f>IF(ISBLANK(Calculations!AA121),"",Calculations!AA121)-(SUMIFS(BDEQ!M:M,BDEQ!$AG:$AG,About!$B$2,BDEQ!$AH:$AH,$I121)*BDEQ!$C$2*$J121*$K121)</f>
        <v>30831067196043.879</v>
      </c>
      <c r="AB121">
        <f>IF(ISBLANK(Calculations!AB121),"",Calculations!AB121)-(SUMIFS(BDEQ!N:N,BDEQ!$AG:$AG,About!$B$2,BDEQ!$AH:$AH,$I121)*BDEQ!$C$2*$J121*$K121)</f>
        <v>31170801383020.684</v>
      </c>
      <c r="AC121">
        <f>IF(ISBLANK(Calculations!AC121),"",Calculations!AC121)-(SUMIFS(BDEQ!O:O,BDEQ!$AG:$AG,About!$B$2,BDEQ!$AH:$AH,$I121)*BDEQ!$C$2*$J121*$K121)</f>
        <v>31528909695498.969</v>
      </c>
      <c r="AD121">
        <f>IF(ISBLANK(Calculations!AD121),"",Calculations!AD121)-(SUMIFS(BDEQ!P:P,BDEQ!$AG:$AG,About!$B$2,BDEQ!$AH:$AH,$I121)*BDEQ!$C$2*$J121*$K121)</f>
        <v>31916793608358.254</v>
      </c>
      <c r="AE121">
        <f>IF(ISBLANK(Calculations!AE121),"",Calculations!AE121)-(SUMIFS(BDEQ!Q:Q,BDEQ!$AG:$AG,About!$B$2,BDEQ!$AH:$AH,$I121)*BDEQ!$C$2*$J121*$K121)</f>
        <v>32330177887561.27</v>
      </c>
      <c r="AF121">
        <f>IF(ISBLANK(Calculations!AF121),"",Calculations!AF121)-(SUMIFS(BDEQ!R:R,BDEQ!$AG:$AG,About!$B$2,BDEQ!$AH:$AH,$I121)*BDEQ!$C$2*$J121*$K121)</f>
        <v>32747187478450.516</v>
      </c>
      <c r="AG121">
        <f>IF(ISBLANK(Calculations!AG121),"",Calculations!AG121)-(SUMIFS(BDEQ!S:S,BDEQ!$AG:$AG,About!$B$2,BDEQ!$AH:$AH,$I121)*BDEQ!$C$2*$J121*$K121)</f>
        <v>33147830542725.684</v>
      </c>
      <c r="AH121">
        <f>IF(ISBLANK(Calculations!AH121),"",Calculations!AH121)-(SUMIFS(BDEQ!T:T,BDEQ!$AG:$AG,About!$B$2,BDEQ!$AH:$AH,$I121)*BDEQ!$C$2*$J121*$K121)</f>
        <v>33576466146480.656</v>
      </c>
      <c r="AI121">
        <f>IF(ISBLANK(Calculations!AI121),"",Calculations!AI121)-(SUMIFS(BDEQ!U:U,BDEQ!$AG:$AG,About!$B$2,BDEQ!$AH:$AH,$I121)*BDEQ!$C$2*$J121*$K121)</f>
        <v>33984527848130.867</v>
      </c>
      <c r="AJ121">
        <f>IF(ISBLANK(Calculations!AJ121),"",Calculations!AJ121)-(SUMIFS(BDEQ!V:V,BDEQ!$AG:$AG,About!$B$2,BDEQ!$AH:$AH,$I121)*BDEQ!$C$2*$J121*$K121)</f>
        <v>34357413523417.133</v>
      </c>
      <c r="AK121">
        <f>IF(ISBLANK(Calculations!AK121),"",Calculations!AK121)-(SUMIFS(BDEQ!W:W,BDEQ!$AG:$AG,About!$B$2,BDEQ!$AH:$AH,$I121)*BDEQ!$C$2*$J121*$K121)</f>
        <v>34662172572471.91</v>
      </c>
      <c r="AL121">
        <f>IF(ISBLANK(Calculations!AL121),"",Calculations!AL121)-(SUMIFS(BDEQ!X:X,BDEQ!$AG:$AG,About!$B$2,BDEQ!$AH:$AH,$I121)*BDEQ!$C$2*$J121*$K121)</f>
        <v>34947407849262.461</v>
      </c>
      <c r="AM121">
        <f>IF(ISBLANK(Calculations!AM121),"",Calculations!AM121)-(SUMIFS(BDEQ!Y:Y,BDEQ!$AG:$AG,About!$B$2,BDEQ!$AH:$AH,$I121)*BDEQ!$C$2*$J121*$K121)</f>
        <v>35231699984398.164</v>
      </c>
      <c r="AN121">
        <f>IF(ISBLANK(Calculations!AN121),"",Calculations!AN121)-(SUMIFS(BDEQ!Z:Z,BDEQ!$AG:$AG,About!$B$2,BDEQ!$AH:$AH,$I121)*BDEQ!$C$2*$J121*$K121)</f>
        <v>35508688148775.305</v>
      </c>
      <c r="AO121">
        <f>IF(ISBLANK(Calculations!AO121),"",Calculations!AO121)-(SUMIFS(BDEQ!AA:AA,BDEQ!$AG:$AG,About!$B$2,BDEQ!$AH:$AH,$I121)*BDEQ!$C$2*$J121*$K121)</f>
        <v>35778944682012.055</v>
      </c>
      <c r="AP121">
        <f>IF(ISBLANK(Calculations!AP121),"",Calculations!AP121)-(SUMIFS(BDEQ!AB:AB,BDEQ!$AG:$AG,About!$B$2,BDEQ!$AH:$AH,$I121)*BDEQ!$C$2*$J121*$K121)</f>
        <v>36017759475992.07</v>
      </c>
      <c r="AQ121">
        <f>IF(ISBLANK(Calculations!AQ121),"",Calculations!AQ121)-(SUMIFS(BDEQ!AC:AC,BDEQ!$AG:$AG,About!$B$2,BDEQ!$AH:$AH,$I121)*BDEQ!$C$2*$J121*$K121)</f>
        <v>36228090595736.812</v>
      </c>
      <c r="AR121">
        <f>IF(ISBLANK(Calculations!AR121),"",Calculations!AR121)-(SUMIFS(BDEQ!AD:AD,BDEQ!$AG:$AG,About!$B$2,BDEQ!$AH:$AH,$I121)*BDEQ!$C$2*$J121*$K121)</f>
        <v>36402512906841.078</v>
      </c>
      <c r="AS121">
        <f>IF(ISBLANK(Calculations!AS121),"",Calculations!AS121)-(SUMIFS(BDEQ!AE:AE,BDEQ!$AG:$AG,About!$B$2,BDEQ!$AH:$AH,$I121)*BDEQ!$C$2*$J121*$K121)</f>
        <v>36563927585168.805</v>
      </c>
      <c r="AT121">
        <f>IF(ISBLANK(Calculations!AT121),"",Calculations!AT121)-(SUMIFS(BDEQ!AF:AF,BDEQ!$AG:$AG,About!$B$2,BDEQ!$AH:$AH,$I121)*BDEQ!$C$2*$J121*$K121)</f>
        <v>36708854880045.453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0.33284144626102602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0.33284144626102602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0.33284144626102602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0.33284144626102602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0.33284144626102602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0.33284144626102602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0.33284144626102602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0.33284144626102602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0.33284144626102602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1.8795773936338959E-2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3060008384157.7915</v>
      </c>
      <c r="P134">
        <f>IF(ISBLANK(Calculations!P134),"",Calculations!P134)</f>
        <v>3060008384157.7915</v>
      </c>
      <c r="Q134">
        <f>IF(ISBLANK(Calculations!Q134),"",Calculations!Q134)</f>
        <v>3060008384157.7915</v>
      </c>
      <c r="R134">
        <f>IF(ISBLANK(Calculations!R134),"",Calculations!R134)</f>
        <v>3082208016122.7495</v>
      </c>
      <c r="S134">
        <f>IF(ISBLANK(Calculations!S134),"",Calculations!S134)</f>
        <v>3102897293152.6582</v>
      </c>
      <c r="T134">
        <f>IF(ISBLANK(Calculations!T134),"",Calculations!T134)</f>
        <v>3121561752182.6782</v>
      </c>
      <c r="U134">
        <f>IF(ISBLANK(Calculations!U134),"",Calculations!U134)</f>
        <v>3139151542370.7842</v>
      </c>
      <c r="V134">
        <f>IF(ISBLANK(Calculations!V134),"",Calculations!V134)</f>
        <v>3155582270136.9956</v>
      </c>
      <c r="W134">
        <f>IF(ISBLANK(Calculations!W134),"",Calculations!W134)</f>
        <v>3171295808525.9663</v>
      </c>
      <c r="X134">
        <f>IF(ISBLANK(Calculations!X134),"",Calculations!X134)</f>
        <v>3187005354737.6104</v>
      </c>
      <c r="Y134">
        <f>IF(ISBLANK(Calculations!Y134),"",Calculations!Y134)</f>
        <v>3201733576908.4814</v>
      </c>
      <c r="Z134">
        <f>IF(ISBLANK(Calculations!Z134),"",Calculations!Z134)</f>
        <v>3215156954384.4531</v>
      </c>
      <c r="AA134">
        <f>IF(ISBLANK(Calculations!AA134),"",Calculations!AA134)</f>
        <v>3227680175155.501</v>
      </c>
      <c r="AB134">
        <f>IF(ISBLANK(Calculations!AB134),"",Calculations!AB134)</f>
        <v>3238122850980.9966</v>
      </c>
      <c r="AC134">
        <f>IF(ISBLANK(Calculations!AC134),"",Calculations!AC134)</f>
        <v>3247022770150.7026</v>
      </c>
      <c r="AD134">
        <f>IF(ISBLANK(Calculations!AD134),"",Calculations!AD134)</f>
        <v>3254066631152.2695</v>
      </c>
      <c r="AE134">
        <f>IF(ISBLANK(Calculations!AE134),"",Calculations!AE134)</f>
        <v>3260002018088.9307</v>
      </c>
      <c r="AF134">
        <f>IF(ISBLANK(Calculations!AF134),"",Calculations!AF134)</f>
        <v>3263869264686.4307</v>
      </c>
      <c r="AG134">
        <f>IF(ISBLANK(Calculations!AG134),"",Calculations!AG134)</f>
        <v>3266549268068.3906</v>
      </c>
      <c r="AH134">
        <f>IF(ISBLANK(Calculations!AH134),"",Calculations!AH134)</f>
        <v>3269357893053.25</v>
      </c>
      <c r="AI134">
        <f>IF(ISBLANK(Calculations!AI134),"",Calculations!AI134)</f>
        <v>3271784331607.8213</v>
      </c>
      <c r="AJ134">
        <f>IF(ISBLANK(Calculations!AJ134),"",Calculations!AJ134)</f>
        <v>3274561284447.9268</v>
      </c>
      <c r="AK134">
        <f>IF(ISBLANK(Calculations!AK134),"",Calculations!AK134)</f>
        <v>3277077183300.2441</v>
      </c>
      <c r="AL134">
        <f>IF(ISBLANK(Calculations!AL134),"",Calculations!AL134)</f>
        <v>3279801951788.7192</v>
      </c>
      <c r="AM134">
        <f>IF(ISBLANK(Calculations!AM134),"",Calculations!AM134)</f>
        <v>3282538573841.5669</v>
      </c>
      <c r="AN134">
        <f>IF(ISBLANK(Calculations!AN134),"",Calculations!AN134)</f>
        <v>3286174377012.8081</v>
      </c>
      <c r="AO134">
        <f>IF(ISBLANK(Calculations!AO134),"",Calculations!AO134)</f>
        <v>3289445616916.7656</v>
      </c>
      <c r="AP134">
        <f>IF(ISBLANK(Calculations!AP134),"",Calculations!AP134)</f>
        <v>3293191437660.9927</v>
      </c>
      <c r="AQ134">
        <f>IF(ISBLANK(Calculations!AQ134),"",Calculations!AQ134)</f>
        <v>3296526358974.8076</v>
      </c>
      <c r="AR134">
        <f>IF(ISBLANK(Calculations!AR134),"",Calculations!AR134)</f>
        <v>3299618280023.167</v>
      </c>
      <c r="AS134">
        <f>IF(ISBLANK(Calculations!AS134),"",Calculations!AS134)</f>
        <v>3302646270553.1104</v>
      </c>
      <c r="AT134">
        <f>IF(ISBLANK(Calculations!AT134),"",Calculations!AT134)</f>
        <v>3305424909267.3232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0.31748225119214069</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18617476692158.32</v>
      </c>
      <c r="P136">
        <f>IF(ISBLANK(Calculations!P136),"",Calculations!P136)</f>
        <v>18617476692158.32</v>
      </c>
      <c r="Q136">
        <f>IF(ISBLANK(Calculations!Q136),"",Calculations!Q136)</f>
        <v>18617476692158.32</v>
      </c>
      <c r="R136">
        <f>IF(ISBLANK(Calculations!R136),"",Calculations!R136)</f>
        <v>18524514404121.953</v>
      </c>
      <c r="S136" s="99">
        <f>IF(ISBLANK(Calculations!S136),"",Calculations!S136 + ('IRA Buildings Changes'!$F$38/($AB$133-$R$133)*(S133-$R$133)))</f>
        <v>18394447447235.645</v>
      </c>
      <c r="T136" s="99">
        <f>IF(ISBLANK(Calculations!T136),"",Calculations!T136 + ('IRA Buildings Changes'!$F$38/($AB$133-$R$133)*(T133-$R$133)))</f>
        <v>18256319676890.34</v>
      </c>
      <c r="U136" s="99">
        <f>IF(ISBLANK(Calculations!U136),"",Calculations!U136 + ('IRA Buildings Changes'!$F$38/($AB$133-$R$133)*(U133-$R$133)))</f>
        <v>18116509264652.527</v>
      </c>
      <c r="V136" s="99">
        <f>IF(ISBLANK(Calculations!V136),"",Calculations!V136 + ('IRA Buildings Changes'!$F$38/($AB$133-$R$133)*(V133-$R$133)))</f>
        <v>17976487344581.777</v>
      </c>
      <c r="W136" s="99">
        <f>IF(ISBLANK(Calculations!W136),"",Calculations!W136 + ('IRA Buildings Changes'!$F$38/($AB$133-$R$133)*(W133-$R$133)))</f>
        <v>17840650602692.125</v>
      </c>
      <c r="X136" s="99">
        <f>IF(ISBLANK(Calculations!X136),"",Calculations!X136 + ('IRA Buildings Changes'!$F$38/($AB$133-$R$133)*(X133-$R$133)))</f>
        <v>17716149426953.711</v>
      </c>
      <c r="Y136" s="99">
        <f>IF(ISBLANK(Calculations!Y136),"",Calculations!Y136 + ('IRA Buildings Changes'!$F$38/($AB$133-$R$133)*(Y133-$R$133)))</f>
        <v>17601297577201.52</v>
      </c>
      <c r="Z136" s="99">
        <f>IF(ISBLANK(Calculations!Z136),"",Calculations!Z136 + ('IRA Buildings Changes'!$F$38/($AB$133-$R$133)*(Z133-$R$133)))</f>
        <v>17498272512813.682</v>
      </c>
      <c r="AA136" s="99">
        <f>IF(ISBLANK(Calculations!AA136),"",Calculations!AA136 + ('IRA Buildings Changes'!$F$38/($AB$133-$R$133)*(AA133-$R$133)))</f>
        <v>17411708711161.611</v>
      </c>
      <c r="AB136" s="98">
        <f>IF(ISBLANK(Calculations!AB136),"",Calculations!AB136 + 'IRA Buildings Changes'!F38)</f>
        <v>17337954998262.861</v>
      </c>
      <c r="AC136" s="99">
        <f>IF(ISBLANK(Calculations!AC136),"",Calculations!AC136 + 'IRA Buildings Changes'!$F$38)</f>
        <v>17312869658660.623</v>
      </c>
      <c r="AD136" s="99">
        <f>IF(ISBLANK(Calculations!AD136),"",Calculations!AD136 + 'IRA Buildings Changes'!$F$38)</f>
        <v>17302213589902.838</v>
      </c>
      <c r="AE136" s="99">
        <f>IF(ISBLANK(Calculations!AE136),"",Calculations!AE136 + 'IRA Buildings Changes'!$F$38)</f>
        <v>17307677971118.439</v>
      </c>
      <c r="AF136" s="99">
        <f>IF(ISBLANK(Calculations!AF136),"",Calculations!AF136 + 'IRA Buildings Changes'!$F$38)</f>
        <v>17320341975212.404</v>
      </c>
      <c r="AG136" s="99">
        <f>IF(ISBLANK(Calculations!AG136),"",Calculations!AG136 + 'IRA Buildings Changes'!$F$38)</f>
        <v>17340514343272.209</v>
      </c>
      <c r="AH136" s="99">
        <f>IF(ISBLANK(Calculations!AH136),"",Calculations!AH136 + 'IRA Buildings Changes'!$F$38)</f>
        <v>17371059223060.346</v>
      </c>
      <c r="AI136" s="99">
        <f>IF(ISBLANK(Calculations!AI136),"",Calculations!AI136 + 'IRA Buildings Changes'!$F$38)</f>
        <v>17405694676905.404</v>
      </c>
      <c r="AJ136" s="99">
        <f>IF(ISBLANK(Calculations!AJ136),"",Calculations!AJ136 + 'IRA Buildings Changes'!$F$38)</f>
        <v>17445837267899.729</v>
      </c>
      <c r="AK136" s="99">
        <f>IF(ISBLANK(Calculations!AK136),"",Calculations!AK136 + 'IRA Buildings Changes'!$F$38)</f>
        <v>17485897028534.428</v>
      </c>
      <c r="AL136" s="99">
        <f>IF(ISBLANK(Calculations!AL136),"",Calculations!AL136 + 'IRA Buildings Changes'!$F$38)</f>
        <v>17527286775810.154</v>
      </c>
      <c r="AM136" s="99">
        <f>IF(ISBLANK(Calculations!AM136),"",Calculations!AM136 + 'IRA Buildings Changes'!$F$38)</f>
        <v>17568186598666.479</v>
      </c>
      <c r="AN136" s="99">
        <f>IF(ISBLANK(Calculations!AN136),"",Calculations!AN136 + 'IRA Buildings Changes'!$F$38)</f>
        <v>17613004124255.023</v>
      </c>
      <c r="AO136" s="99">
        <f>IF(ISBLANK(Calculations!AO136),"",Calculations!AO136 + 'IRA Buildings Changes'!$F$38)</f>
        <v>17654661993279.758</v>
      </c>
      <c r="AP136" s="99">
        <f>IF(ISBLANK(Calculations!AP136),"",Calculations!AP136 + 'IRA Buildings Changes'!$F$38)</f>
        <v>17697751370707.039</v>
      </c>
      <c r="AQ136" s="99">
        <f>IF(ISBLANK(Calculations!AQ136),"",Calculations!AQ136 + 'IRA Buildings Changes'!$F$38)</f>
        <v>17737563122396.766</v>
      </c>
      <c r="AR136" s="99">
        <f>IF(ISBLANK(Calculations!AR136),"",Calculations!AR136 + 'IRA Buildings Changes'!$F$38)</f>
        <v>17775193646881.902</v>
      </c>
      <c r="AS136" s="99">
        <f>IF(ISBLANK(Calculations!AS136),"",Calculations!AS136 + 'IRA Buildings Changes'!$F$38)</f>
        <v>17811785452888.613</v>
      </c>
      <c r="AT136" s="99">
        <f>IF(ISBLANK(Calculations!AT136),"",Calculations!AT136 + 'IRA Buildings Changes'!$F$38)</f>
        <v>17846457986674.5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0.33158976361525982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6488216904659.7891</v>
      </c>
      <c r="P137">
        <f>IF(ISBLANK(Calculations!P137),"",Calculations!P137)</f>
        <v>6488216904659.7891</v>
      </c>
      <c r="Q137">
        <f>IF(ISBLANK(Calculations!Q137),"",Calculations!Q137)</f>
        <v>6488216904659.7891</v>
      </c>
      <c r="R137">
        <f>IF(ISBLANK(Calculations!R137),"",Calculations!R137)</f>
        <v>6596903743812.8906</v>
      </c>
      <c r="S137">
        <f>IF(ISBLANK(Calculations!S137),"",Calculations!S137)</f>
        <v>6702421917596.6299</v>
      </c>
      <c r="T137">
        <f>IF(ISBLANK(Calculations!T137),"",Calculations!T137)</f>
        <v>6803253445711.7256</v>
      </c>
      <c r="U137">
        <f>IF(ISBLANK(Calculations!U137),"",Calculations!U137)</f>
        <v>6900939790423.8623</v>
      </c>
      <c r="V137">
        <f>IF(ISBLANK(Calculations!V137),"",Calculations!V137)</f>
        <v>6994964167901.6318</v>
      </c>
      <c r="W137">
        <f>IF(ISBLANK(Calculations!W137),"",Calculations!W137)</f>
        <v>7085764355084.8096</v>
      </c>
      <c r="X137">
        <f>IF(ISBLANK(Calculations!X137),"",Calculations!X137)</f>
        <v>7174759967090.9053</v>
      </c>
      <c r="Y137">
        <f>IF(ISBLANK(Calculations!Y137),"",Calculations!Y137)</f>
        <v>7260073725039.25</v>
      </c>
      <c r="Z137">
        <f>IF(ISBLANK(Calculations!Z137),"",Calculations!Z137)</f>
        <v>7341667879446.4668</v>
      </c>
      <c r="AA137">
        <f>IF(ISBLANK(Calculations!AA137),"",Calculations!AA137)</f>
        <v>7420545637051.2998</v>
      </c>
      <c r="AB137">
        <f>IF(ISBLANK(Calculations!AB137),"",Calculations!AB137)</f>
        <v>7494913230895.2686</v>
      </c>
      <c r="AC137">
        <f>IF(ISBLANK(Calculations!AC137),"",Calculations!AC137)</f>
        <v>7566108453932.1533</v>
      </c>
      <c r="AD137">
        <f>IF(ISBLANK(Calculations!AD137),"",Calculations!AD137)</f>
        <v>7634554928638.292</v>
      </c>
      <c r="AE137">
        <f>IF(ISBLANK(Calculations!AE137),"",Calculations!AE137)</f>
        <v>7699975538036.1943</v>
      </c>
      <c r="AF137">
        <f>IF(ISBLANK(Calculations!AF137),"",Calculations!AF137)</f>
        <v>7758466970709.0889</v>
      </c>
      <c r="AG137">
        <f>IF(ISBLANK(Calculations!AG137),"",Calculations!AG137)</f>
        <v>7809940670656.584</v>
      </c>
      <c r="AH137">
        <f>IF(ISBLANK(Calculations!AH137),"",Calculations!AH137)</f>
        <v>7855452942515.7764</v>
      </c>
      <c r="AI137">
        <f>IF(ISBLANK(Calculations!AI137),"",Calculations!AI137)</f>
        <v>7893178247530.0713</v>
      </c>
      <c r="AJ137">
        <f>IF(ISBLANK(Calculations!AJ137),"",Calculations!AJ137)</f>
        <v>7924613468093.9902</v>
      </c>
      <c r="AK137">
        <f>IF(ISBLANK(Calculations!AK137),"",Calculations!AK137)</f>
        <v>7949050831338.3271</v>
      </c>
      <c r="AL137">
        <f>IF(ISBLANK(Calculations!AL137),"",Calculations!AL137)</f>
        <v>7968518522788.9336</v>
      </c>
      <c r="AM137">
        <f>IF(ISBLANK(Calculations!AM137),"",Calculations!AM137)</f>
        <v>7984223535256.7842</v>
      </c>
      <c r="AN137">
        <f>IF(ISBLANK(Calculations!AN137),"",Calculations!AN137)</f>
        <v>7999405577074.5811</v>
      </c>
      <c r="AO137">
        <f>IF(ISBLANK(Calculations!AO137),"",Calculations!AO137)</f>
        <v>8012923134505.1553</v>
      </c>
      <c r="AP137">
        <f>IF(ISBLANK(Calculations!AP137),"",Calculations!AP137)</f>
        <v>8027315881489.5176</v>
      </c>
      <c r="AQ137">
        <f>IF(ISBLANK(Calculations!AQ137),"",Calculations!AQ137)</f>
        <v>8041426702282.6963</v>
      </c>
      <c r="AR137">
        <f>IF(ISBLANK(Calculations!AR137),"",Calculations!AR137)</f>
        <v>8055807795999.9453</v>
      </c>
      <c r="AS137">
        <f>IF(ISBLANK(Calculations!AS137),"",Calculations!AS137)</f>
        <v>8070784545626.9463</v>
      </c>
      <c r="AT137">
        <f>IF(ISBLANK(Calculations!AT137),"",Calculations!AT137)</f>
        <v>8085771706901.248</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1846000000000</v>
      </c>
      <c r="P139">
        <f>IF(ISBLANK(Calculations!P139),"",Calculations!P139)</f>
        <v>1846000000000</v>
      </c>
      <c r="Q139">
        <f>IF(ISBLANK(Calculations!Q139),"",Calculations!Q139)</f>
        <v>1846000000000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49000000000</v>
      </c>
      <c r="P140">
        <f>IF(ISBLANK(Calculations!P140),"",Calculations!P140)</f>
        <v>49000000000</v>
      </c>
      <c r="Q140">
        <f>IF(ISBLANK(Calculations!Q140),"",Calculations!Q140)</f>
        <v>49000000000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3000000000</v>
      </c>
      <c r="P141">
        <f>IF(ISBLANK(Calculations!P141),"",Calculations!P141)</f>
        <v>3000000000</v>
      </c>
      <c r="Q141">
        <f>IF(ISBLANK(Calculations!Q141),"",Calculations!Q141)</f>
        <v>3000000000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9131000000000</v>
      </c>
      <c r="P142">
        <f>IF(ISBLANK(Calculations!P142),"",Calculations!P142)</f>
        <v>9131000000000</v>
      </c>
      <c r="Q142">
        <f>IF(ISBLANK(Calculations!Q142),"",Calculations!Q142)</f>
        <v>9131000000000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0.22864092207519224</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37223428036607.523</v>
      </c>
      <c r="P147">
        <f>IF(ISBLANK(Calculations!P147),"",Calculations!P147)</f>
        <v>37223428036607.523</v>
      </c>
      <c r="Q147">
        <f>IF(ISBLANK(Calculations!Q147),"",Calculations!Q147)</f>
        <v>37223428036607.523</v>
      </c>
      <c r="R147">
        <f>IF(ISBLANK(Calculations!R147),"",Calculations!R147)</f>
        <v>37291472834440.852</v>
      </c>
      <c r="S147" s="99">
        <f>IF(ISBLANK(Calculations!S147),"",Calculations!S147+('IRA Buildings Changes'!$E$38/($AB$146-$R$146)*(S146-$R$146)))</f>
        <v>37183644697193.609</v>
      </c>
      <c r="T147" s="99">
        <f>IF(ISBLANK(Calculations!T147),"",Calculations!T147+('IRA Buildings Changes'!$E$38/($AB$146-$R$146)*(T146-$R$146)))</f>
        <v>37039816519803.812</v>
      </c>
      <c r="U147" s="99">
        <f>IF(ISBLANK(Calculations!U147),"",Calculations!U147+('IRA Buildings Changes'!$E$38/($AB$146-$R$146)*(U146-$R$146)))</f>
        <v>36864032756777.328</v>
      </c>
      <c r="V147" s="99">
        <f>IF(ISBLANK(Calculations!V147),"",Calculations!V147+('IRA Buildings Changes'!$E$38/($AB$146-$R$146)*(V146-$R$146)))</f>
        <v>36658792576525.516</v>
      </c>
      <c r="W147" s="99">
        <f>IF(ISBLANK(Calculations!W147),"",Calculations!W147+('IRA Buildings Changes'!$E$38/($AB$146-$R$146)*(W146-$R$146)))</f>
        <v>36431262809198.672</v>
      </c>
      <c r="X147" s="99">
        <f>IF(ISBLANK(Calculations!X147),"",Calculations!X147+('IRA Buildings Changes'!$E$38/($AB$146-$R$146)*(X146-$R$146)))</f>
        <v>36185540887804.32</v>
      </c>
      <c r="Y147" s="99">
        <f>IF(ISBLANK(Calculations!Y147),"",Calculations!Y147+('IRA Buildings Changes'!$E$38/($AB$146-$R$146)*(Y146-$R$146)))</f>
        <v>35918943607900.719</v>
      </c>
      <c r="Z147" s="99">
        <f>IF(ISBLANK(Calculations!Z147),"",Calculations!Z147+('IRA Buildings Changes'!$E$38/($AB$146-$R$146)*(Z146-$R$146)))</f>
        <v>35633608950569.57</v>
      </c>
      <c r="AA147" s="99">
        <f>IF(ISBLANK(Calculations!AA147),"",Calculations!AA147+('IRA Buildings Changes'!$E$38/($AB$146-$R$146)*(AA146-$R$146)))</f>
        <v>35355248448475.898</v>
      </c>
      <c r="AB147" s="98">
        <f>IF(ISBLANK(Calculations!AB147),"",Calculations!AB147 + 'IRA Buildings Changes'!E38)</f>
        <v>35085449566045.117</v>
      </c>
      <c r="AC147" s="99">
        <f>IF(ISBLANK(Calculations!AC147),"",Calculations!AC147  + 'IRA Buildings Changes'!$E$38)</f>
        <v>34979181887208.117</v>
      </c>
      <c r="AD147" s="99">
        <f>IF(ISBLANK(Calculations!AD147),"",Calculations!AD147  + 'IRA Buildings Changes'!$E$38)</f>
        <v>34881888638010.719</v>
      </c>
      <c r="AE147" s="99">
        <f>IF(ISBLANK(Calculations!AE147),"",Calculations!AE147  + 'IRA Buildings Changes'!$E$38)</f>
        <v>34803373843380.688</v>
      </c>
      <c r="AF147" s="99">
        <f>IF(ISBLANK(Calculations!AF147),"",Calculations!AF147  + 'IRA Buildings Changes'!$E$38)</f>
        <v>34738237771427.289</v>
      </c>
      <c r="AG147" s="99">
        <f>IF(ISBLANK(Calculations!AG147),"",Calculations!AG147  + 'IRA Buildings Changes'!$E$38)</f>
        <v>34685671053405.195</v>
      </c>
      <c r="AH147" s="99">
        <f>IF(ISBLANK(Calculations!AH147),"",Calculations!AH147  + 'IRA Buildings Changes'!$E$38)</f>
        <v>34663450679375.047</v>
      </c>
      <c r="AI147" s="99">
        <f>IF(ISBLANK(Calculations!AI147),"",Calculations!AI147  + 'IRA Buildings Changes'!$E$38)</f>
        <v>34667574708759.07</v>
      </c>
      <c r="AJ147" s="99">
        <f>IF(ISBLANK(Calculations!AJ147),"",Calculations!AJ147  + 'IRA Buildings Changes'!$E$38)</f>
        <v>34697101318103.805</v>
      </c>
      <c r="AK147" s="99">
        <f>IF(ISBLANK(Calculations!AK147),"",Calculations!AK147  + 'IRA Buildings Changes'!$E$38)</f>
        <v>34749694927442.688</v>
      </c>
      <c r="AL147" s="99">
        <f>IF(ISBLANK(Calculations!AL147),"",Calculations!AL147  + 'IRA Buildings Changes'!$E$38)</f>
        <v>34825998035524.68</v>
      </c>
      <c r="AM147" s="99">
        <f>IF(ISBLANK(Calculations!AM147),"",Calculations!AM147  + 'IRA Buildings Changes'!$E$38)</f>
        <v>34933441137106.891</v>
      </c>
      <c r="AN147" s="99">
        <f>IF(ISBLANK(Calculations!AN147),"",Calculations!AN147  + 'IRA Buildings Changes'!$E$38)</f>
        <v>35065988316023.852</v>
      </c>
      <c r="AO147" s="99">
        <f>IF(ISBLANK(Calculations!AO147),"",Calculations!AO147  + 'IRA Buildings Changes'!$E$38)</f>
        <v>35224693631965.867</v>
      </c>
      <c r="AP147" s="99">
        <f>IF(ISBLANK(Calculations!AP147),"",Calculations!AP147  + 'IRA Buildings Changes'!$E$38)</f>
        <v>35411374155134.859</v>
      </c>
      <c r="AQ147" s="99">
        <f>IF(ISBLANK(Calculations!AQ147),"",Calculations!AQ147  + 'IRA Buildings Changes'!$E$38)</f>
        <v>35616198018385.344</v>
      </c>
      <c r="AR147" s="99">
        <f>IF(ISBLANK(Calculations!AR147),"",Calculations!AR147  + 'IRA Buildings Changes'!$E$38)</f>
        <v>35837563415753.531</v>
      </c>
      <c r="AS147" s="99">
        <f>IF(ISBLANK(Calculations!AS147),"",Calculations!AS147  + 'IRA Buildings Changes'!$E$38)</f>
        <v>36080639257767</v>
      </c>
      <c r="AT147" s="99">
        <f>IF(ISBLANK(Calculations!AT147),"",Calculations!AT147  + 'IRA Buildings Changes'!$E$38)</f>
        <v>36335805801970.172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1.139953342596829E-2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668480039632.20654</v>
      </c>
      <c r="P149">
        <f>IF(ISBLANK(Calculations!P149),"",Calculations!P149)</f>
        <v>668480039632.20654</v>
      </c>
      <c r="Q149">
        <f>IF(ISBLANK(Calculations!Q149),"",Calculations!Q149)</f>
        <v>668480039632.20654</v>
      </c>
      <c r="R149">
        <f>IF(ISBLANK(Calculations!R149),"",Calculations!R149)</f>
        <v>666432942606.85034</v>
      </c>
      <c r="S149">
        <f>IF(ISBLANK(Calculations!S149),"",Calculations!S149)</f>
        <v>664013049137.27856</v>
      </c>
      <c r="T149">
        <f>IF(ISBLANK(Calculations!T149),"",Calculations!T149)</f>
        <v>661121802814.09192</v>
      </c>
      <c r="U149">
        <f>IF(ISBLANK(Calculations!U149),"",Calculations!U149)</f>
        <v>657717937430.03064</v>
      </c>
      <c r="V149">
        <f>IF(ISBLANK(Calculations!V149),"",Calculations!V149)</f>
        <v>653771297574.34937</v>
      </c>
      <c r="W149">
        <f>IF(ISBLANK(Calculations!W149),"",Calculations!W149)</f>
        <v>649234380648.76172</v>
      </c>
      <c r="X149">
        <f>IF(ISBLANK(Calculations!X149),"",Calculations!X149)</f>
        <v>644100093366.2533</v>
      </c>
      <c r="Y149">
        <f>IF(ISBLANK(Calculations!Y149),"",Calculations!Y149)</f>
        <v>638295983250.43384</v>
      </c>
      <c r="Z149">
        <f>IF(ISBLANK(Calculations!Z149),"",Calculations!Z149)</f>
        <v>631754164537.32275</v>
      </c>
      <c r="AA149">
        <f>IF(ISBLANK(Calculations!AA149),"",Calculations!AA149)</f>
        <v>624419262454.82593</v>
      </c>
      <c r="AB149">
        <f>IF(ISBLANK(Calculations!AB149),"",Calculations!AB149)</f>
        <v>616247279236.96484</v>
      </c>
      <c r="AC149">
        <f>IF(ISBLANK(Calculations!AC149),"",Calculations!AC149)</f>
        <v>607246780465.43213</v>
      </c>
      <c r="AD149">
        <f>IF(ISBLANK(Calculations!AD149),"",Calculations!AD149)</f>
        <v>597418893283.10291</v>
      </c>
      <c r="AE149">
        <f>IF(ISBLANK(Calculations!AE149),"",Calculations!AE149)</f>
        <v>586695892592.58789</v>
      </c>
      <c r="AF149">
        <f>IF(ISBLANK(Calculations!AF149),"",Calculations!AF149)</f>
        <v>575105549766.79968</v>
      </c>
      <c r="AG149">
        <f>IF(ISBLANK(Calculations!AG149),"",Calculations!AG149)</f>
        <v>562693673403.33777</v>
      </c>
      <c r="AH149">
        <f>IF(ISBLANK(Calculations!AH149),"",Calculations!AH149)</f>
        <v>549604319302.03748</v>
      </c>
      <c r="AI149">
        <f>IF(ISBLANK(Calculations!AI149),"",Calculations!AI149)</f>
        <v>535963905213.31775</v>
      </c>
      <c r="AJ149">
        <f>IF(ISBLANK(Calculations!AJ149),"",Calculations!AJ149)</f>
        <v>521906997386.37195</v>
      </c>
      <c r="AK149">
        <f>IF(ISBLANK(Calculations!AK149),"",Calculations!AK149)</f>
        <v>507654368451.2807</v>
      </c>
      <c r="AL149">
        <f>IF(ISBLANK(Calculations!AL149),"",Calculations!AL149)</f>
        <v>493461181903.64282</v>
      </c>
      <c r="AM149">
        <f>IF(ISBLANK(Calculations!AM149),"",Calculations!AM149)</f>
        <v>479639119569.55438</v>
      </c>
      <c r="AN149">
        <f>IF(ISBLANK(Calculations!AN149),"",Calculations!AN149)</f>
        <v>466413841853.80774</v>
      </c>
      <c r="AO149">
        <f>IF(ISBLANK(Calculations!AO149),"",Calculations!AO149)</f>
        <v>454034282633.4967</v>
      </c>
      <c r="AP149">
        <f>IF(ISBLANK(Calculations!AP149),"",Calculations!AP149)</f>
        <v>442676685375.44934</v>
      </c>
      <c r="AQ149">
        <f>IF(ISBLANK(Calculations!AQ149),"",Calculations!AQ149)</f>
        <v>432430569291.79132</v>
      </c>
      <c r="AR149">
        <f>IF(ISBLANK(Calculations!AR149),"",Calculations!AR149)</f>
        <v>423359473236.33362</v>
      </c>
      <c r="AS149">
        <f>IF(ISBLANK(Calculations!AS149),"",Calculations!AS149)</f>
        <v>415463299676.48932</v>
      </c>
      <c r="AT149">
        <f>IF(ISBLANK(Calculations!AT149),"",Calculations!AT149)</f>
        <v>408672017242.42767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17822720.332935698</v>
      </c>
      <c r="S158">
        <f>IF(ISBLANK(Calculations!S158),"",Calculations!S158)</f>
        <v>18075799.248798002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0.11491005223929508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18707701234713.957</v>
      </c>
      <c r="P160">
        <f>IF(ISBLANK(Calculations!P160),"",Calculations!P160)</f>
        <v>18707701234713.957</v>
      </c>
      <c r="Q160">
        <f>IF(ISBLANK(Calculations!Q160),"",Calculations!Q160)</f>
        <v>18707701234713.957</v>
      </c>
      <c r="R160">
        <f>IF(ISBLANK(Calculations!R160),"",Calculations!R160)</f>
        <v>18445775071362.031</v>
      </c>
      <c r="S160">
        <f>IF(ISBLANK(Calculations!S160),"",Calculations!S160)</f>
        <v>18011226933613.762</v>
      </c>
      <c r="T160">
        <f>IF(ISBLANK(Calculations!T160),"",Calculations!T160)</f>
        <v>17536689868095.73</v>
      </c>
      <c r="U160">
        <f>IF(ISBLANK(Calculations!U160),"",Calculations!U160)</f>
        <v>17073975095942.51</v>
      </c>
      <c r="V160">
        <f>IF(ISBLANK(Calculations!V160),"",Calculations!V160)</f>
        <v>16618152611073.266</v>
      </c>
      <c r="W160">
        <f>IF(ISBLANK(Calculations!W160),"",Calculations!W160)</f>
        <v>16175989623886.848</v>
      </c>
      <c r="X160">
        <f>IF(ISBLANK(Calculations!X160),"",Calculations!X160)</f>
        <v>15759850212845.82</v>
      </c>
      <c r="Y160">
        <f>IF(ISBLANK(Calculations!Y160),"",Calculations!Y160)</f>
        <v>15381937724392.738</v>
      </c>
      <c r="Z160">
        <f>IF(ISBLANK(Calculations!Z160),"",Calculations!Z160)</f>
        <v>15045815243532.986</v>
      </c>
      <c r="AA160">
        <f>IF(ISBLANK(Calculations!AA160),"",Calculations!AA160)</f>
        <v>14761808569877.219</v>
      </c>
      <c r="AB160">
        <f>IF(ISBLANK(Calculations!AB160),"",Calculations!AB160)</f>
        <v>14526873773029.521</v>
      </c>
      <c r="AC160">
        <f>IF(ISBLANK(Calculations!AC160),"",Calculations!AC160)</f>
        <v>14330782219072.393</v>
      </c>
      <c r="AD160">
        <f>IF(ISBLANK(Calculations!AD160),"",Calculations!AD160)</f>
        <v>14160380275886.064</v>
      </c>
      <c r="AE160">
        <f>IF(ISBLANK(Calculations!AE160),"",Calculations!AE160)</f>
        <v>14008069937894.494</v>
      </c>
      <c r="AF160">
        <f>IF(ISBLANK(Calculations!AF160),"",Calculations!AF160)</f>
        <v>13864730140654.877</v>
      </c>
      <c r="AG160">
        <f>IF(ISBLANK(Calculations!AG160),"",Calculations!AG160)</f>
        <v>13737654444992.664</v>
      </c>
      <c r="AH160">
        <f>IF(ISBLANK(Calculations!AH160),"",Calculations!AH160)</f>
        <v>13630684464470.303</v>
      </c>
      <c r="AI160">
        <f>IF(ISBLANK(Calculations!AI160),"",Calculations!AI160)</f>
        <v>13536293734798.324</v>
      </c>
      <c r="AJ160">
        <f>IF(ISBLANK(Calculations!AJ160),"",Calculations!AJ160)</f>
        <v>13450616934132.486</v>
      </c>
      <c r="AK160">
        <f>IF(ISBLANK(Calculations!AK160),"",Calculations!AK160)</f>
        <v>13380857795709.65</v>
      </c>
      <c r="AL160">
        <f>IF(ISBLANK(Calculations!AL160),"",Calculations!AL160)</f>
        <v>13332949688234.01</v>
      </c>
      <c r="AM160">
        <f>IF(ISBLANK(Calculations!AM160),"",Calculations!AM160)</f>
        <v>13305268403295.82</v>
      </c>
      <c r="AN160">
        <f>IF(ISBLANK(Calculations!AN160),"",Calculations!AN160)</f>
        <v>13295060664575.758</v>
      </c>
      <c r="AO160">
        <f>IF(ISBLANK(Calculations!AO160),"",Calculations!AO160)</f>
        <v>13301602289155.568</v>
      </c>
      <c r="AP160">
        <f>IF(ISBLANK(Calculations!AP160),"",Calculations!AP160)</f>
        <v>13322553747012.318</v>
      </c>
      <c r="AQ160">
        <f>IF(ISBLANK(Calculations!AQ160),"",Calculations!AQ160)</f>
        <v>13358272102729.131</v>
      </c>
      <c r="AR160">
        <f>IF(ISBLANK(Calculations!AR160),"",Calculations!AR160)</f>
        <v>13409018800551.654</v>
      </c>
      <c r="AS160">
        <f>IF(ISBLANK(Calculations!AS160),"",Calculations!AS160)</f>
        <v>13475644267799.51</v>
      </c>
      <c r="AT160">
        <f>IF(ISBLANK(Calculations!AT160),"",Calculations!AT160)</f>
        <v>13558894570314.762</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0.19903916102686295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32404172532656.367</v>
      </c>
      <c r="P173">
        <f>IF(ISBLANK(Calculations!P173),"",Calculations!P173)</f>
        <v>32404172532656.367</v>
      </c>
      <c r="Q173">
        <f>IF(ISBLANK(Calculations!Q173),"",Calculations!Q173)</f>
        <v>32404172532656.367</v>
      </c>
      <c r="R173">
        <f>IF(ISBLANK(Calculations!R173),"",Calculations!R173)</f>
        <v>32745720999800.715</v>
      </c>
      <c r="S173">
        <f>IF(ISBLANK(Calculations!S173),"",Calculations!S173)</f>
        <v>33050569528460.395</v>
      </c>
      <c r="T173">
        <f>IF(ISBLANK(Calculations!T173),"",Calculations!T173)</f>
        <v>33295915596048.023</v>
      </c>
      <c r="U173">
        <f>IF(ISBLANK(Calculations!U173),"",Calculations!U173)</f>
        <v>33459169913832.305</v>
      </c>
      <c r="V173">
        <f>IF(ISBLANK(Calculations!V173),"",Calculations!V173)</f>
        <v>33536587926969.695</v>
      </c>
      <c r="W173">
        <f>IF(ISBLANK(Calculations!W173),"",Calculations!W173)</f>
        <v>33552541635298.07</v>
      </c>
      <c r="X173">
        <f>IF(ISBLANK(Calculations!X173),"",Calculations!X173)</f>
        <v>33538733434466.406</v>
      </c>
      <c r="Y173">
        <f>IF(ISBLANK(Calculations!Y173),"",Calculations!Y173)</f>
        <v>33517469363770.508</v>
      </c>
      <c r="Z173">
        <f>IF(ISBLANK(Calculations!Z173),"",Calculations!Z173)</f>
        <v>33507123668279.176</v>
      </c>
      <c r="AA173">
        <f>IF(ISBLANK(Calculations!AA173),"",Calculations!AA173)</f>
        <v>33526228131096.449</v>
      </c>
      <c r="AB173">
        <f>IF(ISBLANK(Calculations!AB173),"",Calculations!AB173)</f>
        <v>33577271903272.66</v>
      </c>
      <c r="AC173">
        <f>IF(ISBLANK(Calculations!AC173),"",Calculations!AC173)</f>
        <v>33664455979076.246</v>
      </c>
      <c r="AD173">
        <f>IF(ISBLANK(Calculations!AD173),"",Calculations!AD173)</f>
        <v>33784848684542.238</v>
      </c>
      <c r="AE173">
        <f>IF(ISBLANK(Calculations!AE173),"",Calculations!AE173)</f>
        <v>33928807905988.949</v>
      </c>
      <c r="AF173">
        <f>IF(ISBLANK(Calculations!AF173),"",Calculations!AF173)</f>
        <v>34085053826192.934</v>
      </c>
      <c r="AG173">
        <f>IF(ISBLANK(Calculations!AG173),"",Calculations!AG173)</f>
        <v>34255789516146.719</v>
      </c>
      <c r="AH173">
        <f>IF(ISBLANK(Calculations!AH173),"",Calculations!AH173)</f>
        <v>34444891206372.734</v>
      </c>
      <c r="AI173">
        <f>IF(ISBLANK(Calculations!AI173),"",Calculations!AI173)</f>
        <v>34647647748565.242</v>
      </c>
      <c r="AJ173">
        <f>IF(ISBLANK(Calculations!AJ173),"",Calculations!AJ173)</f>
        <v>34857846632357.539</v>
      </c>
      <c r="AK173">
        <f>IF(ISBLANK(Calculations!AK173),"",Calculations!AK173)</f>
        <v>35081576430461.941</v>
      </c>
      <c r="AL173">
        <f>IF(ISBLANK(Calculations!AL173),"",Calculations!AL173)</f>
        <v>35317638100685.25</v>
      </c>
      <c r="AM173">
        <f>IF(ISBLANK(Calculations!AM173),"",Calculations!AM173)</f>
        <v>35569788678004.641</v>
      </c>
      <c r="AN173">
        <f>IF(ISBLANK(Calculations!AN173),"",Calculations!AN173)</f>
        <v>35837686467466.312</v>
      </c>
      <c r="AO173">
        <f>IF(ISBLANK(Calculations!AO173),"",Calculations!AO173)</f>
        <v>36119764645797.258</v>
      </c>
      <c r="AP173">
        <f>IF(ISBLANK(Calculations!AP173),"",Calculations!AP173)</f>
        <v>36416512179018.711</v>
      </c>
      <c r="AQ173">
        <f>IF(ISBLANK(Calculations!AQ173),"",Calculations!AQ173)</f>
        <v>36721172870799.117</v>
      </c>
      <c r="AR173">
        <f>IF(ISBLANK(Calculations!AR173),"",Calculations!AR173)</f>
        <v>37029987263594.406</v>
      </c>
      <c r="AS173">
        <f>IF(ISBLANK(Calculations!AS173),"",Calculations!AS173)</f>
        <v>37344914323593.125</v>
      </c>
      <c r="AT173">
        <f>IF(ISBLANK(Calculations!AT173),"",Calculations!AT173)</f>
        <v>37662289159933.391</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0.37302953613765405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21874825028648.172</v>
      </c>
      <c r="P175">
        <f>IF(ISBLANK(Calculations!P175),"",Calculations!P175)</f>
        <v>21874825028648.172</v>
      </c>
      <c r="Q175">
        <f>IF(ISBLANK(Calculations!Q175),"",Calculations!Q175)</f>
        <v>21874825028648.172</v>
      </c>
      <c r="R175">
        <f>IF(ISBLANK(Calculations!R175),"",Calculations!R175)</f>
        <v>22201906336660.855</v>
      </c>
      <c r="S175">
        <f>IF(ISBLANK(Calculations!S175),"",Calculations!S175)</f>
        <v>22511343787330.133</v>
      </c>
      <c r="T175">
        <f>IF(ISBLANK(Calculations!T175),"",Calculations!T175)</f>
        <v>22804387623262.422</v>
      </c>
      <c r="U175">
        <f>IF(ISBLANK(Calculations!U175),"",Calculations!U175)</f>
        <v>23081477884209.203</v>
      </c>
      <c r="V175">
        <f>IF(ISBLANK(Calculations!V175),"",Calculations!V175)</f>
        <v>23351740014660.309</v>
      </c>
      <c r="W175">
        <f>IF(ISBLANK(Calculations!W175),"",Calculations!W175)</f>
        <v>23625667283688.152</v>
      </c>
      <c r="X175">
        <f>IF(ISBLANK(Calculations!X175),"",Calculations!X175)</f>
        <v>23909841190375.34</v>
      </c>
      <c r="Y175">
        <f>IF(ISBLANK(Calculations!Y175),"",Calculations!Y175)</f>
        <v>24198441893916.895</v>
      </c>
      <c r="Z175">
        <f>IF(ISBLANK(Calculations!Z175),"",Calculations!Z175)</f>
        <v>24490997250147.309</v>
      </c>
      <c r="AA175">
        <f>IF(ISBLANK(Calculations!AA175),"",Calculations!AA175)</f>
        <v>24784378584799.195</v>
      </c>
      <c r="AB175">
        <f>IF(ISBLANK(Calculations!AB175),"",Calculations!AB175)</f>
        <v>25075084391934.883</v>
      </c>
      <c r="AC175">
        <f>IF(ISBLANK(Calculations!AC175),"",Calculations!AC175)</f>
        <v>25367178073527.543</v>
      </c>
      <c r="AD175">
        <f>IF(ISBLANK(Calculations!AD175),"",Calculations!AD175)</f>
        <v>25665039755233.273</v>
      </c>
      <c r="AE175">
        <f>IF(ISBLANK(Calculations!AE175),"",Calculations!AE175)</f>
        <v>25962301273722.996</v>
      </c>
      <c r="AF175">
        <f>IF(ISBLANK(Calculations!AF175),"",Calculations!AF175)</f>
        <v>26257266963676.98</v>
      </c>
      <c r="AG175">
        <f>IF(ISBLANK(Calculations!AG175),"",Calculations!AG175)</f>
        <v>26554763137084.828</v>
      </c>
      <c r="AH175">
        <f>IF(ISBLANK(Calculations!AH175),"",Calculations!AH175)</f>
        <v>26854993540185.836</v>
      </c>
      <c r="AI175">
        <f>IF(ISBLANK(Calculations!AI175),"",Calculations!AI175)</f>
        <v>27162922235795.094</v>
      </c>
      <c r="AJ175">
        <f>IF(ISBLANK(Calculations!AJ175),"",Calculations!AJ175)</f>
        <v>27470324584862.754</v>
      </c>
      <c r="AK175">
        <f>IF(ISBLANK(Calculations!AK175),"",Calculations!AK175)</f>
        <v>27776962850131.625</v>
      </c>
      <c r="AL175">
        <f>IF(ISBLANK(Calculations!AL175),"",Calculations!AL175)</f>
        <v>28081223318159.504</v>
      </c>
      <c r="AM175">
        <f>IF(ISBLANK(Calculations!AM175),"",Calculations!AM175)</f>
        <v>28389951385464.355</v>
      </c>
      <c r="AN175">
        <f>IF(ISBLANK(Calculations!AN175),"",Calculations!AN175)</f>
        <v>28699261268398.816</v>
      </c>
      <c r="AO175">
        <f>IF(ISBLANK(Calculations!AO175),"",Calculations!AO175)</f>
        <v>29016103560994.867</v>
      </c>
      <c r="AP175">
        <f>IF(ISBLANK(Calculations!AP175),"",Calculations!AP175)</f>
        <v>29334897392779.164</v>
      </c>
      <c r="AQ175">
        <f>IF(ISBLANK(Calculations!AQ175),"",Calculations!AQ175)</f>
        <v>29651101582007.297</v>
      </c>
      <c r="AR175">
        <f>IF(ISBLANK(Calculations!AR175),"",Calculations!AR175)</f>
        <v>29966437585229.578</v>
      </c>
      <c r="AS175">
        <f>IF(ISBLANK(Calculations!AS175),"",Calculations!AS175)</f>
        <v>30280904247768.188</v>
      </c>
      <c r="AT175">
        <f>IF(ISBLANK(Calculations!AT175),"",Calculations!AT175)</f>
        <v>30594515103392.707</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3.447147684149008E-2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674503387357.4364</v>
      </c>
      <c r="P176">
        <f>IF(ISBLANK(Calculations!P176),"",Calculations!P176)</f>
        <v>674503387357.4364</v>
      </c>
      <c r="Q176">
        <f>IF(ISBLANK(Calculations!Q176),"",Calculations!Q176)</f>
        <v>674503387357.4364</v>
      </c>
      <c r="R176">
        <f>IF(ISBLANK(Calculations!R176),"",Calculations!R176)</f>
        <v>645078895651.13306</v>
      </c>
      <c r="S176">
        <f>IF(ISBLANK(Calculations!S176),"",Calculations!S176)</f>
        <v>615492068491.33105</v>
      </c>
      <c r="T176">
        <f>IF(ISBLANK(Calculations!T176),"",Calculations!T176)</f>
        <v>586276258708.70935</v>
      </c>
      <c r="U176">
        <f>IF(ISBLANK(Calculations!U176),"",Calculations!U176)</f>
        <v>558117668265.26782</v>
      </c>
      <c r="V176">
        <f>IF(ISBLANK(Calculations!V176),"",Calculations!V176)</f>
        <v>531834611072.36884</v>
      </c>
      <c r="W176">
        <f>IF(ISBLANK(Calculations!W176),"",Calculations!W176)</f>
        <v>508190563450.88763</v>
      </c>
      <c r="X176">
        <f>IF(ISBLANK(Calculations!X176),"",Calculations!X176)</f>
        <v>487873060741.9408</v>
      </c>
      <c r="Y176">
        <f>IF(ISBLANK(Calculations!Y176),"",Calculations!Y176)</f>
        <v>471075248254.6228</v>
      </c>
      <c r="Z176">
        <f>IF(ISBLANK(Calculations!Z176),"",Calculations!Z176)</f>
        <v>457834412708.94226</v>
      </c>
      <c r="AA176">
        <f>IF(ISBLANK(Calculations!AA176),"",Calculations!AA176)</f>
        <v>447878236715.60651</v>
      </c>
      <c r="AB176">
        <f>IF(ISBLANK(Calculations!AB176),"",Calculations!AB176)</f>
        <v>440591669197.7334</v>
      </c>
      <c r="AC176">
        <f>IF(ISBLANK(Calculations!AC176),"",Calculations!AC176)</f>
        <v>435423706903.72546</v>
      </c>
      <c r="AD176">
        <f>IF(ISBLANK(Calculations!AD176),"",Calculations!AD176)</f>
        <v>431661738092.84985</v>
      </c>
      <c r="AE176">
        <f>IF(ISBLANK(Calculations!AE176),"",Calculations!AE176)</f>
        <v>428711285730.35321</v>
      </c>
      <c r="AF176">
        <f>IF(ISBLANK(Calculations!AF176),"",Calculations!AF176)</f>
        <v>426053572287.26361</v>
      </c>
      <c r="AG176">
        <f>IF(ISBLANK(Calculations!AG176),"",Calculations!AG176)</f>
        <v>423564664164.14539</v>
      </c>
      <c r="AH176">
        <f>IF(ISBLANK(Calculations!AH176),"",Calculations!AH176)</f>
        <v>421107992729.85394</v>
      </c>
      <c r="AI176">
        <f>IF(ISBLANK(Calculations!AI176),"",Calculations!AI176)</f>
        <v>418663176698.26624</v>
      </c>
      <c r="AJ176">
        <f>IF(ISBLANK(Calculations!AJ176),"",Calculations!AJ176)</f>
        <v>416127359303.54102</v>
      </c>
      <c r="AK176">
        <f>IF(ISBLANK(Calculations!AK176),"",Calculations!AK176)</f>
        <v>413441086031.62659</v>
      </c>
      <c r="AL176">
        <f>IF(ISBLANK(Calculations!AL176),"",Calculations!AL176)</f>
        <v>410580603736.55237</v>
      </c>
      <c r="AM176">
        <f>IF(ISBLANK(Calculations!AM176),"",Calculations!AM176)</f>
        <v>407600574445.93524</v>
      </c>
      <c r="AN176">
        <f>IF(ISBLANK(Calculations!AN176),"",Calculations!AN176)</f>
        <v>404447416433.68091</v>
      </c>
      <c r="AO176">
        <f>IF(ISBLANK(Calculations!AO176),"",Calculations!AO176)</f>
        <v>401227940437.34344</v>
      </c>
      <c r="AP176">
        <f>IF(ISBLANK(Calculations!AP176),"",Calculations!AP176)</f>
        <v>397896828740.27893</v>
      </c>
      <c r="AQ176">
        <f>IF(ISBLANK(Calculations!AQ176),"",Calculations!AQ176)</f>
        <v>394389790482.15167</v>
      </c>
      <c r="AR176">
        <f>IF(ISBLANK(Calculations!AR176),"",Calculations!AR176)</f>
        <v>390753243277.7323</v>
      </c>
      <c r="AS176">
        <f>IF(ISBLANK(Calculations!AS176),"",Calculations!AS176)</f>
        <v>386998385028.60339</v>
      </c>
      <c r="AT176">
        <f>IF(ISBLANK(Calculations!AT176),"",Calculations!AT176)</f>
        <v>383114062829.06714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0.43861409072231078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71407689811864.359</v>
      </c>
      <c r="P186">
        <f>IF(ISBLANK(Calculations!P186),"",Calculations!P186)</f>
        <v>71407689811864.359</v>
      </c>
      <c r="Q186">
        <f>IF(ISBLANK(Calculations!Q186),"",Calculations!Q186)</f>
        <v>71407689811864.359</v>
      </c>
      <c r="R186">
        <f>IF(ISBLANK(Calculations!R186),"",Calculations!R186)</f>
        <v>72113721249983.469</v>
      </c>
      <c r="S186">
        <f>IF(ISBLANK(Calculations!S186),"",Calculations!S186)</f>
        <v>72933166249941.562</v>
      </c>
      <c r="T186">
        <f>IF(ISBLANK(Calculations!T186),"",Calculations!T186)</f>
        <v>73885640266664.391</v>
      </c>
      <c r="U186">
        <f>IF(ISBLANK(Calculations!U186),"",Calculations!U186)</f>
        <v>74863539411268.547</v>
      </c>
      <c r="V186">
        <f>IF(ISBLANK(Calculations!V186),"",Calculations!V186)</f>
        <v>75909436717294.75</v>
      </c>
      <c r="W186">
        <f>IF(ISBLANK(Calculations!W186),"",Calculations!W186)</f>
        <v>77001030536945.438</v>
      </c>
      <c r="X186">
        <f>IF(ISBLANK(Calculations!X186),"",Calculations!X186)</f>
        <v>78120954320955.281</v>
      </c>
      <c r="Y186">
        <f>IF(ISBLANK(Calculations!Y186),"",Calculations!Y186)</f>
        <v>79288604880644.016</v>
      </c>
      <c r="Z186">
        <f>IF(ISBLANK(Calculations!Z186),"",Calculations!Z186)</f>
        <v>80487209127962.25</v>
      </c>
      <c r="AA186">
        <f>IF(ISBLANK(Calculations!AA186),"",Calculations!AA186)</f>
        <v>81710832450750.922</v>
      </c>
      <c r="AB186">
        <f>IF(ISBLANK(Calculations!AB186),"",Calculations!AB186)</f>
        <v>82992177685486.297</v>
      </c>
      <c r="AC186">
        <f>IF(ISBLANK(Calculations!AC186),"",Calculations!AC186)</f>
        <v>84302352641394.141</v>
      </c>
      <c r="AD186">
        <f>IF(ISBLANK(Calculations!AD186),"",Calculations!AD186)</f>
        <v>85659192389752.453</v>
      </c>
      <c r="AE186">
        <f>IF(ISBLANK(Calculations!AE186),"",Calculations!AE186)</f>
        <v>87055544161169.594</v>
      </c>
      <c r="AF186">
        <f>IF(ISBLANK(Calculations!AF186),"",Calculations!AF186)</f>
        <v>88466669993382.547</v>
      </c>
      <c r="AG186">
        <f>IF(ISBLANK(Calculations!AG186),"",Calculations!AG186)</f>
        <v>89939859374858.609</v>
      </c>
      <c r="AH186">
        <f>IF(ISBLANK(Calculations!AH186),"",Calculations!AH186)</f>
        <v>91422700309793.438</v>
      </c>
      <c r="AI186">
        <f>IF(ISBLANK(Calculations!AI186),"",Calculations!AI186)</f>
        <v>92951487636759.25</v>
      </c>
      <c r="AJ186">
        <f>IF(ISBLANK(Calculations!AJ186),"",Calculations!AJ186)</f>
        <v>94522504414456.766</v>
      </c>
      <c r="AK186">
        <f>IF(ISBLANK(Calculations!AK186),"",Calculations!AK186)</f>
        <v>96141372907036.531</v>
      </c>
      <c r="AL186">
        <f>IF(ISBLANK(Calculations!AL186),"",Calculations!AL186)</f>
        <v>97793537697308.484</v>
      </c>
      <c r="AM186">
        <f>IF(ISBLANK(Calculations!AM186),"",Calculations!AM186)</f>
        <v>99497521022169</v>
      </c>
      <c r="AN186">
        <f>IF(ISBLANK(Calculations!AN186),"",Calculations!AN186)</f>
        <v>101230177894197.81</v>
      </c>
      <c r="AO186">
        <f>IF(ISBLANK(Calculations!AO186),"",Calculations!AO186)</f>
        <v>102980295019894.58</v>
      </c>
      <c r="AP186">
        <f>IF(ISBLANK(Calculations!AP186),"",Calculations!AP186)</f>
        <v>104795068183323.44</v>
      </c>
      <c r="AQ186">
        <f>IF(ISBLANK(Calculations!AQ186),"",Calculations!AQ186)</f>
        <v>106607467501888.66</v>
      </c>
      <c r="AR186">
        <f>IF(ISBLANK(Calculations!AR186),"",Calculations!AR186)</f>
        <v>108477245149592.69</v>
      </c>
      <c r="AS186">
        <f>IF(ISBLANK(Calculations!AS186),"",Calculations!AS186)</f>
        <v>110389689535238.39</v>
      </c>
      <c r="AT186">
        <f>IF(ISBLANK(Calculations!AT186),"",Calculations!AT186)</f>
        <v>112355451725913.84</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0.29808867924423699</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17480218239561.301</v>
      </c>
      <c r="P188">
        <f>IF(ISBLANK(Calculations!P188),"",Calculations!P188)</f>
        <v>17480218239561.301</v>
      </c>
      <c r="Q188">
        <f>IF(ISBLANK(Calculations!Q188),"",Calculations!Q188)</f>
        <v>17480218239561.301</v>
      </c>
      <c r="R188">
        <f>IF(ISBLANK(Calculations!R188),"",Calculations!R188)</f>
        <v>17419940239240.934</v>
      </c>
      <c r="S188">
        <f>IF(ISBLANK(Calculations!S188),"",Calculations!S188)</f>
        <v>17400626163304.992</v>
      </c>
      <c r="T188">
        <f>IF(ISBLANK(Calculations!T188),"",Calculations!T188)</f>
        <v>17374907549834.975</v>
      </c>
      <c r="U188">
        <f>IF(ISBLANK(Calculations!U188),"",Calculations!U188)</f>
        <v>17339695151314.533</v>
      </c>
      <c r="V188">
        <f>IF(ISBLANK(Calculations!V188),"",Calculations!V188)</f>
        <v>17304005551958.191</v>
      </c>
      <c r="W188">
        <f>IF(ISBLANK(Calculations!W188),"",Calculations!W188)</f>
        <v>17224061854033.326</v>
      </c>
      <c r="X188">
        <f>IF(ISBLANK(Calculations!X188),"",Calculations!X188)</f>
        <v>17156424914507.252</v>
      </c>
      <c r="Y188">
        <f>IF(ISBLANK(Calculations!Y188),"",Calculations!Y188)</f>
        <v>17107624850081.217</v>
      </c>
      <c r="Z188">
        <f>IF(ISBLANK(Calculations!Z188),"",Calculations!Z188)</f>
        <v>17085774074965.15</v>
      </c>
      <c r="AA188">
        <f>IF(ISBLANK(Calculations!AA188),"",Calculations!AA188)</f>
        <v>17072261756559.967</v>
      </c>
      <c r="AB188">
        <f>IF(ISBLANK(Calculations!AB188),"",Calculations!AB188)</f>
        <v>17068142759871.42</v>
      </c>
      <c r="AC188">
        <f>IF(ISBLANK(Calculations!AC188),"",Calculations!AC188)</f>
        <v>17075300772409.461</v>
      </c>
      <c r="AD188">
        <f>IF(ISBLANK(Calculations!AD188),"",Calculations!AD188)</f>
        <v>17073969633235.729</v>
      </c>
      <c r="AE188">
        <f>IF(ISBLANK(Calculations!AE188),"",Calculations!AE188)</f>
        <v>17044031559743.289</v>
      </c>
      <c r="AF188">
        <f>IF(ISBLANK(Calculations!AF188),"",Calculations!AF188)</f>
        <v>17019317579611.922</v>
      </c>
      <c r="AG188">
        <f>IF(ISBLANK(Calculations!AG188),"",Calculations!AG188)</f>
        <v>17001610917017.865</v>
      </c>
      <c r="AH188">
        <f>IF(ISBLANK(Calculations!AH188),"",Calculations!AH188)</f>
        <v>16996537518657.525</v>
      </c>
      <c r="AI188">
        <f>IF(ISBLANK(Calculations!AI188),"",Calculations!AI188)</f>
        <v>16992066900300.504</v>
      </c>
      <c r="AJ188">
        <f>IF(ISBLANK(Calculations!AJ188),"",Calculations!AJ188)</f>
        <v>17001661148684.805</v>
      </c>
      <c r="AK188">
        <f>IF(ISBLANK(Calculations!AK188),"",Calculations!AK188)</f>
        <v>17009647983727.219</v>
      </c>
      <c r="AL188">
        <f>IF(ISBLANK(Calculations!AL188),"",Calculations!AL188)</f>
        <v>17006081535374.973</v>
      </c>
      <c r="AM188">
        <f>IF(ISBLANK(Calculations!AM188),"",Calculations!AM188)</f>
        <v>16989680896121.102</v>
      </c>
      <c r="AN188">
        <f>IF(ISBLANK(Calculations!AN188),"",Calculations!AN188)</f>
        <v>16968307321840.85</v>
      </c>
      <c r="AO188">
        <f>IF(ISBLANK(Calculations!AO188),"",Calculations!AO188)</f>
        <v>16944145890045.783</v>
      </c>
      <c r="AP188">
        <f>IF(ISBLANK(Calculations!AP188),"",Calculations!AP188)</f>
        <v>16922194651595.842</v>
      </c>
      <c r="AQ188">
        <f>IF(ISBLANK(Calculations!AQ188),"",Calculations!AQ188)</f>
        <v>16905794012341.971</v>
      </c>
      <c r="AR188">
        <f>IF(ISBLANK(Calculations!AR188),"",Calculations!AR188)</f>
        <v>16883340457222.664</v>
      </c>
      <c r="AS188">
        <f>IF(ISBLANK(Calculations!AS188),"",Calculations!AS188)</f>
        <v>16867743524639.779</v>
      </c>
      <c r="AT188">
        <f>IF(ISBLANK(Calculations!AT188),"",Calculations!AT188)</f>
        <v>16850438715381.133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0.63393875954325019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12404279707982.777</v>
      </c>
      <c r="P189">
        <f>IF(ISBLANK(Calculations!P189),"",Calculations!P189)</f>
        <v>12404279707982.777</v>
      </c>
      <c r="Q189">
        <f>IF(ISBLANK(Calculations!Q189),"",Calculations!Q189)</f>
        <v>12404279707982.777</v>
      </c>
      <c r="R189">
        <f>IF(ISBLANK(Calculations!R189),"",Calculations!R189)</f>
        <v>12418096046079.105</v>
      </c>
      <c r="S189">
        <f>IF(ISBLANK(Calculations!S189),"",Calculations!S189)</f>
        <v>12414659858366.02</v>
      </c>
      <c r="T189">
        <f>IF(ISBLANK(Calculations!T189),"",Calculations!T189)</f>
        <v>12400342409561.529</v>
      </c>
      <c r="U189">
        <f>IF(ISBLANK(Calculations!U189),"",Calculations!U189)</f>
        <v>12361327361569.334</v>
      </c>
      <c r="V189">
        <f>IF(ISBLANK(Calculations!V189),"",Calculations!V189)</f>
        <v>12324388343653.766</v>
      </c>
      <c r="W189">
        <f>IF(ISBLANK(Calculations!W189),"",Calculations!W189)</f>
        <v>12301552012810.607</v>
      </c>
      <c r="X189">
        <f>IF(ISBLANK(Calculations!X189),"",Calculations!X189)</f>
        <v>12304415502571.508</v>
      </c>
      <c r="Y189">
        <f>IF(ISBLANK(Calculations!Y189),"",Calculations!Y189)</f>
        <v>12304057566351.398</v>
      </c>
      <c r="Z189">
        <f>IF(ISBLANK(Calculations!Z189),"",Calculations!Z189)</f>
        <v>12283512027316.975</v>
      </c>
      <c r="AA189">
        <f>IF(ISBLANK(Calculations!AA189),"",Calculations!AA189)</f>
        <v>12255163478684.1</v>
      </c>
      <c r="AB189">
        <f>IF(ISBLANK(Calculations!AB189),"",Calculations!AB189)</f>
        <v>12223307155094.137</v>
      </c>
      <c r="AC189">
        <f>IF(ISBLANK(Calculations!AC189),"",Calculations!AC189)</f>
        <v>12222591282653.893</v>
      </c>
      <c r="AD189">
        <f>IF(ISBLANK(Calculations!AD189),"",Calculations!AD189)</f>
        <v>12221589061237.592</v>
      </c>
      <c r="AE189">
        <f>IF(ISBLANK(Calculations!AE189),"",Calculations!AE189)</f>
        <v>12225311597926.762</v>
      </c>
      <c r="AF189">
        <f>IF(ISBLANK(Calculations!AF189),"",Calculations!AF189)</f>
        <v>12206698914480.912</v>
      </c>
      <c r="AG189">
        <f>IF(ISBLANK(Calculations!AG189),"",Calculations!AG189)</f>
        <v>12205625105820.584</v>
      </c>
      <c r="AH189">
        <f>IF(ISBLANK(Calculations!AH189),"",Calculations!AH189)</f>
        <v>12213857638883.166</v>
      </c>
      <c r="AI189">
        <f>IF(ISBLANK(Calculations!AI189),"",Calculations!AI189)</f>
        <v>12216363192423.957</v>
      </c>
      <c r="AJ189">
        <f>IF(ISBLANK(Calculations!AJ189),"",Calculations!AJ189)</f>
        <v>12219727792892.994</v>
      </c>
      <c r="AK189">
        <f>IF(ISBLANK(Calculations!AK189),"",Calculations!AK189)</f>
        <v>12232398735084.967</v>
      </c>
      <c r="AL189">
        <f>IF(ISBLANK(Calculations!AL189),"",Calculations!AL189)</f>
        <v>12256308874588.451</v>
      </c>
      <c r="AM189">
        <f>IF(ISBLANK(Calculations!AM189),"",Calculations!AM189)</f>
        <v>12283154091096.861</v>
      </c>
      <c r="AN189">
        <f>IF(ISBLANK(Calculations!AN189),"",Calculations!AN189)</f>
        <v>12308066452016.648</v>
      </c>
      <c r="AO189">
        <f>IF(ISBLANK(Calculations!AO189),"",Calculations!AO189)</f>
        <v>12327323420658.691</v>
      </c>
      <c r="AP189">
        <f>IF(ISBLANK(Calculations!AP189),"",Calculations!AP189)</f>
        <v>12338204681750.094</v>
      </c>
      <c r="AQ189">
        <f>IF(ISBLANK(Calculations!AQ189),"",Calculations!AQ189)</f>
        <v>12340924997022.938</v>
      </c>
      <c r="AR189">
        <f>IF(ISBLANK(Calculations!AR189),"",Calculations!AR189)</f>
        <v>12349157530085.523</v>
      </c>
      <c r="AS189">
        <f>IF(ISBLANK(Calculations!AS189),"",Calculations!AS189)</f>
        <v>12359394505980.734</v>
      </c>
      <c r="AT189">
        <f>IF(ISBLANK(Calculations!AT189),"",Calculations!AT189)</f>
        <v>12363260217157.936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207841000000000</v>
      </c>
      <c r="P199">
        <f>IF(ISBLANK(Calculations!P199),"",Calculations!P199)</f>
        <v>207841000000000</v>
      </c>
      <c r="Q199">
        <f>IF(ISBLANK(Calculations!Q199),"",Calculations!Q199)</f>
        <v>207841000000000</v>
      </c>
      <c r="R199">
        <f>IF(ISBLANK(Calculations!R199),"",Calculations!R199)</f>
        <v>208209017502232.84</v>
      </c>
      <c r="S199">
        <f>IF(ISBLANK(Calculations!S199),"",Calculations!S199)</f>
        <v>208676554857842.97</v>
      </c>
      <c r="T199">
        <f>IF(ISBLANK(Calculations!T199),"",Calculations!T199)</f>
        <v>209234930379670.12</v>
      </c>
      <c r="U199">
        <f>IF(ISBLANK(Calculations!U199),"",Calculations!U199)</f>
        <v>209852406517046.16</v>
      </c>
      <c r="V199">
        <f>IF(ISBLANK(Calculations!V199),"",Calculations!V199)</f>
        <v>210527436031468.47</v>
      </c>
      <c r="W199">
        <f>IF(ISBLANK(Calculations!W199),"",Calculations!W199)</f>
        <v>211395633496937.75</v>
      </c>
      <c r="X199">
        <f>IF(ISBLANK(Calculations!X199),"",Calculations!X199)</f>
        <v>212346747332439.75</v>
      </c>
      <c r="Y199">
        <f>IF(ISBLANK(Calculations!Y199),"",Calculations!Y199)</f>
        <v>213306385041350.72</v>
      </c>
      <c r="Z199">
        <f>IF(ISBLANK(Calculations!Z199),"",Calculations!Z199)</f>
        <v>214229815394480.84</v>
      </c>
      <c r="AA199">
        <f>IF(ISBLANK(Calculations!AA199),"",Calculations!AA199)</f>
        <v>215315788737949.97</v>
      </c>
      <c r="AB199">
        <f>IF(ISBLANK(Calculations!AB199),"",Calculations!AB199)</f>
        <v>216512709422427.47</v>
      </c>
      <c r="AC199">
        <f>IF(ISBLANK(Calculations!AC199),"",Calculations!AC199)</f>
        <v>217837335661879.69</v>
      </c>
      <c r="AD199">
        <f>IF(ISBLANK(Calculations!AD199),"",Calculations!AD199)</f>
        <v>219341450342598.31</v>
      </c>
      <c r="AE199">
        <f>IF(ISBLANK(Calculations!AE199),"",Calculations!AE199)</f>
        <v>220977563523297.84</v>
      </c>
      <c r="AF199">
        <f>IF(ISBLANK(Calculations!AF199),"",Calculations!AF199)</f>
        <v>222707749822719.44</v>
      </c>
      <c r="AG199">
        <f>IF(ISBLANK(Calculations!AG199),"",Calculations!AG199)</f>
        <v>224430310319103.25</v>
      </c>
      <c r="AH199">
        <f>IF(ISBLANK(Calculations!AH199),"",Calculations!AH199)</f>
        <v>226285700433230.69</v>
      </c>
      <c r="AI199">
        <f>IF(ISBLANK(Calculations!AI199),"",Calculations!AI199)</f>
        <v>228114835541573.03</v>
      </c>
      <c r="AJ199">
        <f>IF(ISBLANK(Calculations!AJ199),"",Calculations!AJ199)</f>
        <v>229874978806067.16</v>
      </c>
      <c r="AK199">
        <f>IF(ISBLANK(Calculations!AK199),"",Calculations!AK199)</f>
        <v>231294976930394.12</v>
      </c>
      <c r="AL199">
        <f>IF(ISBLANK(Calculations!AL199),"",Calculations!AL199)</f>
        <v>232669762694309.84</v>
      </c>
      <c r="AM199">
        <f>IF(ISBLANK(Calculations!AM199),"",Calculations!AM199)</f>
        <v>234086278480980.16</v>
      </c>
      <c r="AN199">
        <f>IF(ISBLANK(Calculations!AN199),"",Calculations!AN199)</f>
        <v>235494243061404.84</v>
      </c>
      <c r="AO199">
        <f>IF(ISBLANK(Calculations!AO199),"",Calculations!AO199)</f>
        <v>236905692513231.81</v>
      </c>
      <c r="AP199">
        <f>IF(ISBLANK(Calculations!AP199),"",Calculations!AP199)</f>
        <v>238240325996581.56</v>
      </c>
      <c r="AQ199">
        <f>IF(ISBLANK(Calculations!AQ199),"",Calculations!AQ199)</f>
        <v>239497479450133</v>
      </c>
      <c r="AR199">
        <f>IF(ISBLANK(Calculations!AR199),"",Calculations!AR199)</f>
        <v>240661409855671.31</v>
      </c>
      <c r="AS199">
        <f>IF(ISBLANK(Calculations!AS199),"",Calculations!AS199)</f>
        <v>241807040318067.78</v>
      </c>
      <c r="AT199">
        <f>IF(ISBLANK(Calculations!AT199),"",Calculations!AT199)</f>
        <v>242903533380547</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162803000000000</v>
      </c>
      <c r="P202">
        <f>IF(ISBLANK(Calculations!P202),"",Calculations!P202)</f>
        <v>162803000000000</v>
      </c>
      <c r="Q202">
        <f>IF(ISBLANK(Calculations!Q202),"",Calculations!Q202)</f>
        <v>162803000000000</v>
      </c>
      <c r="R202">
        <f>IF(ISBLANK(Calculations!R202),"",Calculations!R202)</f>
        <v>163678898171709.81</v>
      </c>
      <c r="S202">
        <f>IF(ISBLANK(Calculations!S202),"",Calculations!S202)</f>
        <v>164427844350221.75</v>
      </c>
      <c r="T202">
        <f>IF(ISBLANK(Calculations!T202),"",Calculations!T202)</f>
        <v>165172303298514.12</v>
      </c>
      <c r="U202">
        <f>IF(ISBLANK(Calculations!U202),"",Calculations!U202)</f>
        <v>165838887663770.69</v>
      </c>
      <c r="V202">
        <f>IF(ISBLANK(Calculations!V202),"",Calculations!V202)</f>
        <v>166463910693439.19</v>
      </c>
      <c r="W202">
        <f>IF(ISBLANK(Calculations!W202),"",Calculations!W202)</f>
        <v>167063818653153.72</v>
      </c>
      <c r="X202">
        <f>IF(ISBLANK(Calculations!X202),"",Calculations!X202)</f>
        <v>167670122097967.91</v>
      </c>
      <c r="Y202">
        <f>IF(ISBLANK(Calculations!Y202),"",Calculations!Y202)</f>
        <v>168333066688634.69</v>
      </c>
      <c r="Z202">
        <f>IF(ISBLANK(Calculations!Z202),"",Calculations!Z202)</f>
        <v>169059631127606.41</v>
      </c>
      <c r="AA202">
        <f>IF(ISBLANK(Calculations!AA202),"",Calculations!AA202)</f>
        <v>169898854606093.69</v>
      </c>
      <c r="AB202">
        <f>IF(ISBLANK(Calculations!AB202),"",Calculations!AB202)</f>
        <v>170883292257412.06</v>
      </c>
      <c r="AC202">
        <f>IF(ISBLANK(Calculations!AC202),"",Calculations!AC202)</f>
        <v>171987191975499.06</v>
      </c>
      <c r="AD202">
        <f>IF(ISBLANK(Calculations!AD202),"",Calculations!AD202)</f>
        <v>173203773097941.19</v>
      </c>
      <c r="AE202">
        <f>IF(ISBLANK(Calculations!AE202),"",Calculations!AE202)</f>
        <v>174519194345120.12</v>
      </c>
      <c r="AF202">
        <f>IF(ISBLANK(Calculations!AF202),"",Calculations!AF202)</f>
        <v>175881957474941.53</v>
      </c>
      <c r="AG202">
        <f>IF(ISBLANK(Calculations!AG202),"",Calculations!AG202)</f>
        <v>177348920136069.06</v>
      </c>
      <c r="AH202">
        <f>IF(ISBLANK(Calculations!AH202),"",Calculations!AH202)</f>
        <v>178894481031662.25</v>
      </c>
      <c r="AI202">
        <f>IF(ISBLANK(Calculations!AI202),"",Calculations!AI202)</f>
        <v>180538184639087.16</v>
      </c>
      <c r="AJ202">
        <f>IF(ISBLANK(Calculations!AJ202),"",Calculations!AJ202)</f>
        <v>182266027062096</v>
      </c>
      <c r="AK202">
        <f>IF(ISBLANK(Calculations!AK202),"",Calculations!AK202)</f>
        <v>184093975722548.5</v>
      </c>
      <c r="AL202">
        <f>IF(ISBLANK(Calculations!AL202),"",Calculations!AL202)</f>
        <v>186013321952138.62</v>
      </c>
      <c r="AM202">
        <f>IF(ISBLANK(Calculations!AM202),"",Calculations!AM202)</f>
        <v>188051954293015.38</v>
      </c>
      <c r="AN202">
        <f>IF(ISBLANK(Calculations!AN202),"",Calculations!AN202)</f>
        <v>190178484197874</v>
      </c>
      <c r="AO202">
        <f>IF(ISBLANK(Calculations!AO202),"",Calculations!AO202)</f>
        <v>192379197682327.5</v>
      </c>
      <c r="AP202">
        <f>IF(ISBLANK(Calculations!AP202),"",Calculations!AP202)</f>
        <v>194702096180747.78</v>
      </c>
      <c r="AQ202">
        <f>IF(ISBLANK(Calculations!AQ202),"",Calculations!AQ202)</f>
        <v>197063033331374.5</v>
      </c>
      <c r="AR202">
        <f>IF(ISBLANK(Calculations!AR202),"",Calculations!AR202)</f>
        <v>199516829388112.91</v>
      </c>
      <c r="AS202">
        <f>IF(ISBLANK(Calculations!AS202),"",Calculations!AS202)</f>
        <v>202056930133548.59</v>
      </c>
      <c r="AT202">
        <f>IF(ISBLANK(Calculations!AT202),"",Calculations!AT202)</f>
        <v>204681262645996.94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20040982593635.125</v>
      </c>
      <c r="C2" s="7">
        <f>'IRA Calculations'!Q4</f>
        <v>20040928321816.035</v>
      </c>
      <c r="D2" s="7">
        <f>'IRA Calculations'!R4</f>
        <v>20094144402206.59</v>
      </c>
      <c r="E2" s="7">
        <f>'IRA Calculations'!S4</f>
        <v>20141586054476.645</v>
      </c>
      <c r="F2" s="7">
        <f>'IRA Calculations'!T4</f>
        <v>20168482747369.523</v>
      </c>
      <c r="G2" s="7">
        <f>'IRA Calculations'!U4</f>
        <v>20179503605116.711</v>
      </c>
      <c r="H2" s="7">
        <f>'IRA Calculations'!V4</f>
        <v>20181397204480.488</v>
      </c>
      <c r="I2" s="7">
        <f>'IRA Calculations'!W4</f>
        <v>20180853473322.574</v>
      </c>
      <c r="J2" s="7">
        <f>'IRA Calculations'!X4</f>
        <v>20152973924279.426</v>
      </c>
      <c r="K2" s="7">
        <f>'IRA Calculations'!Y4</f>
        <v>20127952705718.246</v>
      </c>
      <c r="L2" s="7">
        <f>'IRA Calculations'!Z4</f>
        <v>20083912928057.852</v>
      </c>
      <c r="M2" s="7">
        <f>'IRA Calculations'!AA4</f>
        <v>20044423859613.805</v>
      </c>
      <c r="N2" s="7">
        <f>'IRA Calculations'!AB4</f>
        <v>20005972931293.176</v>
      </c>
      <c r="O2" s="7">
        <f>'IRA Calculations'!AC4</f>
        <v>19958222663097.648</v>
      </c>
      <c r="P2" s="7">
        <f>'IRA Calculations'!AD4</f>
        <v>19931696525890.918</v>
      </c>
      <c r="Q2" s="7">
        <f>'IRA Calculations'!AE4</f>
        <v>19907845443758.68</v>
      </c>
      <c r="R2" s="7">
        <f>'IRA Calculations'!AF4</f>
        <v>19916652062440.34</v>
      </c>
      <c r="S2" s="7">
        <f>'IRA Calculations'!AG4</f>
        <v>19939952271118.027</v>
      </c>
      <c r="T2" s="7">
        <f>'IRA Calculations'!AH4</f>
        <v>19976992402440.332</v>
      </c>
      <c r="U2" s="7">
        <f>'IRA Calculations'!AI4</f>
        <v>20024550067658.074</v>
      </c>
      <c r="V2" s="7">
        <f>'IRA Calculations'!AJ4</f>
        <v>20089767934134.918</v>
      </c>
      <c r="W2" s="7">
        <f>'IRA Calculations'!AK4</f>
        <v>20095716099262.984</v>
      </c>
      <c r="X2" s="7">
        <f>'IRA Calculations'!AL4</f>
        <v>20103363794676.559</v>
      </c>
      <c r="Y2" s="7">
        <f>'IRA Calculations'!AM4</f>
        <v>20122878766297.391</v>
      </c>
      <c r="Z2" s="7">
        <f>'IRA Calculations'!AN4</f>
        <v>20144064652501.566</v>
      </c>
      <c r="AA2" s="7">
        <f>'IRA Calculations'!AO4</f>
        <v>20171725341920.32</v>
      </c>
      <c r="AB2" s="7">
        <f>'IRA Calculations'!AP4</f>
        <v>20192137992246.957</v>
      </c>
      <c r="AC2" s="7">
        <f>'IRA Calculations'!AQ4</f>
        <v>20213540800443.035</v>
      </c>
      <c r="AD2" s="7">
        <f>'IRA Calculations'!AR4</f>
        <v>20237289328195.074</v>
      </c>
      <c r="AE2" s="7">
        <f>'IRA Calculations'!AS4</f>
        <v>20263403872681.211</v>
      </c>
      <c r="AF2" s="7">
        <f>'IRA Calculations'!AT4</f>
        <v>20292104528276.234</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32779776880393.008</v>
      </c>
      <c r="C4" s="7">
        <f>'IRA Calculations'!Q6</f>
        <v>32779776880393.008</v>
      </c>
      <c r="D4" s="7">
        <f>'IRA Calculations'!R6</f>
        <v>32742935589459.645</v>
      </c>
      <c r="E4" s="7">
        <f>'IRA Calculations'!S6</f>
        <v>31682993873893.719</v>
      </c>
      <c r="F4" s="7">
        <f>'IRA Calculations'!T6</f>
        <v>30603483257122.203</v>
      </c>
      <c r="G4" s="7">
        <f>'IRA Calculations'!U6</f>
        <v>29515584270865.941</v>
      </c>
      <c r="H4" s="7">
        <f>'IRA Calculations'!V6</f>
        <v>28443800464048.551</v>
      </c>
      <c r="I4" s="7">
        <f>'IRA Calculations'!W6</f>
        <v>27406589371552.785</v>
      </c>
      <c r="J4" s="7">
        <f>'IRA Calculations'!X6</f>
        <v>26359937971981.055</v>
      </c>
      <c r="K4" s="7">
        <f>'IRA Calculations'!Y6</f>
        <v>25352318249274.496</v>
      </c>
      <c r="L4" s="7">
        <f>'IRA Calculations'!Z6</f>
        <v>24345930074758.867</v>
      </c>
      <c r="M4" s="7">
        <f>'IRA Calculations'!AA6</f>
        <v>23372787993036.172</v>
      </c>
      <c r="N4" s="7">
        <f>'IRA Calculations'!AB6</f>
        <v>22425674416529.188</v>
      </c>
      <c r="O4" s="7">
        <f>'IRA Calculations'!AC6</f>
        <v>22492473997688.57</v>
      </c>
      <c r="P4" s="7">
        <f>'IRA Calculations'!AD6</f>
        <v>22591439265332</v>
      </c>
      <c r="Q4" s="7">
        <f>'IRA Calculations'!AE6</f>
        <v>22681709689777.734</v>
      </c>
      <c r="R4" s="7">
        <f>'IRA Calculations'!AF6</f>
        <v>22820180048883.414</v>
      </c>
      <c r="S4" s="7">
        <f>'IRA Calculations'!AG6</f>
        <v>22971060795605.656</v>
      </c>
      <c r="T4" s="7">
        <f>'IRA Calculations'!AH6</f>
        <v>23124221708963.367</v>
      </c>
      <c r="U4" s="7">
        <f>'IRA Calculations'!AI6</f>
        <v>23287882096323.047</v>
      </c>
      <c r="V4" s="7">
        <f>'IRA Calculations'!AJ6</f>
        <v>23473911022802.75</v>
      </c>
      <c r="W4" s="7">
        <f>'IRA Calculations'!AK6</f>
        <v>23530043084411.773</v>
      </c>
      <c r="X4" s="7">
        <f>'IRA Calculations'!AL6</f>
        <v>23583608083676.477</v>
      </c>
      <c r="Y4" s="7">
        <f>'IRA Calculations'!AM6</f>
        <v>23660877186013.477</v>
      </c>
      <c r="Z4" s="7">
        <f>'IRA Calculations'!AN6</f>
        <v>23749337226658.336</v>
      </c>
      <c r="AA4" s="7">
        <f>'IRA Calculations'!AO6</f>
        <v>23864186654535.445</v>
      </c>
      <c r="AB4" s="7">
        <f>'IRA Calculations'!AP6</f>
        <v>23974900976158.648</v>
      </c>
      <c r="AC4" s="7">
        <f>'IRA Calculations'!AQ6</f>
        <v>24089984577148.82</v>
      </c>
      <c r="AD4" s="7">
        <f>'IRA Calculations'!AR6</f>
        <v>24204296228820.234</v>
      </c>
      <c r="AE4" s="7">
        <f>'IRA Calculations'!AS6</f>
        <v>24311608033312.055</v>
      </c>
      <c r="AF4" s="7">
        <f>'IRA Calculations'!AT6</f>
        <v>24407991375230.93</v>
      </c>
    </row>
    <row r="5" spans="1:34" x14ac:dyDescent="0.2">
      <c r="A5" s="1" t="s">
        <v>79</v>
      </c>
      <c r="B5" s="7">
        <f>'IRA Calculations'!P7</f>
        <v>3608084261034.4941</v>
      </c>
      <c r="C5" s="7">
        <f>'IRA Calculations'!Q7</f>
        <v>3608084261034.4941</v>
      </c>
      <c r="D5" s="7">
        <f>'IRA Calculations'!R7</f>
        <v>3592529167322.6216</v>
      </c>
      <c r="E5" s="7">
        <f>'IRA Calculations'!S7</f>
        <v>3571656748072.4546</v>
      </c>
      <c r="F5" s="7">
        <f>'IRA Calculations'!T7</f>
        <v>3544362001398.1372</v>
      </c>
      <c r="G5" s="7">
        <f>'IRA Calculations'!U7</f>
        <v>3509179446972.7324</v>
      </c>
      <c r="H5" s="7">
        <f>'IRA Calculations'!V7</f>
        <v>3466187020916.4155</v>
      </c>
      <c r="I5" s="7">
        <f>'IRA Calculations'!W7</f>
        <v>3413275801026.7236</v>
      </c>
      <c r="J5" s="7">
        <f>'IRA Calculations'!X7</f>
        <v>3342861533238.9014</v>
      </c>
      <c r="K5" s="7">
        <f>'IRA Calculations'!Y7</f>
        <v>3257297096856.9365</v>
      </c>
      <c r="L5" s="7">
        <f>'IRA Calculations'!Z7</f>
        <v>3152387904270.2788</v>
      </c>
      <c r="M5" s="7">
        <f>'IRA Calculations'!AA7</f>
        <v>3032302382622.0815</v>
      </c>
      <c r="N5" s="7">
        <f>'IRA Calculations'!AB7</f>
        <v>2899821465372.8726</v>
      </c>
      <c r="O5" s="7">
        <f>'IRA Calculations'!AC7</f>
        <v>2756031593861.3203</v>
      </c>
      <c r="P5" s="7">
        <f>'IRA Calculations'!AD7</f>
        <v>2604160742177.8486</v>
      </c>
      <c r="Q5" s="7">
        <f>'IRA Calculations'!AE7</f>
        <v>2443621564700.1802</v>
      </c>
      <c r="R5" s="7">
        <f>'IRA Calculations'!AF7</f>
        <v>2281403602357.1968</v>
      </c>
      <c r="S5" s="7">
        <f>'IRA Calculations'!AG7</f>
        <v>2117013349431.4529</v>
      </c>
      <c r="T5" s="7">
        <f>'IRA Calculations'!AH7</f>
        <v>1950913249792.2866</v>
      </c>
      <c r="U5" s="7">
        <f>'IRA Calculations'!AI7</f>
        <v>1785338316269.5374</v>
      </c>
      <c r="V5" s="7">
        <f>'IRA Calculations'!AJ7</f>
        <v>1622002456561.0088</v>
      </c>
      <c r="W5" s="7">
        <f>'IRA Calculations'!AK7</f>
        <v>1455337143050.0808</v>
      </c>
      <c r="X5" s="7">
        <f>'IRA Calculations'!AL7</f>
        <v>1294382367449.5117</v>
      </c>
      <c r="Y5" s="7">
        <f>'IRA Calculations'!AM7</f>
        <v>1141108806665.1494</v>
      </c>
      <c r="Z5" s="7">
        <f>'IRA Calculations'!AN7</f>
        <v>996025026652.48096</v>
      </c>
      <c r="AA5" s="7">
        <f>'IRA Calculations'!AO7</f>
        <v>860930266480.96765</v>
      </c>
      <c r="AB5" s="7">
        <f>'IRA Calculations'!AP7</f>
        <v>736619742636.1698</v>
      </c>
      <c r="AC5" s="7">
        <f>'IRA Calculations'!AQ7</f>
        <v>624759790236.28174</v>
      </c>
      <c r="AD5" s="7">
        <f>'IRA Calculations'!AR7</f>
        <v>525990635479.47028</v>
      </c>
      <c r="AE5" s="7">
        <f>'IRA Calculations'!AS7</f>
        <v>440225483750.61456</v>
      </c>
      <c r="AF5" s="7">
        <f>'IRA Calculations'!AT7</f>
        <v>366946754713.99628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5214511256023.8203</v>
      </c>
      <c r="C7" s="7">
        <f>'IRA Calculations'!Q9</f>
        <v>5214511256023.8203</v>
      </c>
      <c r="D7" s="7">
        <f>'IRA Calculations'!R9</f>
        <v>5205580276338.5869</v>
      </c>
      <c r="E7" s="7">
        <f>'IRA Calculations'!S9</f>
        <v>5194675580920.252</v>
      </c>
      <c r="F7" s="7">
        <f>'IRA Calculations'!T9</f>
        <v>5182741798079.9863</v>
      </c>
      <c r="G7" s="7">
        <f>'IRA Calculations'!U9</f>
        <v>5168593786015.3682</v>
      </c>
      <c r="H7" s="7">
        <f>'IRA Calculations'!V9</f>
        <v>5156077820953.8213</v>
      </c>
      <c r="I7" s="7">
        <f>'IRA Calculations'!W9</f>
        <v>5145816234134.1074</v>
      </c>
      <c r="J7" s="7">
        <f>'IRA Calculations'!X9</f>
        <v>5132499559358.2832</v>
      </c>
      <c r="K7" s="7">
        <f>'IRA Calculations'!Y9</f>
        <v>5121395582980.1318</v>
      </c>
      <c r="L7" s="7">
        <f>'IRA Calculations'!Z9</f>
        <v>5107582697993.3594</v>
      </c>
      <c r="M7" s="7">
        <f>'IRA Calculations'!AA9</f>
        <v>5095412655660.4287</v>
      </c>
      <c r="N7" s="7">
        <f>'IRA Calculations'!AB9</f>
        <v>5086531746173.6973</v>
      </c>
      <c r="O7" s="7">
        <f>'IRA Calculations'!AC9</f>
        <v>5077429035824.8652</v>
      </c>
      <c r="P7" s="7">
        <f>'IRA Calculations'!AD9</f>
        <v>5073334690020.8477</v>
      </c>
      <c r="Q7" s="7">
        <f>'IRA Calculations'!AE9</f>
        <v>5071285709021.1709</v>
      </c>
      <c r="R7" s="7">
        <f>'IRA Calculations'!AF9</f>
        <v>5078301123505.7822</v>
      </c>
      <c r="S7" s="7">
        <f>'IRA Calculations'!AG9</f>
        <v>5091223896751.293</v>
      </c>
      <c r="T7" s="7">
        <f>'IRA Calculations'!AH9</f>
        <v>5107093939941.8857</v>
      </c>
      <c r="U7" s="7">
        <f>'IRA Calculations'!AI9</f>
        <v>5126873961430.2217</v>
      </c>
      <c r="V7" s="7">
        <f>'IRA Calculations'!AJ9</f>
        <v>5149301354475.2334</v>
      </c>
      <c r="W7" s="7">
        <f>'IRA Calculations'!AK9</f>
        <v>5165240317046.4678</v>
      </c>
      <c r="X7" s="7">
        <f>'IRA Calculations'!AL9</f>
        <v>5178916450208.2559</v>
      </c>
      <c r="Y7" s="7">
        <f>'IRA Calculations'!AM9</f>
        <v>5192908208376.3545</v>
      </c>
      <c r="Z7" s="7">
        <f>'IRA Calculations'!AN9</f>
        <v>5203926002265.8994</v>
      </c>
      <c r="AA7" s="7">
        <f>'IRA Calculations'!AO9</f>
        <v>5214095605188.7354</v>
      </c>
      <c r="AB7" s="7">
        <f>'IRA Calculations'!AP9</f>
        <v>5219882437002.1904</v>
      </c>
      <c r="AC7" s="7">
        <f>'IRA Calculations'!AQ9</f>
        <v>5224683146545.0547</v>
      </c>
      <c r="AD7" s="7">
        <f>'IRA Calculations'!AR9</f>
        <v>5229470955137.0361</v>
      </c>
      <c r="AE7" s="7">
        <f>'IRA Calculations'!AS9</f>
        <v>5234313508673.001</v>
      </c>
      <c r="AF7" s="7">
        <f>'IRA Calculations'!AT9</f>
        <v>5239270652956.1689</v>
      </c>
    </row>
    <row r="8" spans="1:34" x14ac:dyDescent="0.2">
      <c r="A8" s="1" t="s">
        <v>344</v>
      </c>
      <c r="B8" s="7">
        <f>'IRA Calculations'!P10</f>
        <v>555075916710.82629</v>
      </c>
      <c r="C8" s="7">
        <f>'IRA Calculations'!Q10</f>
        <v>555075916710.82629</v>
      </c>
      <c r="D8" s="7">
        <f>'IRA Calculations'!R10</f>
        <v>553707747344.98438</v>
      </c>
      <c r="E8" s="7">
        <f>'IRA Calculations'!S10</f>
        <v>551746438834.12622</v>
      </c>
      <c r="F8" s="7">
        <f>'IRA Calculations'!T10</f>
        <v>549008992754.81866</v>
      </c>
      <c r="G8" s="7">
        <f>'IRA Calculations'!U10</f>
        <v>545097489548.42773</v>
      </c>
      <c r="H8" s="7">
        <f>'IRA Calculations'!V10</f>
        <v>540020272993.17114</v>
      </c>
      <c r="I8" s="7">
        <f>'IRA Calculations'!W10</f>
        <v>533404348097.56049</v>
      </c>
      <c r="J8" s="7">
        <f>'IRA Calculations'!X10</f>
        <v>524307511999.5014</v>
      </c>
      <c r="K8" s="7">
        <f>'IRA Calculations'!Y10</f>
        <v>513112314790.89008</v>
      </c>
      <c r="L8" s="7">
        <f>'IRA Calculations'!Z10</f>
        <v>499247807673.24707</v>
      </c>
      <c r="M8" s="7">
        <f>'IRA Calculations'!AA10</f>
        <v>483343793522.85809</v>
      </c>
      <c r="N8" s="7">
        <f>'IRA Calculations'!AB10</f>
        <v>465896689697.71216</v>
      </c>
      <c r="O8" s="7">
        <f>'IRA Calculations'!AC10</f>
        <v>446876467584.27399</v>
      </c>
      <c r="P8" s="7">
        <f>'IRA Calculations'!AD10</f>
        <v>426819818610.47766</v>
      </c>
      <c r="Q8" s="7">
        <f>'IRA Calculations'!AE10</f>
        <v>405599077220.60583</v>
      </c>
      <c r="R8" s="7">
        <f>'IRA Calculations'!AF10</f>
        <v>384031472643.04626</v>
      </c>
      <c r="S8" s="7">
        <f>'IRA Calculations'!AG10</f>
        <v>362056471702.29224</v>
      </c>
      <c r="T8" s="7">
        <f>'IRA Calculations'!AH10</f>
        <v>339722653311.38208</v>
      </c>
      <c r="U8" s="7">
        <f>'IRA Calculations'!AI10</f>
        <v>317460480599.18408</v>
      </c>
      <c r="V8" s="7">
        <f>'IRA Calculations'!AJ10</f>
        <v>295567239785.42914</v>
      </c>
      <c r="W8" s="7">
        <f>'IRA Calculations'!AK10</f>
        <v>274127018698.20459</v>
      </c>
      <c r="X8" s="7">
        <f>'IRA Calculations'!AL10</f>
        <v>253630363750.61243</v>
      </c>
      <c r="Y8" s="7">
        <f>'IRA Calculations'!AM10</f>
        <v>234535488079.66489</v>
      </c>
      <c r="Z8" s="7">
        <f>'IRA Calculations'!AN10</f>
        <v>216966984738.20419</v>
      </c>
      <c r="AA8" s="7">
        <f>'IRA Calculations'!AO10</f>
        <v>201220603260.99988</v>
      </c>
      <c r="AB8" s="7">
        <f>'IRA Calculations'!AP10</f>
        <v>187271152936.16452</v>
      </c>
      <c r="AC8" s="7">
        <f>'IRA Calculations'!AQ10</f>
        <v>175288285354.11276</v>
      </c>
      <c r="AD8" s="7">
        <f>'IRA Calculations'!AR10</f>
        <v>165275406463.70682</v>
      </c>
      <c r="AE8" s="7">
        <f>'IRA Calculations'!AS10</f>
        <v>157147620114.7139</v>
      </c>
      <c r="AF8" s="7">
        <f>'IRA Calculations'!AT10</f>
        <v>150757868371.03027</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8324250703574.9072</v>
      </c>
      <c r="C10" s="7">
        <f>'IRA Calculations'!Q12</f>
        <v>8324250703574.9072</v>
      </c>
      <c r="D10" s="7">
        <f>'IRA Calculations'!R12</f>
        <v>8364226201725.7451</v>
      </c>
      <c r="E10" s="7">
        <f>'IRA Calculations'!S12</f>
        <v>8401556773147.1289</v>
      </c>
      <c r="F10" s="7">
        <f>'IRA Calculations'!T12</f>
        <v>8437775626778.6748</v>
      </c>
      <c r="G10" s="7">
        <f>'IRA Calculations'!U12</f>
        <v>8470751506897.4131</v>
      </c>
      <c r="H10" s="7">
        <f>'IRA Calculations'!V12</f>
        <v>8506333734217.3203</v>
      </c>
      <c r="I10" s="7">
        <f>'IRA Calculations'!W12</f>
        <v>8545934076522.7158</v>
      </c>
      <c r="J10" s="7">
        <f>'IRA Calculations'!X12</f>
        <v>8580005865068.8818</v>
      </c>
      <c r="K10" s="7">
        <f>'IRA Calculations'!Y12</f>
        <v>8617279033710.3135</v>
      </c>
      <c r="L10" s="7">
        <f>'IRA Calculations'!Z12</f>
        <v>8649751013864.6758</v>
      </c>
      <c r="M10" s="7">
        <f>'IRA Calculations'!AA12</f>
        <v>8683114327166.6826</v>
      </c>
      <c r="N10" s="7">
        <f>'IRA Calculations'!AB12</f>
        <v>8718161478144.8311</v>
      </c>
      <c r="O10" s="7">
        <f>'IRA Calculations'!AC12</f>
        <v>8747841388159.083</v>
      </c>
      <c r="P10" s="7">
        <f>'IRA Calculations'!AD12</f>
        <v>8778767706727.6963</v>
      </c>
      <c r="Q10" s="7">
        <f>'IRA Calculations'!AE12</f>
        <v>8802708076943.416</v>
      </c>
      <c r="R10" s="7">
        <f>'IRA Calculations'!AF12</f>
        <v>8829930999834.9551</v>
      </c>
      <c r="S10" s="7">
        <f>'IRA Calculations'!AG12</f>
        <v>8853946032640.9609</v>
      </c>
      <c r="T10" s="7">
        <f>'IRA Calculations'!AH12</f>
        <v>8871759316262.9141</v>
      </c>
      <c r="U10" s="7">
        <f>'IRA Calculations'!AI12</f>
        <v>8888953782749.9434</v>
      </c>
      <c r="V10" s="7">
        <f>'IRA Calculations'!AJ12</f>
        <v>8907057328438.5156</v>
      </c>
      <c r="W10" s="7">
        <f>'IRA Calculations'!AK12</f>
        <v>8910825519764.2383</v>
      </c>
      <c r="X10" s="7">
        <f>'IRA Calculations'!AL12</f>
        <v>8912990092637.4668</v>
      </c>
      <c r="Y10" s="7">
        <f>'IRA Calculations'!AM12</f>
        <v>8921523023975.6777</v>
      </c>
      <c r="Z10" s="7">
        <f>'IRA Calculations'!AN12</f>
        <v>8933652152023.2441</v>
      </c>
      <c r="AA10" s="7">
        <f>'IRA Calculations'!AO12</f>
        <v>8953773990430.9961</v>
      </c>
      <c r="AB10" s="7">
        <f>'IRA Calculations'!AP12</f>
        <v>8974294266967.6543</v>
      </c>
      <c r="AC10" s="7">
        <f>'IRA Calculations'!AQ12</f>
        <v>8998222153159.0918</v>
      </c>
      <c r="AD10" s="7">
        <f>'IRA Calculations'!AR12</f>
        <v>9024799099579.5352</v>
      </c>
      <c r="AE10" s="7">
        <f>'IRA Calculations'!AS12</f>
        <v>9052872152320.3926</v>
      </c>
      <c r="AF10" s="7">
        <f>'IRA Calculations'!AT12</f>
        <v>9081625719015.9434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17172222895849.191</v>
      </c>
      <c r="C2" s="7">
        <f>'IRA Calculations'!P17</f>
        <v>17172222895849.191</v>
      </c>
      <c r="D2" s="7">
        <f>'IRA Calculations'!Q17</f>
        <v>17172222895849.191</v>
      </c>
      <c r="E2" s="7">
        <f>'IRA Calculations'!R17</f>
        <v>16832555041837.172</v>
      </c>
      <c r="F2" s="7">
        <f>'IRA Calculations'!S17</f>
        <v>17323593474735.639</v>
      </c>
      <c r="G2" s="7">
        <f>'IRA Calculations'!T17</f>
        <v>17834199083800.117</v>
      </c>
      <c r="H2" s="7">
        <f>'IRA Calculations'!U17</f>
        <v>18359931905287.379</v>
      </c>
      <c r="I2" s="7">
        <f>'IRA Calculations'!V17</f>
        <v>18919206034756.703</v>
      </c>
      <c r="J2" s="7">
        <f>'IRA Calculations'!W17</f>
        <v>19505071816049.125</v>
      </c>
      <c r="K2" s="7">
        <f>'IRA Calculations'!X17</f>
        <v>20116074014353.574</v>
      </c>
      <c r="L2" s="7">
        <f>'IRA Calculations'!Y17</f>
        <v>20748890581547.5</v>
      </c>
      <c r="M2" s="7">
        <f>'IRA Calculations'!Z17</f>
        <v>21392297998147.48</v>
      </c>
      <c r="N2" s="7">
        <f>'IRA Calculations'!AA17</f>
        <v>22063654132670.711</v>
      </c>
      <c r="O2" s="7">
        <f>'IRA Calculations'!AB17</f>
        <v>22753839581090.352</v>
      </c>
      <c r="P2" s="7">
        <f>'IRA Calculations'!AC17</f>
        <v>22644450849178.508</v>
      </c>
      <c r="Q2" s="7">
        <f>'IRA Calculations'!AD17</f>
        <v>22546399527201.086</v>
      </c>
      <c r="R2" s="7">
        <f>'IRA Calculations'!AE17</f>
        <v>22458881279033.586</v>
      </c>
      <c r="S2" s="7">
        <f>'IRA Calculations'!AF17</f>
        <v>22382472733772.59</v>
      </c>
      <c r="T2" s="7">
        <f>'IRA Calculations'!AG17</f>
        <v>22311275704567.688</v>
      </c>
      <c r="U2" s="7">
        <f>'IRA Calculations'!AH17</f>
        <v>22255950118718.227</v>
      </c>
      <c r="V2" s="7">
        <f>'IRA Calculations'!AI17</f>
        <v>22209543341798.172</v>
      </c>
      <c r="W2" s="7">
        <f>'IRA Calculations'!AJ17</f>
        <v>22170806284256.922</v>
      </c>
      <c r="X2" s="7">
        <f>'IRA Calculations'!AK17</f>
        <v>22139210846971.469</v>
      </c>
      <c r="Y2" s="7">
        <f>'IRA Calculations'!AL17</f>
        <v>22108556706866.336</v>
      </c>
      <c r="Z2" s="7">
        <f>'IRA Calculations'!AM17</f>
        <v>22089310561735.922</v>
      </c>
      <c r="AA2" s="7">
        <f>'IRA Calculations'!AN17</f>
        <v>22074739672058.398</v>
      </c>
      <c r="AB2" s="7">
        <f>'IRA Calculations'!AO17</f>
        <v>22058724952185.984</v>
      </c>
      <c r="AC2" s="7">
        <f>'IRA Calculations'!AP17</f>
        <v>22052222201341.297</v>
      </c>
      <c r="AD2" s="7">
        <f>'IRA Calculations'!AQ17</f>
        <v>22049112212610.117</v>
      </c>
      <c r="AE2" s="7">
        <f>'IRA Calculations'!AR17</f>
        <v>22043472448065.48</v>
      </c>
      <c r="AF2" s="7">
        <f>'IRA Calculations'!AS17</f>
        <v>22045518503020.746</v>
      </c>
      <c r="AG2" s="7">
        <f>'IRA Calculations'!AT17</f>
        <v>22048607190896.141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6308052252740.1035</v>
      </c>
      <c r="C2" s="7">
        <f>'IRA Calculations'!P30</f>
        <v>6308052252740.1035</v>
      </c>
      <c r="D2" s="7">
        <f>'IRA Calculations'!Q30</f>
        <v>6308052252740.1035</v>
      </c>
      <c r="E2" s="7">
        <f>'IRA Calculations'!R30</f>
        <v>6314124825468.708</v>
      </c>
      <c r="F2" s="7">
        <f>'IRA Calculations'!S30</f>
        <v>6323984515780.5928</v>
      </c>
      <c r="G2" s="7">
        <f>'IRA Calculations'!T30</f>
        <v>6337173742196.9775</v>
      </c>
      <c r="H2" s="7">
        <f>'IRA Calculations'!U30</f>
        <v>6369933438609.1738</v>
      </c>
      <c r="I2" s="7">
        <f>'IRA Calculations'!V30</f>
        <v>6421231377446.3086</v>
      </c>
      <c r="J2" s="7">
        <f>'IRA Calculations'!W30</f>
        <v>6478080474531.666</v>
      </c>
      <c r="K2" s="7">
        <f>'IRA Calculations'!X30</f>
        <v>6535458643361.7793</v>
      </c>
      <c r="L2" s="7">
        <f>'IRA Calculations'!Y30</f>
        <v>6593187029806.1201</v>
      </c>
      <c r="M2" s="7">
        <f>'IRA Calculations'!Z30</f>
        <v>6654758662618.1875</v>
      </c>
      <c r="N2" s="7">
        <f>'IRA Calculations'!AA30</f>
        <v>6725267188174.4395</v>
      </c>
      <c r="O2" s="7">
        <f>'IRA Calculations'!AB30</f>
        <v>6803778580945.2275</v>
      </c>
      <c r="P2" s="7">
        <f>'IRA Calculations'!AC30</f>
        <v>6888904915210.249</v>
      </c>
      <c r="Q2" s="7">
        <f>'IRA Calculations'!AD30</f>
        <v>6974226019356.9883</v>
      </c>
      <c r="R2" s="7">
        <f>'IRA Calculations'!AE30</f>
        <v>7060861882009.5479</v>
      </c>
      <c r="S2" s="7">
        <f>'IRA Calculations'!AF30</f>
        <v>7133155485347.6562</v>
      </c>
      <c r="T2" s="7">
        <f>'IRA Calculations'!AG30</f>
        <v>7202656764970.0703</v>
      </c>
      <c r="U2" s="7">
        <f>'IRA Calculations'!AH30</f>
        <v>7270332740012.1572</v>
      </c>
      <c r="V2" s="7">
        <f>'IRA Calculations'!AI30</f>
        <v>7336642465213.417</v>
      </c>
      <c r="W2" s="7">
        <f>'IRA Calculations'!AJ30</f>
        <v>7401913007721.7432</v>
      </c>
      <c r="X2" s="7">
        <f>'IRA Calculations'!AK30</f>
        <v>7462832050089.5391</v>
      </c>
      <c r="Y2" s="7">
        <f>'IRA Calculations'!AL30</f>
        <v>7525874645411.543</v>
      </c>
      <c r="Z2" s="7">
        <f>'IRA Calculations'!AM30</f>
        <v>7591749492490.3984</v>
      </c>
      <c r="AA2" s="7">
        <f>'IRA Calculations'!AN30</f>
        <v>7661015593199.3486</v>
      </c>
      <c r="AB2" s="7">
        <f>'IRA Calculations'!AO30</f>
        <v>7733610498403.6377</v>
      </c>
      <c r="AC2" s="7">
        <f>'IRA Calculations'!AP30</f>
        <v>7809284053663.9883</v>
      </c>
      <c r="AD2" s="7">
        <f>'IRA Calculations'!AQ30</f>
        <v>7887600450565.1875</v>
      </c>
      <c r="AE2" s="7">
        <f>'IRA Calculations'!AR30</f>
        <v>7968083592934.2686</v>
      </c>
      <c r="AF2" s="7">
        <f>'IRA Calculations'!AS30</f>
        <v>8050466370095.4092</v>
      </c>
      <c r="AG2" s="7">
        <f>'IRA Calculations'!AT30</f>
        <v>8134650964975.543</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40185494222952.984</v>
      </c>
      <c r="C2" s="7">
        <f>'IRA Calculations'!P43</f>
        <v>40185494222952.984</v>
      </c>
      <c r="D2" s="7">
        <f>'IRA Calculations'!Q43</f>
        <v>40185494222952.984</v>
      </c>
      <c r="E2" s="7">
        <f>'IRA Calculations'!R43</f>
        <v>40062031055347.844</v>
      </c>
      <c r="F2" s="7">
        <f>'IRA Calculations'!S43</f>
        <v>39947520119806.156</v>
      </c>
      <c r="G2" s="7">
        <f>'IRA Calculations'!T43</f>
        <v>39855240978051.047</v>
      </c>
      <c r="H2" s="7">
        <f>'IRA Calculations'!U43</f>
        <v>39794758934269.539</v>
      </c>
      <c r="I2" s="7">
        <f>'IRA Calculations'!V43</f>
        <v>39775855883149.227</v>
      </c>
      <c r="J2" s="7">
        <f>'IRA Calculations'!W43</f>
        <v>39799308609884.484</v>
      </c>
      <c r="K2" s="7">
        <f>'IRA Calculations'!X43</f>
        <v>39863663531281.141</v>
      </c>
      <c r="L2" s="7">
        <f>'IRA Calculations'!Y43</f>
        <v>39961030720674.359</v>
      </c>
      <c r="M2" s="7">
        <f>'IRA Calculations'!Z43</f>
        <v>40095979066918.75</v>
      </c>
      <c r="N2" s="7">
        <f>'IRA Calculations'!AA43</f>
        <v>40271306554891.141</v>
      </c>
      <c r="O2" s="7">
        <f>'IRA Calculations'!AB43</f>
        <v>40478010065926.797</v>
      </c>
      <c r="P2" s="7">
        <f>'IRA Calculations'!AC43</f>
        <v>40709181565032.477</v>
      </c>
      <c r="Q2" s="7">
        <f>'IRA Calculations'!AD43</f>
        <v>40968516633575.117</v>
      </c>
      <c r="R2" s="7">
        <f>'IRA Calculations'!AE43</f>
        <v>41253774850769.367</v>
      </c>
      <c r="S2" s="7">
        <f>'IRA Calculations'!AF43</f>
        <v>41560882282614.555</v>
      </c>
      <c r="T2" s="7">
        <f>'IRA Calculations'!AG43</f>
        <v>41878823818619.727</v>
      </c>
      <c r="U2" s="7">
        <f>'IRA Calculations'!AH43</f>
        <v>42202154930507.258</v>
      </c>
      <c r="V2" s="7">
        <f>'IRA Calculations'!AI43</f>
        <v>42527738582539.078</v>
      </c>
      <c r="W2" s="7">
        <f>'IRA Calculations'!AJ43</f>
        <v>42854332490691.219</v>
      </c>
      <c r="X2" s="7">
        <f>'IRA Calculations'!AK43</f>
        <v>43148691577799.539</v>
      </c>
      <c r="Y2" s="7">
        <f>'IRA Calculations'!AL43</f>
        <v>43445782480394.875</v>
      </c>
      <c r="Z2" s="7">
        <f>'IRA Calculations'!AM43</f>
        <v>43745563323166.234</v>
      </c>
      <c r="AA2" s="7">
        <f>'IRA Calculations'!AN43</f>
        <v>44048294884547.875</v>
      </c>
      <c r="AB2" s="7">
        <f>'IRA Calculations'!AO43</f>
        <v>44354397404924.266</v>
      </c>
      <c r="AC2" s="7">
        <f>'IRA Calculations'!AP43</f>
        <v>44664148131934.18</v>
      </c>
      <c r="AD2" s="7">
        <f>'IRA Calculations'!AQ43</f>
        <v>44977692477363.258</v>
      </c>
      <c r="AE2" s="7">
        <f>'IRA Calculations'!AR43</f>
        <v>45295348877275.055</v>
      </c>
      <c r="AF2" s="7">
        <f>'IRA Calculations'!AS43</f>
        <v>45616856204051.75</v>
      </c>
      <c r="AG2" s="7">
        <f>'IRA Calculations'!AT43</f>
        <v>45941913739614.57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16770991908696.896</v>
      </c>
      <c r="C4" s="7">
        <f>'IRA Calculations'!P45</f>
        <v>16770991908696.896</v>
      </c>
      <c r="D4" s="7">
        <f>'IRA Calculations'!Q45</f>
        <v>16770991908696.896</v>
      </c>
      <c r="E4" s="7">
        <f>'IRA Calculations'!R45</f>
        <v>16879018534360.756</v>
      </c>
      <c r="F4" s="7">
        <f>'IRA Calculations'!S45</f>
        <v>16989876412613.258</v>
      </c>
      <c r="G4" s="7">
        <f>'IRA Calculations'!T45</f>
        <v>17105779200288.709</v>
      </c>
      <c r="H4" s="7">
        <f>'IRA Calculations'!U45</f>
        <v>17229267609592.643</v>
      </c>
      <c r="I4" s="7">
        <f>'IRA Calculations'!V45</f>
        <v>17363886668530.521</v>
      </c>
      <c r="J4" s="7">
        <f>'IRA Calculations'!W45</f>
        <v>17506774374666.758</v>
      </c>
      <c r="K4" s="7">
        <f>'IRA Calculations'!X45</f>
        <v>17653472560824.793</v>
      </c>
      <c r="L4" s="7">
        <f>'IRA Calculations'!Y45</f>
        <v>17799971045367.508</v>
      </c>
      <c r="M4" s="7">
        <f>'IRA Calculations'!Z45</f>
        <v>17949604369631.301</v>
      </c>
      <c r="N4" s="7">
        <f>'IRA Calculations'!AA45</f>
        <v>18101703006641.699</v>
      </c>
      <c r="O4" s="7">
        <f>'IRA Calculations'!AB45</f>
        <v>18251418050767.531</v>
      </c>
      <c r="P4" s="7">
        <f>'IRA Calculations'!AC45</f>
        <v>18398887421835.07</v>
      </c>
      <c r="Q4" s="7">
        <f>'IRA Calculations'!AD45</f>
        <v>18550359277809.492</v>
      </c>
      <c r="R4" s="7">
        <f>'IRA Calculations'!AE45</f>
        <v>18707455320748.008</v>
      </c>
      <c r="S4" s="7">
        <f>'IRA Calculations'!AF45</f>
        <v>18869263261047.59</v>
      </c>
      <c r="T4" s="7">
        <f>'IRA Calculations'!AG45</f>
        <v>19032277521672.25</v>
      </c>
      <c r="U4" s="7">
        <f>'IRA Calculations'!AH45</f>
        <v>19196007920924.629</v>
      </c>
      <c r="V4" s="7">
        <f>'IRA Calculations'!AI45</f>
        <v>19358957719070.812</v>
      </c>
      <c r="W4" s="7">
        <f>'IRA Calculations'!AJ45</f>
        <v>19520771788260.949</v>
      </c>
      <c r="X4" s="7">
        <f>'IRA Calculations'!AK45</f>
        <v>19653432992911.699</v>
      </c>
      <c r="Y4" s="7">
        <f>'IRA Calculations'!AL45</f>
        <v>19786357855878.477</v>
      </c>
      <c r="Z4" s="7">
        <f>'IRA Calculations'!AM45</f>
        <v>19920383500479.609</v>
      </c>
      <c r="AA4" s="7">
        <f>'IRA Calculations'!AN45</f>
        <v>20056026831349.855</v>
      </c>
      <c r="AB4" s="7">
        <f>'IRA Calculations'!AO45</f>
        <v>20193396227857.027</v>
      </c>
      <c r="AC4" s="7">
        <f>'IRA Calculations'!AP45</f>
        <v>20332307341259.438</v>
      </c>
      <c r="AD4" s="7">
        <f>'IRA Calculations'!AQ45</f>
        <v>20472805812536.004</v>
      </c>
      <c r="AE4" s="7">
        <f>'IRA Calculations'!AR45</f>
        <v>20614435985080.141</v>
      </c>
      <c r="AF4" s="7">
        <f>'IRA Calculations'!AS45</f>
        <v>20757570170465.074</v>
      </c>
      <c r="AG4" s="7">
        <f>'IRA Calculations'!AT45</f>
        <v>20902552044962.777</v>
      </c>
    </row>
    <row r="5" spans="1:35" x14ac:dyDescent="0.2">
      <c r="A5" s="1" t="s">
        <v>79</v>
      </c>
      <c r="B5" s="7">
        <f>'IRA Calculations'!O46</f>
        <v>42607345025.170761</v>
      </c>
      <c r="C5" s="7">
        <f>'IRA Calculations'!P46</f>
        <v>42607345025.170761</v>
      </c>
      <c r="D5" s="7">
        <f>'IRA Calculations'!Q46</f>
        <v>42607345025.170761</v>
      </c>
      <c r="E5" s="7">
        <f>'IRA Calculations'!R46</f>
        <v>41184544209.205109</v>
      </c>
      <c r="F5" s="7">
        <f>'IRA Calculations'!S46</f>
        <v>40176709686.392822</v>
      </c>
      <c r="G5" s="7">
        <f>'IRA Calculations'!T46</f>
        <v>39509858348.711891</v>
      </c>
      <c r="H5" s="7">
        <f>'IRA Calculations'!U46</f>
        <v>39115064883.185349</v>
      </c>
      <c r="I5" s="7">
        <f>'IRA Calculations'!V46</f>
        <v>38938240788.813843</v>
      </c>
      <c r="J5" s="7">
        <f>'IRA Calculations'!W46</f>
        <v>38919573454.085411</v>
      </c>
      <c r="K5" s="7">
        <f>'IRA Calculations'!X46</f>
        <v>39005845446.07534</v>
      </c>
      <c r="L5" s="7">
        <f>'IRA Calculations'!Y46</f>
        <v>39156390270.490227</v>
      </c>
      <c r="M5" s="7">
        <f>'IRA Calculations'!Z46</f>
        <v>39358047676.521584</v>
      </c>
      <c r="N5" s="7">
        <f>'IRA Calculations'!AA46</f>
        <v>39594761319.759521</v>
      </c>
      <c r="O5" s="7">
        <f>'IRA Calculations'!AB46</f>
        <v>39845253690.713631</v>
      </c>
      <c r="P5" s="7">
        <f>'IRA Calculations'!AC46</f>
        <v>40103483718.068611</v>
      </c>
      <c r="Q5" s="7">
        <f>'IRA Calculations'!AD46</f>
        <v>40380808375.815208</v>
      </c>
      <c r="R5" s="7">
        <f>'IRA Calculations'!AE46</f>
        <v>40677410187.223656</v>
      </c>
      <c r="S5" s="7">
        <f>'IRA Calculations'!AF46</f>
        <v>40988527921.723251</v>
      </c>
      <c r="T5" s="7">
        <f>'IRA Calculations'!AG46</f>
        <v>41303917777.524185</v>
      </c>
      <c r="U5" s="7">
        <f>'IRA Calculations'!AH46</f>
        <v>41622139344.026756</v>
      </c>
      <c r="V5" s="7">
        <f>'IRA Calculations'!AI46</f>
        <v>41939398768.084381</v>
      </c>
      <c r="W5" s="7">
        <f>'IRA Calculations'!AJ46</f>
        <v>42254510372.943535</v>
      </c>
      <c r="X5" s="7">
        <f>'IRA Calculations'!AK46</f>
        <v>42536058809.786308</v>
      </c>
      <c r="Y5" s="7">
        <f>'IRA Calculations'!AL46</f>
        <v>42818445295.666229</v>
      </c>
      <c r="Z5" s="7">
        <f>'IRA Calculations'!AM46</f>
        <v>43103930246.648659</v>
      </c>
      <c r="AA5" s="7">
        <f>'IRA Calculations'!AN46</f>
        <v>43393879610.213959</v>
      </c>
      <c r="AB5" s="7">
        <f>'IRA Calculations'!AO46</f>
        <v>43688617736.883034</v>
      </c>
      <c r="AC5" s="7">
        <f>'IRA Calculations'!AP46</f>
        <v>43987250380.853149</v>
      </c>
      <c r="AD5" s="7">
        <f>'IRA Calculations'!AQ46</f>
        <v>44289605503.56974</v>
      </c>
      <c r="AE5" s="7">
        <f>'IRA Calculations'!AR46</f>
        <v>44594393670.74704</v>
      </c>
      <c r="AF5" s="7">
        <f>'IRA Calculations'!AS46</f>
        <v>44902327506.865509</v>
      </c>
      <c r="AG5" s="7">
        <f>'IRA Calculations'!AT46</f>
        <v>45214448306.092278</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2061406502479.6987</v>
      </c>
      <c r="C10" s="7">
        <f>'IRA Calculations'!P51</f>
        <v>2061406502479.6987</v>
      </c>
      <c r="D10" s="7">
        <f>'IRA Calculations'!Q51</f>
        <v>2061406502479.6987</v>
      </c>
      <c r="E10" s="7">
        <f>'IRA Calculations'!R51</f>
        <v>2044566820166.6526</v>
      </c>
      <c r="F10" s="7">
        <f>'IRA Calculations'!S51</f>
        <v>2033811313399.595</v>
      </c>
      <c r="G10" s="7">
        <f>'IRA Calculations'!T51</f>
        <v>2028625388144.0603</v>
      </c>
      <c r="H10" s="7">
        <f>'IRA Calculations'!U51</f>
        <v>2028172723030.0896</v>
      </c>
      <c r="I10" s="7">
        <f>'IRA Calculations'!V51</f>
        <v>2031790047865.083</v>
      </c>
      <c r="J10" s="7">
        <f>'IRA Calculations'!W51</f>
        <v>2038442398210.6145</v>
      </c>
      <c r="K10" s="7">
        <f>'IRA Calculations'!X51</f>
        <v>2047242358141.7988</v>
      </c>
      <c r="L10" s="7">
        <f>'IRA Calculations'!Y51</f>
        <v>2057360767291.74</v>
      </c>
      <c r="M10" s="7">
        <f>'IRA Calculations'!Z51</f>
        <v>2068958715533.6326</v>
      </c>
      <c r="N10" s="7">
        <f>'IRA Calculations'!AA51</f>
        <v>2081758470966.8071</v>
      </c>
      <c r="O10" s="7">
        <f>'IRA Calculations'!AB51</f>
        <v>2094983609151.3477</v>
      </c>
      <c r="P10" s="7">
        <f>'IRA Calculations'!AC51</f>
        <v>2108284414508.4314</v>
      </c>
      <c r="Q10" s="7">
        <f>'IRA Calculations'!AD51</f>
        <v>2122027178099.9075</v>
      </c>
      <c r="R10" s="7">
        <f>'IRA Calculations'!AE51</f>
        <v>2136277210796.1997</v>
      </c>
      <c r="S10" s="7">
        <f>'IRA Calculations'!AF51</f>
        <v>2151003897284.5525</v>
      </c>
      <c r="T10" s="7">
        <f>'IRA Calculations'!AG51</f>
        <v>2165830957399.3262</v>
      </c>
      <c r="U10" s="7">
        <f>'IRA Calculations'!AH51</f>
        <v>2180723405924.6196</v>
      </c>
      <c r="V10" s="7">
        <f>'IRA Calculations'!AI51</f>
        <v>2195552742120.5811</v>
      </c>
      <c r="W10" s="7">
        <f>'IRA Calculations'!AJ51</f>
        <v>2210301399053.0498</v>
      </c>
      <c r="X10" s="7">
        <f>'IRA Calculations'!AK51</f>
        <v>2226328548152.0415</v>
      </c>
      <c r="Y10" s="7">
        <f>'IRA Calculations'!AL51</f>
        <v>2242313035315.7563</v>
      </c>
      <c r="Z10" s="7">
        <f>'IRA Calculations'!AM51</f>
        <v>2258318980773.5508</v>
      </c>
      <c r="AA10" s="7">
        <f>'IRA Calculations'!AN51</f>
        <v>2274393952586.6865</v>
      </c>
      <c r="AB10" s="7">
        <f>'IRA Calculations'!AO51</f>
        <v>2290559611470.5215</v>
      </c>
      <c r="AC10" s="7">
        <f>'IRA Calculations'!AP51</f>
        <v>2306819981168.4326</v>
      </c>
      <c r="AD10" s="7">
        <f>'IRA Calculations'!AQ51</f>
        <v>2323187241907.7466</v>
      </c>
      <c r="AE10" s="7">
        <f>'IRA Calculations'!AR51</f>
        <v>2339644635303.7129</v>
      </c>
      <c r="AF10" s="7">
        <f>'IRA Calculations'!AS51</f>
        <v>2356228129271.9341</v>
      </c>
      <c r="AG10" s="7">
        <f>'IRA Calculations'!AT51</f>
        <v>2372971489482.1533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54956149002484.656</v>
      </c>
      <c r="C2" s="7">
        <f>'IRA Calculations'!P56</f>
        <v>54956149002484.656</v>
      </c>
      <c r="D2" s="7">
        <f>'IRA Calculations'!Q56</f>
        <v>54956149002484.656</v>
      </c>
      <c r="E2" s="7">
        <f>'IRA Calculations'!R56</f>
        <v>55605485561379.914</v>
      </c>
      <c r="F2" s="7">
        <f>'IRA Calculations'!S56</f>
        <v>56307439775091.695</v>
      </c>
      <c r="G2" s="7">
        <f>'IRA Calculations'!T56</f>
        <v>57045430669593.484</v>
      </c>
      <c r="H2" s="7">
        <f>'IRA Calculations'!U56</f>
        <v>57772207741983.727</v>
      </c>
      <c r="I2" s="7">
        <f>'IRA Calculations'!V56</f>
        <v>58452853104059.859</v>
      </c>
      <c r="J2" s="7">
        <f>'IRA Calculations'!W56</f>
        <v>59190310185750.453</v>
      </c>
      <c r="K2" s="7">
        <f>'IRA Calculations'!X56</f>
        <v>59943854711695.156</v>
      </c>
      <c r="L2" s="7">
        <f>'IRA Calculations'!Y56</f>
        <v>60645015024282.266</v>
      </c>
      <c r="M2" s="7">
        <f>'IRA Calculations'!Z56</f>
        <v>61289054989130.875</v>
      </c>
      <c r="N2" s="7">
        <f>'IRA Calculations'!AA56</f>
        <v>61959767579760.141</v>
      </c>
      <c r="O2" s="7">
        <f>'IRA Calculations'!AB56</f>
        <v>62645233895782.633</v>
      </c>
      <c r="P2" s="7">
        <f>'IRA Calculations'!AC56</f>
        <v>63369810788677</v>
      </c>
      <c r="Q2" s="7">
        <f>'IRA Calculations'!AD56</f>
        <v>64153231818089.789</v>
      </c>
      <c r="R2" s="7">
        <f>'IRA Calculations'!AE56</f>
        <v>64984246381744.078</v>
      </c>
      <c r="S2" s="7">
        <f>'IRA Calculations'!AF56</f>
        <v>65826750618751.492</v>
      </c>
      <c r="T2" s="7">
        <f>'IRA Calculations'!AG56</f>
        <v>66636419675707.133</v>
      </c>
      <c r="U2" s="7">
        <f>'IRA Calculations'!AH56</f>
        <v>67501532455302.891</v>
      </c>
      <c r="V2" s="7">
        <f>'IRA Calculations'!AI56</f>
        <v>68328770546651.32</v>
      </c>
      <c r="W2" s="7">
        <f>'IRA Calculations'!AJ56</f>
        <v>69084711538077.578</v>
      </c>
      <c r="X2" s="7">
        <f>'IRA Calculations'!AK56</f>
        <v>69702482333043.32</v>
      </c>
      <c r="Y2" s="7">
        <f>'IRA Calculations'!AL56</f>
        <v>70282550831150.039</v>
      </c>
      <c r="Z2" s="7">
        <f>'IRA Calculations'!AM56</f>
        <v>70861663795567.656</v>
      </c>
      <c r="AA2" s="7">
        <f>'IRA Calculations'!AN56</f>
        <v>71422382298611.531</v>
      </c>
      <c r="AB2" s="7">
        <f>'IRA Calculations'!AO56</f>
        <v>71973695587889.438</v>
      </c>
      <c r="AC2" s="7">
        <f>'IRA Calculations'!AP56</f>
        <v>72464771848256.266</v>
      </c>
      <c r="AD2" s="7">
        <f>'IRA Calculations'!AQ56</f>
        <v>72893334462525.219</v>
      </c>
      <c r="AE2" s="7">
        <f>'IRA Calculations'!AR56</f>
        <v>73253607818779.078</v>
      </c>
      <c r="AF2" s="7">
        <f>'IRA Calculations'!AS56</f>
        <v>73585870201595.016</v>
      </c>
      <c r="AG2" s="7">
        <f>'IRA Calculations'!AT56</f>
        <v>73876367330283.078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9983795087240.0957</v>
      </c>
      <c r="C2" s="7">
        <f>'IRA Calculations'!P69</f>
        <v>9983795087240.0957</v>
      </c>
      <c r="D2" s="7">
        <f>'IRA Calculations'!Q69</f>
        <v>9983795087240.0957</v>
      </c>
      <c r="E2" s="7">
        <f>'IRA Calculations'!R69</f>
        <v>10008329020492.168</v>
      </c>
      <c r="F2" s="7">
        <f>'IRA Calculations'!S69</f>
        <v>10029924922684.238</v>
      </c>
      <c r="G2" s="7">
        <f>'IRA Calculations'!T69</f>
        <v>10041298546193.377</v>
      </c>
      <c r="H2" s="7">
        <f>'IRA Calculations'!U69</f>
        <v>10045390986331.789</v>
      </c>
      <c r="I2" s="7">
        <f>'IRA Calculations'!V69</f>
        <v>10044750341911.502</v>
      </c>
      <c r="J2" s="7">
        <f>'IRA Calculations'!W69</f>
        <v>10043136420477.279</v>
      </c>
      <c r="K2" s="7">
        <f>'IRA Calculations'!X69</f>
        <v>10028240592352.432</v>
      </c>
      <c r="L2" s="7">
        <f>'IRA Calculations'!Y69</f>
        <v>10014489076777.871</v>
      </c>
      <c r="M2" s="7">
        <f>'IRA Calculations'!Z69</f>
        <v>9991749603952.1387</v>
      </c>
      <c r="N2" s="7">
        <f>'IRA Calculations'!AA69</f>
        <v>9970815531915.5117</v>
      </c>
      <c r="O2" s="7">
        <f>'IRA Calculations'!AB69</f>
        <v>9950806240743.3008</v>
      </c>
      <c r="P2" s="7">
        <f>'IRA Calculations'!AC69</f>
        <v>9925751759507.4629</v>
      </c>
      <c r="Q2" s="7">
        <f>'IRA Calculations'!AD69</f>
        <v>9911430161282.5957</v>
      </c>
      <c r="R2" s="7">
        <f>'IRA Calculations'!AE69</f>
        <v>9899095734192.8594</v>
      </c>
      <c r="S2" s="7">
        <f>'IRA Calculations'!AF69</f>
        <v>9902284571545.082</v>
      </c>
      <c r="T2" s="7">
        <f>'IRA Calculations'!AG69</f>
        <v>9912709890087.0684</v>
      </c>
      <c r="U2" s="7">
        <f>'IRA Calculations'!AH69</f>
        <v>9930110572842.4023</v>
      </c>
      <c r="V2" s="7">
        <f>'IRA Calculations'!AI69</f>
        <v>9952164170789.8633</v>
      </c>
      <c r="W2" s="7">
        <f>'IRA Calculations'!AJ69</f>
        <v>9983155739778.0684</v>
      </c>
      <c r="X2" s="7">
        <f>'IRA Calculations'!AK69</f>
        <v>9984848790569.6328</v>
      </c>
      <c r="Y2" s="7">
        <f>'IRA Calculations'!AL69</f>
        <v>9987150331501.1758</v>
      </c>
      <c r="Z2" s="7">
        <f>'IRA Calculations'!AM69</f>
        <v>9995201599148.1465</v>
      </c>
      <c r="AA2" s="7">
        <f>'IRA Calculations'!AN69</f>
        <v>10004770129916.379</v>
      </c>
      <c r="AB2" s="7">
        <f>'IRA Calculations'!AO69</f>
        <v>10016824899758.621</v>
      </c>
      <c r="AC2" s="7">
        <f>'IRA Calculations'!AP69</f>
        <v>10024755737145.252</v>
      </c>
      <c r="AD2" s="7">
        <f>'IRA Calculations'!AQ69</f>
        <v>10034168034584.777</v>
      </c>
      <c r="AE2" s="7">
        <f>'IRA Calculations'!AR69</f>
        <v>10044079689311.6</v>
      </c>
      <c r="AF2" s="7">
        <f>'IRA Calculations'!AS69</f>
        <v>10055524134922.963</v>
      </c>
      <c r="AG2" s="7">
        <f>'IRA Calculations'!AT69</f>
        <v>10069845776608.354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16353636304050.863</v>
      </c>
      <c r="C4" s="7">
        <f>'IRA Calculations'!P71</f>
        <v>16353636304050.863</v>
      </c>
      <c r="D4" s="7">
        <f>'IRA Calculations'!Q71</f>
        <v>16353636304050.863</v>
      </c>
      <c r="E4" s="7">
        <f>'IRA Calculations'!R71</f>
        <v>16335256402470.254</v>
      </c>
      <c r="F4" s="7">
        <f>'IRA Calculations'!S71</f>
        <v>15806457765947.959</v>
      </c>
      <c r="G4" s="7">
        <f>'IRA Calculations'!T71</f>
        <v>15267896320656.285</v>
      </c>
      <c r="H4" s="7">
        <f>'IRA Calculations'!U71</f>
        <v>14725149967571.064</v>
      </c>
      <c r="I4" s="7">
        <f>'IRA Calculations'!V71</f>
        <v>14190443381946.109</v>
      </c>
      <c r="J4" s="7">
        <f>'IRA Calculations'!W71</f>
        <v>13672984918482.656</v>
      </c>
      <c r="K4" s="7">
        <f>'IRA Calculations'!X71</f>
        <v>13150816741799.305</v>
      </c>
      <c r="L4" s="7">
        <f>'IRA Calculations'!Y71</f>
        <v>12648121237249.117</v>
      </c>
      <c r="M4" s="7">
        <f>'IRA Calculations'!Z71</f>
        <v>12146040144788.402</v>
      </c>
      <c r="N4" s="7">
        <f>'IRA Calculations'!AA71</f>
        <v>11660545330875.285</v>
      </c>
      <c r="O4" s="7">
        <f>'IRA Calculations'!AB71</f>
        <v>11188035983867.238</v>
      </c>
      <c r="P4" s="7">
        <f>'IRA Calculations'!AC71</f>
        <v>11221361898791.23</v>
      </c>
      <c r="Q4" s="7">
        <f>'IRA Calculations'!AD71</f>
        <v>11270735083962.047</v>
      </c>
      <c r="R4" s="7">
        <f>'IRA Calculations'!AE71</f>
        <v>11315770463421.293</v>
      </c>
      <c r="S4" s="7">
        <f>'IRA Calculations'!AF71</f>
        <v>11384852504460.445</v>
      </c>
      <c r="T4" s="7">
        <f>'IRA Calculations'!AG71</f>
        <v>11460126014288.848</v>
      </c>
      <c r="U4" s="7">
        <f>'IRA Calculations'!AH71</f>
        <v>11536537085730.477</v>
      </c>
      <c r="V4" s="7">
        <f>'IRA Calculations'!AI71</f>
        <v>11618186282490.602</v>
      </c>
      <c r="W4" s="7">
        <f>'IRA Calculations'!AJ71</f>
        <v>11710995010773.977</v>
      </c>
      <c r="X4" s="7">
        <f>'IRA Calculations'!AK71</f>
        <v>11738998963451.875</v>
      </c>
      <c r="Y4" s="7">
        <f>'IRA Calculations'!AL71</f>
        <v>11765722223948.676</v>
      </c>
      <c r="Z4" s="7">
        <f>'IRA Calculations'!AM71</f>
        <v>11804271320904.719</v>
      </c>
      <c r="AA4" s="7">
        <f>'IRA Calculations'!AN71</f>
        <v>11848403510621.141</v>
      </c>
      <c r="AB4" s="7">
        <f>'IRA Calculations'!AO71</f>
        <v>11905701209140.684</v>
      </c>
      <c r="AC4" s="7">
        <f>'IRA Calculations'!AP71</f>
        <v>11960935927671.012</v>
      </c>
      <c r="AD4" s="7">
        <f>'IRA Calculations'!AQ71</f>
        <v>12018350453768.035</v>
      </c>
      <c r="AE4" s="7">
        <f>'IRA Calculations'!AR71</f>
        <v>12075379858927.523</v>
      </c>
      <c r="AF4" s="7">
        <f>'IRA Calculations'!AS71</f>
        <v>12128917081837.676</v>
      </c>
      <c r="AG4" s="7">
        <f>'IRA Calculations'!AT71</f>
        <v>12177002159575.137</v>
      </c>
    </row>
    <row r="5" spans="1:35" x14ac:dyDescent="0.2">
      <c r="A5" s="1" t="s">
        <v>79</v>
      </c>
      <c r="B5" s="7">
        <f>'IRA Calculations'!O72</f>
        <v>1800051842165.5835</v>
      </c>
      <c r="C5" s="7">
        <f>'IRA Calculations'!P72</f>
        <v>1800051842165.5835</v>
      </c>
      <c r="D5" s="7">
        <f>'IRA Calculations'!Q72</f>
        <v>1800051842165.5835</v>
      </c>
      <c r="E5" s="7">
        <f>'IRA Calculations'!R72</f>
        <v>1792291498153.25</v>
      </c>
      <c r="F5" s="7">
        <f>'IRA Calculations'!S72</f>
        <v>1781878371961.196</v>
      </c>
      <c r="G5" s="7">
        <f>'IRA Calculations'!T72</f>
        <v>1768261184701.1455</v>
      </c>
      <c r="H5" s="7">
        <f>'IRA Calculations'!U72</f>
        <v>1750708816928.1758</v>
      </c>
      <c r="I5" s="7">
        <f>'IRA Calculations'!V72</f>
        <v>1729260150510.4873</v>
      </c>
      <c r="J5" s="7">
        <f>'IRA Calculations'!W72</f>
        <v>1702863056667.019</v>
      </c>
      <c r="K5" s="7">
        <f>'IRA Calculations'!X72</f>
        <v>1667733796018.9128</v>
      </c>
      <c r="L5" s="7">
        <f>'IRA Calculations'!Y72</f>
        <v>1625046206098.5334</v>
      </c>
      <c r="M5" s="7">
        <f>'IRA Calculations'!Z72</f>
        <v>1572707632020.5618</v>
      </c>
      <c r="N5" s="7">
        <f>'IRA Calculations'!AA72</f>
        <v>1512797677368.2622</v>
      </c>
      <c r="O5" s="7">
        <f>'IRA Calculations'!AB72</f>
        <v>1446703733354.3687</v>
      </c>
      <c r="P5" s="7">
        <f>'IRA Calculations'!AC72</f>
        <v>1374967819120.2283</v>
      </c>
      <c r="Q5" s="7">
        <f>'IRA Calculations'!AD72</f>
        <v>1299200351797.9136</v>
      </c>
      <c r="R5" s="7">
        <f>'IRA Calculations'!AE72</f>
        <v>1219108308139.3848</v>
      </c>
      <c r="S5" s="7">
        <f>'IRA Calculations'!AF72</f>
        <v>1138178728666.6169</v>
      </c>
      <c r="T5" s="7">
        <f>'IRA Calculations'!AG72</f>
        <v>1056165406303.6272</v>
      </c>
      <c r="U5" s="7">
        <f>'IRA Calculations'!AH72</f>
        <v>973299051554.57166</v>
      </c>
      <c r="V5" s="7">
        <f>'IRA Calculations'!AI72</f>
        <v>890694699066.80151</v>
      </c>
      <c r="W5" s="7">
        <f>'IRA Calculations'!AJ72</f>
        <v>809207407227.40918</v>
      </c>
      <c r="X5" s="7">
        <f>'IRA Calculations'!AK72</f>
        <v>726059070629.40686</v>
      </c>
      <c r="Y5" s="7">
        <f>'IRA Calculations'!AL72</f>
        <v>645759687531.82825</v>
      </c>
      <c r="Z5" s="7">
        <f>'IRA Calculations'!AM72</f>
        <v>569292416957.03723</v>
      </c>
      <c r="AA5" s="7">
        <f>'IRA Calculations'!AN72</f>
        <v>496910979444.46875</v>
      </c>
      <c r="AB5" s="7">
        <f>'IRA Calculations'!AO72</f>
        <v>429513004696.52661</v>
      </c>
      <c r="AC5" s="7">
        <f>'IRA Calculations'!AP72</f>
        <v>367495221502.28381</v>
      </c>
      <c r="AD5" s="7">
        <f>'IRA Calculations'!AQ72</f>
        <v>311688954570.96729</v>
      </c>
      <c r="AE5" s="7">
        <f>'IRA Calculations'!AR72</f>
        <v>262413608956.34988</v>
      </c>
      <c r="AF5" s="7">
        <f>'IRA Calculations'!AS72</f>
        <v>219625883339.6333</v>
      </c>
      <c r="AG5" s="7">
        <f>'IRA Calculations'!AT72</f>
        <v>183067559960.53961</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2601488743976.1792</v>
      </c>
      <c r="C7" s="7">
        <f>'IRA Calculations'!P74</f>
        <v>2601488743976.1792</v>
      </c>
      <c r="D7" s="7">
        <f>'IRA Calculations'!Q74</f>
        <v>2601488743976.1792</v>
      </c>
      <c r="E7" s="7">
        <f>'IRA Calculations'!R74</f>
        <v>2597033131171.2446</v>
      </c>
      <c r="F7" s="7">
        <f>'IRA Calculations'!S74</f>
        <v>2591592843291.0493</v>
      </c>
      <c r="G7" s="7">
        <f>'IRA Calculations'!T74</f>
        <v>2585639149798.4634</v>
      </c>
      <c r="H7" s="7">
        <f>'IRA Calculations'!U74</f>
        <v>2578580790476.0576</v>
      </c>
      <c r="I7" s="7">
        <f>'IRA Calculations'!V74</f>
        <v>2572336649725.5703</v>
      </c>
      <c r="J7" s="7">
        <f>'IRA Calculations'!W74</f>
        <v>2567217204911.6426</v>
      </c>
      <c r="K7" s="7">
        <f>'IRA Calculations'!X74</f>
        <v>2560573594832.8496</v>
      </c>
      <c r="L7" s="7">
        <f>'IRA Calculations'!Y74</f>
        <v>2555033886863.5229</v>
      </c>
      <c r="M7" s="7">
        <f>'IRA Calculations'!Z74</f>
        <v>2548142720452.9766</v>
      </c>
      <c r="N7" s="7">
        <f>'IRA Calculations'!AA74</f>
        <v>2542071158500.5005</v>
      </c>
      <c r="O7" s="7">
        <f>'IRA Calculations'!AB74</f>
        <v>2537640525420.686</v>
      </c>
      <c r="P7" s="7">
        <f>'IRA Calculations'!AC74</f>
        <v>2533099237206.0322</v>
      </c>
      <c r="Q7" s="7">
        <f>'IRA Calculations'!AD74</f>
        <v>2531056592363.5664</v>
      </c>
      <c r="R7" s="7">
        <f>'IRA Calculations'!AE74</f>
        <v>2530034367893.1289</v>
      </c>
      <c r="S7" s="7">
        <f>'IRA Calculations'!AF74</f>
        <v>2533534316578.6284</v>
      </c>
      <c r="T7" s="7">
        <f>'IRA Calculations'!AG74</f>
        <v>2539981411519.7534</v>
      </c>
      <c r="U7" s="7">
        <f>'IRA Calculations'!AH74</f>
        <v>2547898881959.394</v>
      </c>
      <c r="V7" s="7">
        <f>'IRA Calculations'!AI74</f>
        <v>2557767017385.9058</v>
      </c>
      <c r="W7" s="7">
        <f>'IRA Calculations'!AJ74</f>
        <v>2568955910783.3315</v>
      </c>
      <c r="X7" s="7">
        <f>'IRA Calculations'!AK74</f>
        <v>2576907764693.2876</v>
      </c>
      <c r="Y7" s="7">
        <f>'IRA Calculations'!AL74</f>
        <v>2583730706429.2769</v>
      </c>
      <c r="Z7" s="7">
        <f>'IRA Calculations'!AM74</f>
        <v>2590711111609.2822</v>
      </c>
      <c r="AA7" s="7">
        <f>'IRA Calculations'!AN74</f>
        <v>2596207823646.0986</v>
      </c>
      <c r="AB7" s="7">
        <f>'IRA Calculations'!AO74</f>
        <v>2601281378239.3315</v>
      </c>
      <c r="AC7" s="7">
        <f>'IRA Calculations'!AP74</f>
        <v>2604168394315.5928</v>
      </c>
      <c r="AD7" s="7">
        <f>'IRA Calculations'!AQ74</f>
        <v>2606563439838.6865</v>
      </c>
      <c r="AE7" s="7">
        <f>'IRA Calculations'!AR74</f>
        <v>2608952049153.8862</v>
      </c>
      <c r="AF7" s="7">
        <f>'IRA Calculations'!AS74</f>
        <v>2611367970397.0059</v>
      </c>
      <c r="AG7" s="7">
        <f>'IRA Calculations'!AT74</f>
        <v>2613841060284.3906</v>
      </c>
    </row>
    <row r="8" spans="1:35" x14ac:dyDescent="0.2">
      <c r="A8" s="1" t="s">
        <v>344</v>
      </c>
      <c r="B8" s="7">
        <f>'IRA Calculations'!O75</f>
        <v>276924083289.17365</v>
      </c>
      <c r="C8" s="7">
        <f>'IRA Calculations'!P75</f>
        <v>276924083289.17365</v>
      </c>
      <c r="D8" s="7">
        <f>'IRA Calculations'!Q75</f>
        <v>276924083289.17365</v>
      </c>
      <c r="E8" s="7">
        <f>'IRA Calculations'!R75</f>
        <v>276241511705.69513</v>
      </c>
      <c r="F8" s="7">
        <f>'IRA Calculations'!S75</f>
        <v>275263026520.0379</v>
      </c>
      <c r="G8" s="7">
        <f>'IRA Calculations'!T75</f>
        <v>273897330903.91788</v>
      </c>
      <c r="H8" s="7">
        <f>'IRA Calculations'!U75</f>
        <v>271945905149.16519</v>
      </c>
      <c r="I8" s="7">
        <f>'IRA Calculations'!V75</f>
        <v>269412911917.25467</v>
      </c>
      <c r="J8" s="7">
        <f>'IRA Calculations'!W75</f>
        <v>266112266218.76462</v>
      </c>
      <c r="K8" s="7">
        <f>'IRA Calculations'!X75</f>
        <v>261573908632.9873</v>
      </c>
      <c r="L8" s="7">
        <f>'IRA Calculations'!Y75</f>
        <v>255988691132.27682</v>
      </c>
      <c r="M8" s="7">
        <f>'IRA Calculations'!Z75</f>
        <v>249071770746.75467</v>
      </c>
      <c r="N8" s="7">
        <f>'IRA Calculations'!AA75</f>
        <v>241137352396.71671</v>
      </c>
      <c r="O8" s="7">
        <f>'IRA Calculations'!AB75</f>
        <v>232433095758.34662</v>
      </c>
      <c r="P8" s="7">
        <f>'IRA Calculations'!AC75</f>
        <v>222944019734.41901</v>
      </c>
      <c r="Q8" s="7">
        <f>'IRA Calculations'!AD75</f>
        <v>212937876495.79095</v>
      </c>
      <c r="R8" s="7">
        <f>'IRA Calculations'!AE75</f>
        <v>202350974453.76212</v>
      </c>
      <c r="S8" s="7">
        <f>'IRA Calculations'!AF75</f>
        <v>191591024424.26813</v>
      </c>
      <c r="T8" s="7">
        <f>'IRA Calculations'!AG75</f>
        <v>180627826765.00577</v>
      </c>
      <c r="U8" s="7">
        <f>'IRA Calculations'!AH75</f>
        <v>169485617207.62064</v>
      </c>
      <c r="V8" s="7">
        <f>'IRA Calculations'!AI75</f>
        <v>158379151254.49161</v>
      </c>
      <c r="W8" s="7">
        <f>'IRA Calculations'!AJ75</f>
        <v>147456743237.75778</v>
      </c>
      <c r="X8" s="7">
        <f>'IRA Calculations'!AK75</f>
        <v>136760344076.21753</v>
      </c>
      <c r="Y8" s="7">
        <f>'IRA Calculations'!AL75</f>
        <v>126534684466.46463</v>
      </c>
      <c r="Z8" s="7">
        <f>'IRA Calculations'!AM75</f>
        <v>117008364225.38551</v>
      </c>
      <c r="AA8" s="7">
        <f>'IRA Calculations'!AN75</f>
        <v>108243542088.21587</v>
      </c>
      <c r="AB8" s="7">
        <f>'IRA Calculations'!AO75</f>
        <v>100387765744.08002</v>
      </c>
      <c r="AC8" s="7">
        <f>'IRA Calculations'!AP75</f>
        <v>93428467696.196335</v>
      </c>
      <c r="AD8" s="7">
        <f>'IRA Calculations'!AQ75</f>
        <v>87450286117.001694</v>
      </c>
      <c r="AE8" s="7">
        <f>'IRA Calculations'!AR75</f>
        <v>82454920214.186432</v>
      </c>
      <c r="AF8" s="7">
        <f>'IRA Calculations'!AS75</f>
        <v>78400015801.827118</v>
      </c>
      <c r="AG8" s="7">
        <f>'IRA Calculations'!AT75</f>
        <v>75212206547.643936</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4152919313841.6328</v>
      </c>
      <c r="C10" s="7">
        <f>'IRA Calculations'!P77</f>
        <v>4152919313841.6328</v>
      </c>
      <c r="D10" s="7">
        <f>'IRA Calculations'!Q77</f>
        <v>4152919313841.6328</v>
      </c>
      <c r="E10" s="7">
        <f>'IRA Calculations'!R77</f>
        <v>4172862852817.4302</v>
      </c>
      <c r="F10" s="7">
        <f>'IRA Calculations'!S77</f>
        <v>4191486853532.1167</v>
      </c>
      <c r="G10" s="7">
        <f>'IRA Calculations'!T77</f>
        <v>4209556224833.855</v>
      </c>
      <c r="H10" s="7">
        <f>'IRA Calculations'!U77</f>
        <v>4226007695880.6392</v>
      </c>
      <c r="I10" s="7">
        <f>'IRA Calculations'!V77</f>
        <v>4243759458090.6465</v>
      </c>
      <c r="J10" s="7">
        <f>'IRA Calculations'!W77</f>
        <v>4263515834039.7983</v>
      </c>
      <c r="K10" s="7">
        <f>'IRA Calculations'!X77</f>
        <v>4280514047302.3726</v>
      </c>
      <c r="L10" s="7">
        <f>'IRA Calculations'!Y77</f>
        <v>4299109410110.5352</v>
      </c>
      <c r="M10" s="7">
        <f>'IRA Calculations'!Z77</f>
        <v>4315309488453.1807</v>
      </c>
      <c r="N10" s="7">
        <f>'IRA Calculations'!AA77</f>
        <v>4331954247617.6479</v>
      </c>
      <c r="O10" s="7">
        <f>'IRA Calculations'!AB77</f>
        <v>4349439063413.7134</v>
      </c>
      <c r="P10" s="7">
        <f>'IRA Calculations'!AC77</f>
        <v>4364246194520.2202</v>
      </c>
      <c r="Q10" s="7">
        <f>'IRA Calculations'!AD77</f>
        <v>4379675151463.3906</v>
      </c>
      <c r="R10" s="7">
        <f>'IRA Calculations'!AE77</f>
        <v>4391618860199.4434</v>
      </c>
      <c r="S10" s="7">
        <f>'IRA Calculations'!AF77</f>
        <v>4405200215000.1758</v>
      </c>
      <c r="T10" s="7">
        <f>'IRA Calculations'!AG77</f>
        <v>4417181172459.7783</v>
      </c>
      <c r="U10" s="7">
        <f>'IRA Calculations'!AH77</f>
        <v>4426068114027.3574</v>
      </c>
      <c r="V10" s="7">
        <f>'IRA Calculations'!AI77</f>
        <v>4434646331395.8613</v>
      </c>
      <c r="W10" s="7">
        <f>'IRA Calculations'!AJ77</f>
        <v>4443678082987.2451</v>
      </c>
      <c r="X10" s="7">
        <f>'IRA Calculations'!AK77</f>
        <v>4445558011294.5605</v>
      </c>
      <c r="Y10" s="7">
        <f>'IRA Calculations'!AL77</f>
        <v>4446637903865.2617</v>
      </c>
      <c r="Z10" s="7">
        <f>'IRA Calculations'!AM77</f>
        <v>4450894932710.2627</v>
      </c>
      <c r="AA10" s="7">
        <f>'IRA Calculations'!AN77</f>
        <v>4456946082768.3896</v>
      </c>
      <c r="AB10" s="7">
        <f>'IRA Calculations'!AO77</f>
        <v>4466984748629.0498</v>
      </c>
      <c r="AC10" s="7">
        <f>'IRA Calculations'!AP77</f>
        <v>4477222192909.5137</v>
      </c>
      <c r="AD10" s="7">
        <f>'IRA Calculations'!AQ77</f>
        <v>4489159673439.8818</v>
      </c>
      <c r="AE10" s="7">
        <f>'IRA Calculations'!AR77</f>
        <v>4502418754409.7754</v>
      </c>
      <c r="AF10" s="7">
        <f>'IRA Calculations'!AS77</f>
        <v>4516424233951.127</v>
      </c>
      <c r="AG10" s="7">
        <f>'IRA Calculations'!AT77</f>
        <v>4530769217869.0791</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8554668104897.2344</v>
      </c>
      <c r="C2" s="7">
        <f>'IRA Calculations'!P82</f>
        <v>8554668104897.2344</v>
      </c>
      <c r="D2" s="7">
        <f>'IRA Calculations'!Q82</f>
        <v>8554668104897.2344</v>
      </c>
      <c r="E2" s="7">
        <f>'IRA Calculations'!R82</f>
        <v>8383469437396.457</v>
      </c>
      <c r="F2" s="7">
        <f>'IRA Calculations'!S82</f>
        <v>8626669804079.0078</v>
      </c>
      <c r="G2" s="7">
        <f>'IRA Calculations'!T82</f>
        <v>8879662832994.7246</v>
      </c>
      <c r="H2" s="7">
        <f>'IRA Calculations'!U82</f>
        <v>9140740007816.6348</v>
      </c>
      <c r="I2" s="7">
        <f>'IRA Calculations'!V82</f>
        <v>9418397897482.4707</v>
      </c>
      <c r="J2" s="7">
        <f>'IRA Calculations'!W82</f>
        <v>9709529869068.7734</v>
      </c>
      <c r="K2" s="7">
        <f>'IRA Calculations'!X82</f>
        <v>10013507497772.447</v>
      </c>
      <c r="L2" s="7">
        <f>'IRA Calculations'!Y82</f>
        <v>10328111511573.559</v>
      </c>
      <c r="M2" s="7">
        <f>'IRA Calculations'!Z82</f>
        <v>10648441760050.373</v>
      </c>
      <c r="N2" s="7">
        <f>'IRA Calculations'!AA82</f>
        <v>10982336812452.102</v>
      </c>
      <c r="O2" s="7">
        <f>'IRA Calculations'!AB82</f>
        <v>11325966024925.787</v>
      </c>
      <c r="P2" s="7">
        <f>'IRA Calculations'!AC82</f>
        <v>11270336856149.646</v>
      </c>
      <c r="Q2" s="7">
        <f>'IRA Calculations'!AD82</f>
        <v>11220494657477.062</v>
      </c>
      <c r="R2" s="7">
        <f>'IRA Calculations'!AE82</f>
        <v>11176456119808.43</v>
      </c>
      <c r="S2" s="7">
        <f>'IRA Calculations'!AF82</f>
        <v>11137301826676.088</v>
      </c>
      <c r="T2" s="7">
        <f>'IRA Calculations'!AG82</f>
        <v>11100752136954.012</v>
      </c>
      <c r="U2" s="7">
        <f>'IRA Calculations'!AH82</f>
        <v>11072224355146.254</v>
      </c>
      <c r="V2" s="7">
        <f>'IRA Calculations'!AI82</f>
        <v>11047621648308.92</v>
      </c>
      <c r="W2" s="7">
        <f>'IRA Calculations'!AJ82</f>
        <v>11026968330841.25</v>
      </c>
      <c r="X2" s="7">
        <f>'IRA Calculations'!AK82</f>
        <v>11010129672750.959</v>
      </c>
      <c r="Y2" s="7">
        <f>'IRA Calculations'!AL82</f>
        <v>10993537417717.57</v>
      </c>
      <c r="Z2" s="7">
        <f>'IRA Calculations'!AM82</f>
        <v>10982490797221.158</v>
      </c>
      <c r="AA2" s="7">
        <f>'IRA Calculations'!AN82</f>
        <v>10974361866860.074</v>
      </c>
      <c r="AB2" s="7">
        <f>'IRA Calculations'!AO82</f>
        <v>10964875356023.965</v>
      </c>
      <c r="AC2" s="7">
        <f>'IRA Calculations'!AP82</f>
        <v>10959700024074.262</v>
      </c>
      <c r="AD2" s="7">
        <f>'IRA Calculations'!AQ82</f>
        <v>10957062247689.166</v>
      </c>
      <c r="AE2" s="7">
        <f>'IRA Calculations'!AR82</f>
        <v>10952587526717.295</v>
      </c>
      <c r="AF2" s="7">
        <f>'IRA Calculations'!AS82</f>
        <v>10952249336508.871</v>
      </c>
      <c r="AG2" s="7">
        <f>'IRA Calculations'!AT82</f>
        <v>10953790264574.223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3142475714287.6782</v>
      </c>
      <c r="C2" s="7">
        <f>'IRA Calculations'!P95</f>
        <v>3142475714287.6782</v>
      </c>
      <c r="D2" s="7">
        <f>'IRA Calculations'!Q95</f>
        <v>3142475714287.6782</v>
      </c>
      <c r="E2" s="7">
        <f>'IRA Calculations'!R95</f>
        <v>3144865969392.3574</v>
      </c>
      <c r="F2" s="7">
        <f>'IRA Calculations'!S95</f>
        <v>3149132588823.9707</v>
      </c>
      <c r="G2" s="7">
        <f>'IRA Calculations'!T95</f>
        <v>3155071576596.9507</v>
      </c>
      <c r="H2" s="7">
        <f>'IRA Calculations'!U95</f>
        <v>3170971516562.7319</v>
      </c>
      <c r="I2" s="7">
        <f>'IRA Calculations'!V95</f>
        <v>3196063929660.8413</v>
      </c>
      <c r="J2" s="7">
        <f>'IRA Calculations'!W95</f>
        <v>3224002066268.4907</v>
      </c>
      <c r="K2" s="7">
        <f>'IRA Calculations'!X95</f>
        <v>3252316283472.6436</v>
      </c>
      <c r="L2" s="7">
        <f>'IRA Calculations'!Y95</f>
        <v>3280710935355.0332</v>
      </c>
      <c r="M2" s="7">
        <f>'IRA Calculations'!Z95</f>
        <v>3311185516555.8267</v>
      </c>
      <c r="N2" s="7">
        <f>'IRA Calculations'!AA95</f>
        <v>3345979568661.2393</v>
      </c>
      <c r="O2" s="7">
        <f>'IRA Calculations'!AB95</f>
        <v>3384891219649.5654</v>
      </c>
      <c r="P2" s="7">
        <f>'IRA Calculations'!AC95</f>
        <v>3426972412644.6509</v>
      </c>
      <c r="Q2" s="7">
        <f>'IRA Calculations'!AD95</f>
        <v>3469198824602.9136</v>
      </c>
      <c r="R2" s="7">
        <f>'IRA Calculations'!AE95</f>
        <v>3512282748287.5518</v>
      </c>
      <c r="S2" s="7">
        <f>'IRA Calculations'!AF95</f>
        <v>3547969576143.542</v>
      </c>
      <c r="T2" s="7">
        <f>'IRA Calculations'!AG95</f>
        <v>3582265023311.2358</v>
      </c>
      <c r="U2" s="7">
        <f>'IRA Calculations'!AH95</f>
        <v>3615687944357.9023</v>
      </c>
      <c r="V2" s="7">
        <f>'IRA Calculations'!AI95</f>
        <v>3648236593909.8325</v>
      </c>
      <c r="W2" s="7">
        <f>'IRA Calculations'!AJ95</f>
        <v>3680311988608.9536</v>
      </c>
      <c r="X2" s="7">
        <f>'IRA Calculations'!AK95</f>
        <v>3710308922690.7036</v>
      </c>
      <c r="Y2" s="7">
        <f>'IRA Calculations'!AL95</f>
        <v>3741283292696.1489</v>
      </c>
      <c r="Z2" s="7">
        <f>'IRA Calculations'!AM95</f>
        <v>3773617117719.0322</v>
      </c>
      <c r="AA2" s="7">
        <f>'IRA Calculations'!AN95</f>
        <v>3807857798795.6812</v>
      </c>
      <c r="AB2" s="7">
        <f>'IRA Calculations'!AO95</f>
        <v>3843525108523.4092</v>
      </c>
      <c r="AC2" s="7">
        <f>'IRA Calculations'!AP95</f>
        <v>3880568807668.3906</v>
      </c>
      <c r="AD2" s="7">
        <f>'IRA Calculations'!AQ95</f>
        <v>3919241380585.6787</v>
      </c>
      <c r="AE2" s="7">
        <f>'IRA Calculations'!AR95</f>
        <v>3958783762675.9092</v>
      </c>
      <c r="AF2" s="7">
        <f>'IRA Calculations'!AS95</f>
        <v>3999384842563.0273</v>
      </c>
      <c r="AG2" s="7">
        <f>'IRA Calculations'!AT95</f>
        <v>4041384037740.4985</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20019165124610.844</v>
      </c>
      <c r="C2" s="7">
        <f>'IRA Calculations'!P108</f>
        <v>20019165124610.844</v>
      </c>
      <c r="D2" s="7">
        <f>'IRA Calculations'!Q108</f>
        <v>20019165124610.844</v>
      </c>
      <c r="E2" s="7">
        <f>'IRA Calculations'!R108</f>
        <v>19953497318739.863</v>
      </c>
      <c r="F2" s="7">
        <f>'IRA Calculations'!S108</f>
        <v>19892212872404.43</v>
      </c>
      <c r="G2" s="7">
        <f>'IRA Calculations'!T108</f>
        <v>19842091611551.984</v>
      </c>
      <c r="H2" s="7">
        <f>'IRA Calculations'!U108</f>
        <v>19809091022548.062</v>
      </c>
      <c r="I2" s="7">
        <f>'IRA Calculations'!V108</f>
        <v>19796476267378.688</v>
      </c>
      <c r="J2" s="7">
        <f>'IRA Calculations'!W108</f>
        <v>19805478523717.617</v>
      </c>
      <c r="K2" s="7">
        <f>'IRA Calculations'!X108</f>
        <v>19835600966416.113</v>
      </c>
      <c r="L2" s="7">
        <f>'IRA Calculations'!Y108</f>
        <v>19881592379009.621</v>
      </c>
      <c r="M2" s="7">
        <f>'IRA Calculations'!Z108</f>
        <v>19947368375278.773</v>
      </c>
      <c r="N2" s="7">
        <f>'IRA Calculations'!AA108</f>
        <v>20032403199979.25</v>
      </c>
      <c r="O2" s="7">
        <f>'IRA Calculations'!AB108</f>
        <v>20133887751168.492</v>
      </c>
      <c r="P2" s="7">
        <f>'IRA Calculations'!AC108</f>
        <v>20246747164914.91</v>
      </c>
      <c r="Q2" s="7">
        <f>'IRA Calculations'!AD108</f>
        <v>20373963315662.852</v>
      </c>
      <c r="R2" s="7">
        <f>'IRA Calculations'!AE108</f>
        <v>20515396579889.105</v>
      </c>
      <c r="S2" s="7">
        <f>'IRA Calculations'!AF108</f>
        <v>20666189722529.637</v>
      </c>
      <c r="T2" s="7">
        <f>'IRA Calculations'!AG108</f>
        <v>20822398721111.012</v>
      </c>
      <c r="U2" s="7">
        <f>'IRA Calculations'!AH108</f>
        <v>20981539311319.953</v>
      </c>
      <c r="V2" s="7">
        <f>'IRA Calculations'!AI108</f>
        <v>21140576354075.402</v>
      </c>
      <c r="W2" s="7">
        <f>'IRA Calculations'!AJ108</f>
        <v>21300405273209.105</v>
      </c>
      <c r="X2" s="7">
        <f>'IRA Calculations'!AK108</f>
        <v>21444741556688.25</v>
      </c>
      <c r="Y2" s="7">
        <f>'IRA Calculations'!AL108</f>
        <v>21589918395727.574</v>
      </c>
      <c r="Z2" s="7">
        <f>'IRA Calculations'!AM108</f>
        <v>21736096161986.383</v>
      </c>
      <c r="AA2" s="7">
        <f>'IRA Calculations'!AN108</f>
        <v>21885115554230.508</v>
      </c>
      <c r="AB2" s="7">
        <f>'IRA Calculations'!AO108</f>
        <v>22034325411988.25</v>
      </c>
      <c r="AC2" s="7">
        <f>'IRA Calculations'!AP108</f>
        <v>22184339045991.078</v>
      </c>
      <c r="AD2" s="7">
        <f>'IRA Calculations'!AQ108</f>
        <v>22338222544769.395</v>
      </c>
      <c r="AE2" s="7">
        <f>'IRA Calculations'!AR108</f>
        <v>22492812280324.09</v>
      </c>
      <c r="AF2" s="7">
        <f>'IRA Calculations'!AS108</f>
        <v>22650030227430.133</v>
      </c>
      <c r="AG2" s="7">
        <f>'IRA Calculations'!AT108</f>
        <v>22812199504356.023</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8366948412545.7705</v>
      </c>
      <c r="C4" s="7">
        <f>'IRA Calculations'!P110</f>
        <v>8366948412545.7705</v>
      </c>
      <c r="D4" s="7">
        <f>'IRA Calculations'!Q110</f>
        <v>8366948412545.7705</v>
      </c>
      <c r="E4" s="7">
        <f>'IRA Calculations'!R110</f>
        <v>8420842255499.8174</v>
      </c>
      <c r="F4" s="7">
        <f>'IRA Calculations'!S110</f>
        <v>8476148593581.2266</v>
      </c>
      <c r="G4" s="7">
        <f>'IRA Calculations'!T110</f>
        <v>8533971807057.8164</v>
      </c>
      <c r="H4" s="7">
        <f>'IRA Calculations'!U110</f>
        <v>8595579442182.6992</v>
      </c>
      <c r="I4" s="7">
        <f>'IRA Calculations'!V110</f>
        <v>8662740092406.0537</v>
      </c>
      <c r="J4" s="7">
        <f>'IRA Calculations'!W110</f>
        <v>8734025921684.2207</v>
      </c>
      <c r="K4" s="7">
        <f>'IRA Calculations'!X110</f>
        <v>8807212776849.4082</v>
      </c>
      <c r="L4" s="7">
        <f>'IRA Calculations'!Y110</f>
        <v>8880300002062.9258</v>
      </c>
      <c r="M4" s="7">
        <f>'IRA Calculations'!Z110</f>
        <v>8954951180223.9297</v>
      </c>
      <c r="N4" s="7">
        <f>'IRA Calculations'!AA110</f>
        <v>9030832288295.0996</v>
      </c>
      <c r="O4" s="7">
        <f>'IRA Calculations'!AB110</f>
        <v>9105524236010.6836</v>
      </c>
      <c r="P4" s="7">
        <f>'IRA Calculations'!AC110</f>
        <v>9179095830754.1543</v>
      </c>
      <c r="Q4" s="7">
        <f>'IRA Calculations'!AD110</f>
        <v>9254664241483.2383</v>
      </c>
      <c r="R4" s="7">
        <f>'IRA Calculations'!AE110</f>
        <v>9333038525737.709</v>
      </c>
      <c r="S4" s="7">
        <f>'IRA Calculations'!AF110</f>
        <v>9413763547644.4238</v>
      </c>
      <c r="T4" s="7">
        <f>'IRA Calculations'!AG110</f>
        <v>9495090395607.9316</v>
      </c>
      <c r="U4" s="7">
        <f>'IRA Calculations'!AH110</f>
        <v>9576774520886.1621</v>
      </c>
      <c r="V4" s="7">
        <f>'IRA Calculations'!AI110</f>
        <v>9658069208901.416</v>
      </c>
      <c r="W4" s="7">
        <f>'IRA Calculations'!AJ110</f>
        <v>9738797288475.2832</v>
      </c>
      <c r="X4" s="7">
        <f>'IRA Calculations'!AK110</f>
        <v>9804981176804.7148</v>
      </c>
      <c r="Y4" s="7">
        <f>'IRA Calculations'!AL110</f>
        <v>9871296602704.5391</v>
      </c>
      <c r="Z4" s="7">
        <f>'IRA Calculations'!AM110</f>
        <v>9938161202034.1914</v>
      </c>
      <c r="AA4" s="7">
        <f>'IRA Calculations'!AN110</f>
        <v>10005832855450.748</v>
      </c>
      <c r="AB4" s="7">
        <f>'IRA Calculations'!AO110</f>
        <v>10074365632778.131</v>
      </c>
      <c r="AC4" s="7">
        <f>'IRA Calculations'!AP110</f>
        <v>10143667563522.285</v>
      </c>
      <c r="AD4" s="7">
        <f>'IRA Calculations'!AQ110</f>
        <v>10213761417696.943</v>
      </c>
      <c r="AE4" s="7">
        <f>'IRA Calculations'!AR110</f>
        <v>10284419870923.092</v>
      </c>
      <c r="AF4" s="7">
        <f>'IRA Calculations'!AS110</f>
        <v>10355828667236.83</v>
      </c>
      <c r="AG4" s="7">
        <f>'IRA Calculations'!AT110</f>
        <v>10428159264692.273</v>
      </c>
    </row>
    <row r="5" spans="1:35" x14ac:dyDescent="0.2">
      <c r="A5" s="1" t="s">
        <v>79</v>
      </c>
      <c r="B5" s="7">
        <f>'IRA Calculations'!O111</f>
        <v>21256551774.750809</v>
      </c>
      <c r="C5" s="7">
        <f>'IRA Calculations'!P111</f>
        <v>21256551774.750809</v>
      </c>
      <c r="D5" s="7">
        <f>'IRA Calculations'!Q111</f>
        <v>21256551774.750809</v>
      </c>
      <c r="E5" s="7">
        <f>'IRA Calculations'!R111</f>
        <v>20546724884.765884</v>
      </c>
      <c r="F5" s="7">
        <f>'IRA Calculations'!S111</f>
        <v>20043922217.716698</v>
      </c>
      <c r="G5" s="7">
        <f>'IRA Calculations'!T111</f>
        <v>19711234039.725262</v>
      </c>
      <c r="H5" s="7">
        <f>'IRA Calculations'!U111</f>
        <v>19514273920.869217</v>
      </c>
      <c r="I5" s="7">
        <f>'IRA Calculations'!V111</f>
        <v>19426057428.740669</v>
      </c>
      <c r="J5" s="7">
        <f>'IRA Calculations'!W111</f>
        <v>19416744406.140526</v>
      </c>
      <c r="K5" s="7">
        <f>'IRA Calculations'!X111</f>
        <v>19459784991.357967</v>
      </c>
      <c r="L5" s="7">
        <f>'IRA Calculations'!Y111</f>
        <v>19534890911.539227</v>
      </c>
      <c r="M5" s="7">
        <f>'IRA Calculations'!Z111</f>
        <v>19635496595.59523</v>
      </c>
      <c r="N5" s="7">
        <f>'IRA Calculations'!AA111</f>
        <v>19753591628.512783</v>
      </c>
      <c r="O5" s="7">
        <f>'IRA Calculations'!AB111</f>
        <v>19878560786.981133</v>
      </c>
      <c r="P5" s="7">
        <f>'IRA Calculations'!AC111</f>
        <v>20007390216.344162</v>
      </c>
      <c r="Q5" s="7">
        <f>'IRA Calculations'!AD111</f>
        <v>20145745843.579865</v>
      </c>
      <c r="R5" s="7">
        <f>'IRA Calculations'!AE111</f>
        <v>20293718728.465416</v>
      </c>
      <c r="S5" s="7">
        <f>'IRA Calculations'!AF111</f>
        <v>20448933521.302826</v>
      </c>
      <c r="T5" s="7">
        <f>'IRA Calculations'!AG111</f>
        <v>20606279650.124119</v>
      </c>
      <c r="U5" s="7">
        <f>'IRA Calculations'!AH111</f>
        <v>20765038502.622627</v>
      </c>
      <c r="V5" s="7">
        <f>'IRA Calculations'!AI111</f>
        <v>20923317347.960785</v>
      </c>
      <c r="W5" s="7">
        <f>'IRA Calculations'!AJ111</f>
        <v>21080524659.037231</v>
      </c>
      <c r="X5" s="7">
        <f>'IRA Calculations'!AK111</f>
        <v>21220987504.617332</v>
      </c>
      <c r="Y5" s="7">
        <f>'IRA Calculations'!AL111</f>
        <v>21361868447.892498</v>
      </c>
      <c r="Z5" s="7">
        <f>'IRA Calculations'!AM111</f>
        <v>21504295197.033642</v>
      </c>
      <c r="AA5" s="7">
        <f>'IRA Calculations'!AN111</f>
        <v>21648949215.138752</v>
      </c>
      <c r="AB5" s="7">
        <f>'IRA Calculations'!AO111</f>
        <v>21795992318.759338</v>
      </c>
      <c r="AC5" s="7">
        <f>'IRA Calculations'!AP111</f>
        <v>21944978373.967224</v>
      </c>
      <c r="AD5" s="7">
        <f>'IRA Calculations'!AQ111</f>
        <v>22095821551.747711</v>
      </c>
      <c r="AE5" s="7">
        <f>'IRA Calculations'!AR111</f>
        <v>22247878560.981876</v>
      </c>
      <c r="AF5" s="7">
        <f>'IRA Calculations'!AS111</f>
        <v>22401504925.797215</v>
      </c>
      <c r="AG5" s="7">
        <f>'IRA Calculations'!AT111</f>
        <v>22557220141.678913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1028423480103.759</v>
      </c>
      <c r="C10" s="7">
        <f>'IRA Calculations'!P116</f>
        <v>1028423480103.759</v>
      </c>
      <c r="D10" s="7">
        <f>'IRA Calculations'!Q116</f>
        <v>1028423480103.759</v>
      </c>
      <c r="E10" s="7">
        <f>'IRA Calculations'!R116</f>
        <v>1020022262455.8123</v>
      </c>
      <c r="F10" s="7">
        <f>'IRA Calculations'!S116</f>
        <v>1014656403909.0621</v>
      </c>
      <c r="G10" s="7">
        <f>'IRA Calculations'!T116</f>
        <v>1012069176551.2172</v>
      </c>
      <c r="H10" s="7">
        <f>'IRA Calculations'!U116</f>
        <v>1011843344610.1268</v>
      </c>
      <c r="I10" s="7">
        <f>'IRA Calculations'!V116</f>
        <v>1013648006519.8446</v>
      </c>
      <c r="J10" s="7">
        <f>'IRA Calculations'!W116</f>
        <v>1016966824659.3</v>
      </c>
      <c r="K10" s="7">
        <f>'IRA Calculations'!X116</f>
        <v>1021357072485.8765</v>
      </c>
      <c r="L10" s="7">
        <f>'IRA Calculations'!Y116</f>
        <v>1026405086809.3875</v>
      </c>
      <c r="M10" s="7">
        <f>'IRA Calculations'!Z116</f>
        <v>1032191234412.319</v>
      </c>
      <c r="N10" s="7">
        <f>'IRA Calculations'!AA116</f>
        <v>1038576956496.3562</v>
      </c>
      <c r="O10" s="7">
        <f>'IRA Calculations'!AB116</f>
        <v>1045174899512.5625</v>
      </c>
      <c r="P10" s="7">
        <f>'IRA Calculations'!AC116</f>
        <v>1051810592432.4501</v>
      </c>
      <c r="Q10" s="7">
        <f>'IRA Calculations'!AD116</f>
        <v>1058666775694.6973</v>
      </c>
      <c r="R10" s="7">
        <f>'IRA Calculations'!AE116</f>
        <v>1065776032505.2703</v>
      </c>
      <c r="S10" s="7">
        <f>'IRA Calculations'!AF116</f>
        <v>1073123089066.1815</v>
      </c>
      <c r="T10" s="7">
        <f>'IRA Calculations'!AG116</f>
        <v>1080520221434.1062</v>
      </c>
      <c r="U10" s="7">
        <f>'IRA Calculations'!AH116</f>
        <v>1087949975692.291</v>
      </c>
      <c r="V10" s="7">
        <f>'IRA Calculations'!AI116</f>
        <v>1095348243583.6233</v>
      </c>
      <c r="W10" s="7">
        <f>'IRA Calculations'!AJ116</f>
        <v>1102706261068.821</v>
      </c>
      <c r="X10" s="7">
        <f>'IRA Calculations'!AK116</f>
        <v>1110702110714.5361</v>
      </c>
      <c r="Y10" s="7">
        <f>'IRA Calculations'!AL116</f>
        <v>1118676676573.7236</v>
      </c>
      <c r="Z10" s="7">
        <f>'IRA Calculations'!AM116</f>
        <v>1126661947848.5813</v>
      </c>
      <c r="AA10" s="7">
        <f>'IRA Calculations'!AN116</f>
        <v>1134681655962.7979</v>
      </c>
      <c r="AB10" s="7">
        <f>'IRA Calculations'!AO116</f>
        <v>1142746607318.8186</v>
      </c>
      <c r="AC10" s="7">
        <f>'IRA Calculations'!AP116</f>
        <v>1150858809338.354</v>
      </c>
      <c r="AD10" s="7">
        <f>'IRA Calculations'!AQ116</f>
        <v>1159024338664.5896</v>
      </c>
      <c r="AE10" s="7">
        <f>'IRA Calculations'!AR116</f>
        <v>1167234834638.7493</v>
      </c>
      <c r="AF10" s="7">
        <f>'IRA Calculations'!AS116</f>
        <v>1175508241440.6401</v>
      </c>
      <c r="AG10" s="7">
        <f>'IRA Calculations'!AT116</f>
        <v>1183861404562.6694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27377446582828.48</v>
      </c>
      <c r="C2" s="7">
        <f>'IRA Calculations'!P121</f>
        <v>27377446582828.48</v>
      </c>
      <c r="D2" s="7">
        <f>'IRA Calculations'!Q121</f>
        <v>27377446582828.48</v>
      </c>
      <c r="E2" s="7">
        <f>'IRA Calculations'!R121</f>
        <v>27695826985294.07</v>
      </c>
      <c r="F2" s="7">
        <f>'IRA Calculations'!S121</f>
        <v>28040344713085.656</v>
      </c>
      <c r="G2" s="7">
        <f>'IRA Calculations'!T121</f>
        <v>28402939221278.062</v>
      </c>
      <c r="H2" s="7">
        <f>'IRA Calculations'!U121</f>
        <v>28761658639531.156</v>
      </c>
      <c r="I2" s="7">
        <f>'IRA Calculations'!V121</f>
        <v>29096874072849.52</v>
      </c>
      <c r="J2" s="7">
        <f>'IRA Calculations'!W121</f>
        <v>29461097123531.426</v>
      </c>
      <c r="K2" s="7">
        <f>'IRA Calculations'!X121</f>
        <v>29834322986994.695</v>
      </c>
      <c r="L2" s="7">
        <f>'IRA Calculations'!Y121</f>
        <v>30180593244390.098</v>
      </c>
      <c r="M2" s="7">
        <f>'IRA Calculations'!Z121</f>
        <v>30499782701459.207</v>
      </c>
      <c r="N2" s="7">
        <f>'IRA Calculations'!AA121</f>
        <v>30831067196043.879</v>
      </c>
      <c r="O2" s="7">
        <f>'IRA Calculations'!AB121</f>
        <v>31170801383020.684</v>
      </c>
      <c r="P2" s="7">
        <f>'IRA Calculations'!AC121</f>
        <v>31528909695498.969</v>
      </c>
      <c r="Q2" s="7">
        <f>'IRA Calculations'!AD121</f>
        <v>31916793608358.254</v>
      </c>
      <c r="R2" s="7">
        <f>'IRA Calculations'!AE121</f>
        <v>32330177887561.27</v>
      </c>
      <c r="S2" s="7">
        <f>'IRA Calculations'!AF121</f>
        <v>32747187478450.516</v>
      </c>
      <c r="T2" s="7">
        <f>'IRA Calculations'!AG121</f>
        <v>33147830542725.684</v>
      </c>
      <c r="U2" s="7">
        <f>'IRA Calculations'!AH121</f>
        <v>33576466146480.656</v>
      </c>
      <c r="V2" s="7">
        <f>'IRA Calculations'!AI121</f>
        <v>33984527848130.867</v>
      </c>
      <c r="W2" s="7">
        <f>'IRA Calculations'!AJ121</f>
        <v>34357413523417.133</v>
      </c>
      <c r="X2" s="7">
        <f>'IRA Calculations'!AK121</f>
        <v>34662172572471.91</v>
      </c>
      <c r="Y2" s="7">
        <f>'IRA Calculations'!AL121</f>
        <v>34947407849262.461</v>
      </c>
      <c r="Z2" s="7">
        <f>'IRA Calculations'!AM121</f>
        <v>35231699984398.164</v>
      </c>
      <c r="AA2" s="7">
        <f>'IRA Calculations'!AN121</f>
        <v>35508688148775.305</v>
      </c>
      <c r="AB2" s="7">
        <f>'IRA Calculations'!AO121</f>
        <v>35778944682012.055</v>
      </c>
      <c r="AC2" s="7">
        <f>'IRA Calculations'!AP121</f>
        <v>36017759475992.07</v>
      </c>
      <c r="AD2" s="7">
        <f>'IRA Calculations'!AQ121</f>
        <v>36228090595736.812</v>
      </c>
      <c r="AE2" s="7">
        <f>'IRA Calculations'!AR121</f>
        <v>36402512906841.078</v>
      </c>
      <c r="AF2" s="7">
        <f>'IRA Calculations'!AS121</f>
        <v>36563927585168.805</v>
      </c>
      <c r="AG2" s="7">
        <f>'IRA Calculations'!AT121</f>
        <v>36708854880045.453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3060008384157.7915</v>
      </c>
      <c r="C2" s="7">
        <f>'IRA Calculations'!P134</f>
        <v>3060008384157.7915</v>
      </c>
      <c r="D2" s="7">
        <f>'IRA Calculations'!Q134</f>
        <v>3060008384157.7915</v>
      </c>
      <c r="E2" s="7">
        <f>'IRA Calculations'!R134</f>
        <v>3082208016122.7495</v>
      </c>
      <c r="F2" s="7">
        <f>'IRA Calculations'!S134</f>
        <v>3102897293152.6582</v>
      </c>
      <c r="G2" s="7">
        <f>'IRA Calculations'!T134</f>
        <v>3121561752182.6782</v>
      </c>
      <c r="H2" s="7">
        <f>'IRA Calculations'!U134</f>
        <v>3139151542370.7842</v>
      </c>
      <c r="I2" s="7">
        <f>'IRA Calculations'!V134</f>
        <v>3155582270136.9956</v>
      </c>
      <c r="J2" s="7">
        <f>'IRA Calculations'!W134</f>
        <v>3171295808525.9663</v>
      </c>
      <c r="K2" s="7">
        <f>'IRA Calculations'!X134</f>
        <v>3187005354737.6104</v>
      </c>
      <c r="L2" s="7">
        <f>'IRA Calculations'!Y134</f>
        <v>3201733576908.4814</v>
      </c>
      <c r="M2" s="7">
        <f>'IRA Calculations'!Z134</f>
        <v>3215156954384.4531</v>
      </c>
      <c r="N2" s="7">
        <f>'IRA Calculations'!AA134</f>
        <v>3227680175155.501</v>
      </c>
      <c r="O2" s="7">
        <f>'IRA Calculations'!AB134</f>
        <v>3238122850980.9966</v>
      </c>
      <c r="P2" s="7">
        <f>'IRA Calculations'!AC134</f>
        <v>3247022770150.7026</v>
      </c>
      <c r="Q2" s="7">
        <f>'IRA Calculations'!AD134</f>
        <v>3254066631152.2695</v>
      </c>
      <c r="R2" s="7">
        <f>'IRA Calculations'!AE134</f>
        <v>3260002018088.9307</v>
      </c>
      <c r="S2" s="7">
        <f>'IRA Calculations'!AF134</f>
        <v>3263869264686.4307</v>
      </c>
      <c r="T2" s="7">
        <f>'IRA Calculations'!AG134</f>
        <v>3266549268068.3906</v>
      </c>
      <c r="U2" s="7">
        <f>'IRA Calculations'!AH134</f>
        <v>3269357893053.25</v>
      </c>
      <c r="V2" s="7">
        <f>'IRA Calculations'!AI134</f>
        <v>3271784331607.8213</v>
      </c>
      <c r="W2" s="7">
        <f>'IRA Calculations'!AJ134</f>
        <v>3274561284447.9268</v>
      </c>
      <c r="X2" s="7">
        <f>'IRA Calculations'!AK134</f>
        <v>3277077183300.2441</v>
      </c>
      <c r="Y2" s="7">
        <f>'IRA Calculations'!AL134</f>
        <v>3279801951788.7192</v>
      </c>
      <c r="Z2" s="7">
        <f>'IRA Calculations'!AM134</f>
        <v>3282538573841.5669</v>
      </c>
      <c r="AA2" s="7">
        <f>'IRA Calculations'!AN134</f>
        <v>3286174377012.8081</v>
      </c>
      <c r="AB2" s="7">
        <f>'IRA Calculations'!AO134</f>
        <v>3289445616916.7656</v>
      </c>
      <c r="AC2" s="7">
        <f>'IRA Calculations'!AP134</f>
        <v>3293191437660.9927</v>
      </c>
      <c r="AD2" s="7">
        <f>'IRA Calculations'!AQ134</f>
        <v>3296526358974.8076</v>
      </c>
      <c r="AE2" s="7">
        <f>'IRA Calculations'!AR134</f>
        <v>3299618280023.167</v>
      </c>
      <c r="AF2" s="7">
        <f>'IRA Calculations'!AS134</f>
        <v>3302646270553.1104</v>
      </c>
      <c r="AG2" s="7">
        <f>'IRA Calculations'!AT134</f>
        <v>3305424909267.3232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18617476692158.32</v>
      </c>
      <c r="C4" s="7">
        <f>'IRA Calculations'!P136</f>
        <v>18617476692158.32</v>
      </c>
      <c r="D4" s="7">
        <f>'IRA Calculations'!Q136</f>
        <v>18617476692158.32</v>
      </c>
      <c r="E4" s="7">
        <f>'IRA Calculations'!R136</f>
        <v>18524514404121.953</v>
      </c>
      <c r="F4" s="7">
        <f>'IRA Calculations'!S136</f>
        <v>18394447447235.645</v>
      </c>
      <c r="G4" s="7">
        <f>'IRA Calculations'!T136</f>
        <v>18256319676890.34</v>
      </c>
      <c r="H4" s="7">
        <f>'IRA Calculations'!U136</f>
        <v>18116509264652.527</v>
      </c>
      <c r="I4" s="7">
        <f>'IRA Calculations'!V136</f>
        <v>17976487344581.777</v>
      </c>
      <c r="J4" s="7">
        <f>'IRA Calculations'!W136</f>
        <v>17840650602692.125</v>
      </c>
      <c r="K4" s="7">
        <f>'IRA Calculations'!X136</f>
        <v>17716149426953.711</v>
      </c>
      <c r="L4" s="7">
        <f>'IRA Calculations'!Y136</f>
        <v>17601297577201.52</v>
      </c>
      <c r="M4" s="7">
        <f>'IRA Calculations'!Z136</f>
        <v>17498272512813.682</v>
      </c>
      <c r="N4" s="7">
        <f>'IRA Calculations'!AA136</f>
        <v>17411708711161.611</v>
      </c>
      <c r="O4" s="7">
        <f>'IRA Calculations'!AB136</f>
        <v>17337954998262.861</v>
      </c>
      <c r="P4" s="7">
        <f>'IRA Calculations'!AC136</f>
        <v>17312869658660.623</v>
      </c>
      <c r="Q4" s="7">
        <f>'IRA Calculations'!AD136</f>
        <v>17302213589902.838</v>
      </c>
      <c r="R4" s="7">
        <f>'IRA Calculations'!AE136</f>
        <v>17307677971118.439</v>
      </c>
      <c r="S4" s="7">
        <f>'IRA Calculations'!AF136</f>
        <v>17320341975212.404</v>
      </c>
      <c r="T4" s="7">
        <f>'IRA Calculations'!AG136</f>
        <v>17340514343272.209</v>
      </c>
      <c r="U4" s="7">
        <f>'IRA Calculations'!AH136</f>
        <v>17371059223060.346</v>
      </c>
      <c r="V4" s="7">
        <f>'IRA Calculations'!AI136</f>
        <v>17405694676905.404</v>
      </c>
      <c r="W4" s="7">
        <f>'IRA Calculations'!AJ136</f>
        <v>17445837267899.729</v>
      </c>
      <c r="X4" s="7">
        <f>'IRA Calculations'!AK136</f>
        <v>17485897028534.428</v>
      </c>
      <c r="Y4" s="7">
        <f>'IRA Calculations'!AL136</f>
        <v>17527286775810.154</v>
      </c>
      <c r="Z4" s="7">
        <f>'IRA Calculations'!AM136</f>
        <v>17568186598666.479</v>
      </c>
      <c r="AA4" s="7">
        <f>'IRA Calculations'!AN136</f>
        <v>17613004124255.023</v>
      </c>
      <c r="AB4" s="7">
        <f>'IRA Calculations'!AO136</f>
        <v>17654661993279.758</v>
      </c>
      <c r="AC4" s="7">
        <f>'IRA Calculations'!AP136</f>
        <v>17697751370707.039</v>
      </c>
      <c r="AD4" s="7">
        <f>'IRA Calculations'!AQ136</f>
        <v>17737563122396.766</v>
      </c>
      <c r="AE4" s="7">
        <f>'IRA Calculations'!AR136</f>
        <v>17775193646881.902</v>
      </c>
      <c r="AF4" s="7">
        <f>'IRA Calculations'!AS136</f>
        <v>17811785452888.613</v>
      </c>
      <c r="AG4" s="7">
        <f>'IRA Calculations'!AT136</f>
        <v>17846457986674.5</v>
      </c>
    </row>
    <row r="5" spans="1:35" x14ac:dyDescent="0.2">
      <c r="A5" s="1" t="s">
        <v>79</v>
      </c>
      <c r="B5" s="7">
        <f>'IRA Calculations'!O137</f>
        <v>6488216904659.7891</v>
      </c>
      <c r="C5" s="7">
        <f>'IRA Calculations'!P137</f>
        <v>6488216904659.7891</v>
      </c>
      <c r="D5" s="7">
        <f>'IRA Calculations'!Q137</f>
        <v>6488216904659.7891</v>
      </c>
      <c r="E5" s="7">
        <f>'IRA Calculations'!R137</f>
        <v>6596903743812.8906</v>
      </c>
      <c r="F5" s="7">
        <f>'IRA Calculations'!S137</f>
        <v>6702421917596.6299</v>
      </c>
      <c r="G5" s="7">
        <f>'IRA Calculations'!T137</f>
        <v>6803253445711.7256</v>
      </c>
      <c r="H5" s="7">
        <f>'IRA Calculations'!U137</f>
        <v>6900939790423.8623</v>
      </c>
      <c r="I5" s="7">
        <f>'IRA Calculations'!V137</f>
        <v>6994964167901.6318</v>
      </c>
      <c r="J5" s="7">
        <f>'IRA Calculations'!W137</f>
        <v>7085764355084.8096</v>
      </c>
      <c r="K5" s="7">
        <f>'IRA Calculations'!X137</f>
        <v>7174759967090.9053</v>
      </c>
      <c r="L5" s="7">
        <f>'IRA Calculations'!Y137</f>
        <v>7260073725039.25</v>
      </c>
      <c r="M5" s="7">
        <f>'IRA Calculations'!Z137</f>
        <v>7341667879446.4668</v>
      </c>
      <c r="N5" s="7">
        <f>'IRA Calculations'!AA137</f>
        <v>7420545637051.2998</v>
      </c>
      <c r="O5" s="7">
        <f>'IRA Calculations'!AB137</f>
        <v>7494913230895.2686</v>
      </c>
      <c r="P5" s="7">
        <f>'IRA Calculations'!AC137</f>
        <v>7566108453932.1533</v>
      </c>
      <c r="Q5" s="7">
        <f>'IRA Calculations'!AD137</f>
        <v>7634554928638.292</v>
      </c>
      <c r="R5" s="7">
        <f>'IRA Calculations'!AE137</f>
        <v>7699975538036.1943</v>
      </c>
      <c r="S5" s="7">
        <f>'IRA Calculations'!AF137</f>
        <v>7758466970709.0889</v>
      </c>
      <c r="T5" s="7">
        <f>'IRA Calculations'!AG137</f>
        <v>7809940670656.584</v>
      </c>
      <c r="U5" s="7">
        <f>'IRA Calculations'!AH137</f>
        <v>7855452942515.7764</v>
      </c>
      <c r="V5" s="7">
        <f>'IRA Calculations'!AI137</f>
        <v>7893178247530.0713</v>
      </c>
      <c r="W5" s="7">
        <f>'IRA Calculations'!AJ137</f>
        <v>7924613468093.9902</v>
      </c>
      <c r="X5" s="7">
        <f>'IRA Calculations'!AK137</f>
        <v>7949050831338.3271</v>
      </c>
      <c r="Y5" s="7">
        <f>'IRA Calculations'!AL137</f>
        <v>7968518522788.9336</v>
      </c>
      <c r="Z5" s="7">
        <f>'IRA Calculations'!AM137</f>
        <v>7984223535256.7842</v>
      </c>
      <c r="AA5" s="7">
        <f>'IRA Calculations'!AN137</f>
        <v>7999405577074.5811</v>
      </c>
      <c r="AB5" s="7">
        <f>'IRA Calculations'!AO137</f>
        <v>8012923134505.1553</v>
      </c>
      <c r="AC5" s="7">
        <f>'IRA Calculations'!AP137</f>
        <v>8027315881489.5176</v>
      </c>
      <c r="AD5" s="7">
        <f>'IRA Calculations'!AQ137</f>
        <v>8041426702282.6963</v>
      </c>
      <c r="AE5" s="7">
        <f>'IRA Calculations'!AR137</f>
        <v>8055807795999.9453</v>
      </c>
      <c r="AF5" s="7">
        <f>'IRA Calculations'!AS137</f>
        <v>8070784545626.9463</v>
      </c>
      <c r="AG5" s="7">
        <f>'IRA Calculations'!AT137</f>
        <v>8085771706901.248</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1846000000000</v>
      </c>
      <c r="C7" s="7">
        <f>'IRA Calculations'!P139</f>
        <v>1846000000000</v>
      </c>
      <c r="D7" s="7">
        <f>'IRA Calculations'!Q139</f>
        <v>1846000000000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49000000000</v>
      </c>
      <c r="C8" s="7">
        <f>'IRA Calculations'!P140</f>
        <v>49000000000</v>
      </c>
      <c r="D8" s="7">
        <f>'IRA Calculations'!Q140</f>
        <v>49000000000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3000000000</v>
      </c>
      <c r="C9" s="7">
        <f>'IRA Calculations'!P141</f>
        <v>3000000000</v>
      </c>
      <c r="D9" s="7">
        <f>'IRA Calculations'!Q141</f>
        <v>3000000000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9131000000000</v>
      </c>
      <c r="C10" s="7">
        <f>'IRA Calculations'!P142</f>
        <v>9131000000000</v>
      </c>
      <c r="D10" s="7">
        <f>'IRA Calculations'!Q142</f>
        <v>9131000000000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37223428036607.523</v>
      </c>
      <c r="C2" s="7">
        <f>'IRA Calculations'!P147</f>
        <v>37223428036607.523</v>
      </c>
      <c r="D2" s="7">
        <f>'IRA Calculations'!Q147</f>
        <v>37223428036607.523</v>
      </c>
      <c r="E2" s="7">
        <f>'IRA Calculations'!R147</f>
        <v>37291472834440.852</v>
      </c>
      <c r="F2" s="7">
        <f>'IRA Calculations'!S147</f>
        <v>37183644697193.609</v>
      </c>
      <c r="G2" s="7">
        <f>'IRA Calculations'!T147</f>
        <v>37039816519803.812</v>
      </c>
      <c r="H2" s="7">
        <f>'IRA Calculations'!U147</f>
        <v>36864032756777.328</v>
      </c>
      <c r="I2" s="7">
        <f>'IRA Calculations'!V147</f>
        <v>36658792576525.516</v>
      </c>
      <c r="J2" s="7">
        <f>'IRA Calculations'!W147</f>
        <v>36431262809198.672</v>
      </c>
      <c r="K2" s="7">
        <f>'IRA Calculations'!X147</f>
        <v>36185540887804.32</v>
      </c>
      <c r="L2" s="7">
        <f>'IRA Calculations'!Y147</f>
        <v>35918943607900.719</v>
      </c>
      <c r="M2" s="7">
        <f>'IRA Calculations'!Z147</f>
        <v>35633608950569.57</v>
      </c>
      <c r="N2" s="7">
        <f>'IRA Calculations'!AA147</f>
        <v>35355248448475.898</v>
      </c>
      <c r="O2" s="7">
        <f>'IRA Calculations'!AB147</f>
        <v>35085449566045.117</v>
      </c>
      <c r="P2" s="7">
        <f>'IRA Calculations'!AC147</f>
        <v>34979181887208.117</v>
      </c>
      <c r="Q2" s="7">
        <f>'IRA Calculations'!AD147</f>
        <v>34881888638010.719</v>
      </c>
      <c r="R2" s="7">
        <f>'IRA Calculations'!AE147</f>
        <v>34803373843380.688</v>
      </c>
      <c r="S2" s="7">
        <f>'IRA Calculations'!AF147</f>
        <v>34738237771427.289</v>
      </c>
      <c r="T2" s="7">
        <f>'IRA Calculations'!AG147</f>
        <v>34685671053405.195</v>
      </c>
      <c r="U2" s="7">
        <f>'IRA Calculations'!AH147</f>
        <v>34663450679375.047</v>
      </c>
      <c r="V2" s="7">
        <f>'IRA Calculations'!AI147</f>
        <v>34667574708759.07</v>
      </c>
      <c r="W2" s="7">
        <f>'IRA Calculations'!AJ147</f>
        <v>34697101318103.805</v>
      </c>
      <c r="X2" s="7">
        <f>'IRA Calculations'!AK147</f>
        <v>34749694927442.688</v>
      </c>
      <c r="Y2" s="7">
        <f>'IRA Calculations'!AL147</f>
        <v>34825998035524.68</v>
      </c>
      <c r="Z2" s="7">
        <f>'IRA Calculations'!AM147</f>
        <v>34933441137106.891</v>
      </c>
      <c r="AA2" s="7">
        <f>'IRA Calculations'!AN147</f>
        <v>35065988316023.852</v>
      </c>
      <c r="AB2" s="7">
        <f>'IRA Calculations'!AO147</f>
        <v>35224693631965.867</v>
      </c>
      <c r="AC2" s="7">
        <f>'IRA Calculations'!AP147</f>
        <v>35411374155134.859</v>
      </c>
      <c r="AD2" s="7">
        <f>'IRA Calculations'!AQ147</f>
        <v>35616198018385.344</v>
      </c>
      <c r="AE2" s="7">
        <f>'IRA Calculations'!AR147</f>
        <v>35837563415753.531</v>
      </c>
      <c r="AF2" s="7">
        <f>'IRA Calculations'!AS147</f>
        <v>36080639257767</v>
      </c>
      <c r="AG2" s="7">
        <f>'IRA Calculations'!AT147</f>
        <v>36335805801970.172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668480039632.20654</v>
      </c>
      <c r="C4" s="7">
        <f>'IRA Calculations'!P149</f>
        <v>668480039632.20654</v>
      </c>
      <c r="D4" s="7">
        <f>'IRA Calculations'!Q149</f>
        <v>668480039632.20654</v>
      </c>
      <c r="E4" s="7">
        <f>'IRA Calculations'!R149</f>
        <v>666432942606.85034</v>
      </c>
      <c r="F4" s="7">
        <f>'IRA Calculations'!S149</f>
        <v>664013049137.27856</v>
      </c>
      <c r="G4" s="7">
        <f>'IRA Calculations'!T149</f>
        <v>661121802814.09192</v>
      </c>
      <c r="H4" s="7">
        <f>'IRA Calculations'!U149</f>
        <v>657717937430.03064</v>
      </c>
      <c r="I4" s="7">
        <f>'IRA Calculations'!V149</f>
        <v>653771297574.34937</v>
      </c>
      <c r="J4" s="7">
        <f>'IRA Calculations'!W149</f>
        <v>649234380648.76172</v>
      </c>
      <c r="K4" s="7">
        <f>'IRA Calculations'!X149</f>
        <v>644100093366.2533</v>
      </c>
      <c r="L4" s="7">
        <f>'IRA Calculations'!Y149</f>
        <v>638295983250.43384</v>
      </c>
      <c r="M4" s="7">
        <f>'IRA Calculations'!Z149</f>
        <v>631754164537.32275</v>
      </c>
      <c r="N4" s="7">
        <f>'IRA Calculations'!AA149</f>
        <v>624419262454.82593</v>
      </c>
      <c r="O4" s="7">
        <f>'IRA Calculations'!AB149</f>
        <v>616247279236.96484</v>
      </c>
      <c r="P4" s="7">
        <f>'IRA Calculations'!AC149</f>
        <v>607246780465.43213</v>
      </c>
      <c r="Q4" s="7">
        <f>'IRA Calculations'!AD149</f>
        <v>597418893283.10291</v>
      </c>
      <c r="R4" s="7">
        <f>'IRA Calculations'!AE149</f>
        <v>586695892592.58789</v>
      </c>
      <c r="S4" s="7">
        <f>'IRA Calculations'!AF149</f>
        <v>575105549766.79968</v>
      </c>
      <c r="T4" s="7">
        <f>'IRA Calculations'!AG149</f>
        <v>562693673403.33777</v>
      </c>
      <c r="U4" s="7">
        <f>'IRA Calculations'!AH149</f>
        <v>549604319302.03748</v>
      </c>
      <c r="V4" s="7">
        <f>'IRA Calculations'!AI149</f>
        <v>535963905213.31775</v>
      </c>
      <c r="W4" s="7">
        <f>'IRA Calculations'!AJ149</f>
        <v>521906997386.37195</v>
      </c>
      <c r="X4" s="7">
        <f>'IRA Calculations'!AK149</f>
        <v>507654368451.2807</v>
      </c>
      <c r="Y4" s="7">
        <f>'IRA Calculations'!AL149</f>
        <v>493461181903.64282</v>
      </c>
      <c r="Z4" s="7">
        <f>'IRA Calculations'!AM149</f>
        <v>479639119569.55438</v>
      </c>
      <c r="AA4" s="7">
        <f>'IRA Calculations'!AN149</f>
        <v>466413841853.80774</v>
      </c>
      <c r="AB4" s="7">
        <f>'IRA Calculations'!AO149</f>
        <v>454034282633.4967</v>
      </c>
      <c r="AC4" s="7">
        <f>'IRA Calculations'!AP149</f>
        <v>442676685375.44934</v>
      </c>
      <c r="AD4" s="7">
        <f>'IRA Calculations'!AQ149</f>
        <v>432430569291.79132</v>
      </c>
      <c r="AE4" s="7">
        <f>'IRA Calculations'!AR149</f>
        <v>423359473236.33362</v>
      </c>
      <c r="AF4" s="7">
        <f>'IRA Calculations'!AS149</f>
        <v>415463299676.48932</v>
      </c>
      <c r="AG4" s="7">
        <f>'IRA Calculations'!AT149</f>
        <v>408672017242.42767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18707701234713.957</v>
      </c>
      <c r="C2" s="7">
        <f>'IRA Calculations'!P160</f>
        <v>18707701234713.957</v>
      </c>
      <c r="D2" s="7">
        <f>'IRA Calculations'!Q160</f>
        <v>18707701234713.957</v>
      </c>
      <c r="E2" s="7">
        <f>'IRA Calculations'!R160</f>
        <v>18445775071362.031</v>
      </c>
      <c r="F2" s="7">
        <f>'IRA Calculations'!S160</f>
        <v>18011226933613.762</v>
      </c>
      <c r="G2" s="7">
        <f>'IRA Calculations'!T160</f>
        <v>17536689868095.73</v>
      </c>
      <c r="H2" s="7">
        <f>'IRA Calculations'!U160</f>
        <v>17073975095942.51</v>
      </c>
      <c r="I2" s="7">
        <f>'IRA Calculations'!V160</f>
        <v>16618152611073.266</v>
      </c>
      <c r="J2" s="7">
        <f>'IRA Calculations'!W160</f>
        <v>16175989623886.848</v>
      </c>
      <c r="K2" s="7">
        <f>'IRA Calculations'!X160</f>
        <v>15759850212845.82</v>
      </c>
      <c r="L2" s="7">
        <f>'IRA Calculations'!Y160</f>
        <v>15381937724392.738</v>
      </c>
      <c r="M2" s="7">
        <f>'IRA Calculations'!Z160</f>
        <v>15045815243532.986</v>
      </c>
      <c r="N2" s="7">
        <f>'IRA Calculations'!AA160</f>
        <v>14761808569877.219</v>
      </c>
      <c r="O2" s="7">
        <f>'IRA Calculations'!AB160</f>
        <v>14526873773029.521</v>
      </c>
      <c r="P2" s="7">
        <f>'IRA Calculations'!AC160</f>
        <v>14330782219072.393</v>
      </c>
      <c r="Q2" s="7">
        <f>'IRA Calculations'!AD160</f>
        <v>14160380275886.064</v>
      </c>
      <c r="R2" s="7">
        <f>'IRA Calculations'!AE160</f>
        <v>14008069937894.494</v>
      </c>
      <c r="S2" s="7">
        <f>'IRA Calculations'!AF160</f>
        <v>13864730140654.877</v>
      </c>
      <c r="T2" s="7">
        <f>'IRA Calculations'!AG160</f>
        <v>13737654444992.664</v>
      </c>
      <c r="U2" s="7">
        <f>'IRA Calculations'!AH160</f>
        <v>13630684464470.303</v>
      </c>
      <c r="V2" s="7">
        <f>'IRA Calculations'!AI160</f>
        <v>13536293734798.324</v>
      </c>
      <c r="W2" s="7">
        <f>'IRA Calculations'!AJ160</f>
        <v>13450616934132.486</v>
      </c>
      <c r="X2" s="7">
        <f>'IRA Calculations'!AK160</f>
        <v>13380857795709.65</v>
      </c>
      <c r="Y2" s="7">
        <f>'IRA Calculations'!AL160</f>
        <v>13332949688234.01</v>
      </c>
      <c r="Z2" s="7">
        <f>'IRA Calculations'!AM160</f>
        <v>13305268403295.82</v>
      </c>
      <c r="AA2" s="7">
        <f>'IRA Calculations'!AN160</f>
        <v>13295060664575.758</v>
      </c>
      <c r="AB2" s="7">
        <f>'IRA Calculations'!AO160</f>
        <v>13301602289155.568</v>
      </c>
      <c r="AC2" s="7">
        <f>'IRA Calculations'!AP160</f>
        <v>13322553747012.318</v>
      </c>
      <c r="AD2" s="7">
        <f>'IRA Calculations'!AQ160</f>
        <v>13358272102729.131</v>
      </c>
      <c r="AE2" s="7">
        <f>'IRA Calculations'!AR160</f>
        <v>13409018800551.654</v>
      </c>
      <c r="AF2" s="7">
        <f>'IRA Calculations'!AS160</f>
        <v>13475644267799.51</v>
      </c>
      <c r="AG2" s="7">
        <f>'IRA Calculations'!AT160</f>
        <v>13558894570314.762</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32404172532656.367</v>
      </c>
      <c r="C2" s="7">
        <f>'IRA Calculations'!P173</f>
        <v>32404172532656.367</v>
      </c>
      <c r="D2" s="7">
        <f>'IRA Calculations'!Q173</f>
        <v>32404172532656.367</v>
      </c>
      <c r="E2" s="7">
        <f>'IRA Calculations'!R173</f>
        <v>32745720999800.715</v>
      </c>
      <c r="F2" s="7">
        <f>'IRA Calculations'!S173</f>
        <v>33050569528460.395</v>
      </c>
      <c r="G2" s="7">
        <f>'IRA Calculations'!T173</f>
        <v>33295915596048.023</v>
      </c>
      <c r="H2" s="7">
        <f>'IRA Calculations'!U173</f>
        <v>33459169913832.305</v>
      </c>
      <c r="I2" s="7">
        <f>'IRA Calculations'!V173</f>
        <v>33536587926969.695</v>
      </c>
      <c r="J2" s="7">
        <f>'IRA Calculations'!W173</f>
        <v>33552541635298.07</v>
      </c>
      <c r="K2" s="7">
        <f>'IRA Calculations'!X173</f>
        <v>33538733434466.406</v>
      </c>
      <c r="L2" s="7">
        <f>'IRA Calculations'!Y173</f>
        <v>33517469363770.508</v>
      </c>
      <c r="M2" s="7">
        <f>'IRA Calculations'!Z173</f>
        <v>33507123668279.176</v>
      </c>
      <c r="N2" s="7">
        <f>'IRA Calculations'!AA173</f>
        <v>33526228131096.449</v>
      </c>
      <c r="O2" s="7">
        <f>'IRA Calculations'!AB173</f>
        <v>33577271903272.66</v>
      </c>
      <c r="P2" s="7">
        <f>'IRA Calculations'!AC173</f>
        <v>33664455979076.246</v>
      </c>
      <c r="Q2" s="7">
        <f>'IRA Calculations'!AD173</f>
        <v>33784848684542.238</v>
      </c>
      <c r="R2" s="7">
        <f>'IRA Calculations'!AE173</f>
        <v>33928807905988.949</v>
      </c>
      <c r="S2" s="7">
        <f>'IRA Calculations'!AF173</f>
        <v>34085053826192.934</v>
      </c>
      <c r="T2" s="7">
        <f>'IRA Calculations'!AG173</f>
        <v>34255789516146.719</v>
      </c>
      <c r="U2" s="7">
        <f>'IRA Calculations'!AH173</f>
        <v>34444891206372.734</v>
      </c>
      <c r="V2" s="7">
        <f>'IRA Calculations'!AI173</f>
        <v>34647647748565.242</v>
      </c>
      <c r="W2" s="7">
        <f>'IRA Calculations'!AJ173</f>
        <v>34857846632357.539</v>
      </c>
      <c r="X2" s="7">
        <f>'IRA Calculations'!AK173</f>
        <v>35081576430461.941</v>
      </c>
      <c r="Y2" s="7">
        <f>'IRA Calculations'!AL173</f>
        <v>35317638100685.25</v>
      </c>
      <c r="Z2" s="7">
        <f>'IRA Calculations'!AM173</f>
        <v>35569788678004.641</v>
      </c>
      <c r="AA2" s="7">
        <f>'IRA Calculations'!AN173</f>
        <v>35837686467466.312</v>
      </c>
      <c r="AB2" s="7">
        <f>'IRA Calculations'!AO173</f>
        <v>36119764645797.258</v>
      </c>
      <c r="AC2" s="7">
        <f>'IRA Calculations'!AP173</f>
        <v>36416512179018.711</v>
      </c>
      <c r="AD2" s="7">
        <f>'IRA Calculations'!AQ173</f>
        <v>36721172870799.117</v>
      </c>
      <c r="AE2" s="7">
        <f>'IRA Calculations'!AR173</f>
        <v>37029987263594.406</v>
      </c>
      <c r="AF2" s="7">
        <f>'IRA Calculations'!AS173</f>
        <v>37344914323593.125</v>
      </c>
      <c r="AG2" s="7">
        <f>'IRA Calculations'!AT173</f>
        <v>37662289159933.391</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21874825028648.172</v>
      </c>
      <c r="C4" s="7">
        <f>'IRA Calculations'!P175</f>
        <v>21874825028648.172</v>
      </c>
      <c r="D4" s="7">
        <f>'IRA Calculations'!Q175</f>
        <v>21874825028648.172</v>
      </c>
      <c r="E4" s="7">
        <f>'IRA Calculations'!R175</f>
        <v>22201906336660.855</v>
      </c>
      <c r="F4" s="7">
        <f>'IRA Calculations'!S175</f>
        <v>22511343787330.133</v>
      </c>
      <c r="G4" s="7">
        <f>'IRA Calculations'!T175</f>
        <v>22804387623262.422</v>
      </c>
      <c r="H4" s="7">
        <f>'IRA Calculations'!U175</f>
        <v>23081477884209.203</v>
      </c>
      <c r="I4" s="7">
        <f>'IRA Calculations'!V175</f>
        <v>23351740014660.309</v>
      </c>
      <c r="J4" s="7">
        <f>'IRA Calculations'!W175</f>
        <v>23625667283688.152</v>
      </c>
      <c r="K4" s="7">
        <f>'IRA Calculations'!X175</f>
        <v>23909841190375.34</v>
      </c>
      <c r="L4" s="7">
        <f>'IRA Calculations'!Y175</f>
        <v>24198441893916.895</v>
      </c>
      <c r="M4" s="7">
        <f>'IRA Calculations'!Z175</f>
        <v>24490997250147.309</v>
      </c>
      <c r="N4" s="7">
        <f>'IRA Calculations'!AA175</f>
        <v>24784378584799.195</v>
      </c>
      <c r="O4" s="7">
        <f>'IRA Calculations'!AB175</f>
        <v>25075084391934.883</v>
      </c>
      <c r="P4" s="7">
        <f>'IRA Calculations'!AC175</f>
        <v>25367178073527.543</v>
      </c>
      <c r="Q4" s="7">
        <f>'IRA Calculations'!AD175</f>
        <v>25665039755233.273</v>
      </c>
      <c r="R4" s="7">
        <f>'IRA Calculations'!AE175</f>
        <v>25962301273722.996</v>
      </c>
      <c r="S4" s="7">
        <f>'IRA Calculations'!AF175</f>
        <v>26257266963676.98</v>
      </c>
      <c r="T4" s="7">
        <f>'IRA Calculations'!AG175</f>
        <v>26554763137084.828</v>
      </c>
      <c r="U4" s="7">
        <f>'IRA Calculations'!AH175</f>
        <v>26854993540185.836</v>
      </c>
      <c r="V4" s="7">
        <f>'IRA Calculations'!AI175</f>
        <v>27162922235795.094</v>
      </c>
      <c r="W4" s="7">
        <f>'IRA Calculations'!AJ175</f>
        <v>27470324584862.754</v>
      </c>
      <c r="X4" s="7">
        <f>'IRA Calculations'!AK175</f>
        <v>27776962850131.625</v>
      </c>
      <c r="Y4" s="7">
        <f>'IRA Calculations'!AL175</f>
        <v>28081223318159.504</v>
      </c>
      <c r="Z4" s="7">
        <f>'IRA Calculations'!AM175</f>
        <v>28389951385464.355</v>
      </c>
      <c r="AA4" s="7">
        <f>'IRA Calculations'!AN175</f>
        <v>28699261268398.816</v>
      </c>
      <c r="AB4" s="7">
        <f>'IRA Calculations'!AO175</f>
        <v>29016103560994.867</v>
      </c>
      <c r="AC4" s="7">
        <f>'IRA Calculations'!AP175</f>
        <v>29334897392779.164</v>
      </c>
      <c r="AD4" s="7">
        <f>'IRA Calculations'!AQ175</f>
        <v>29651101582007.297</v>
      </c>
      <c r="AE4" s="7">
        <f>'IRA Calculations'!AR175</f>
        <v>29966437585229.578</v>
      </c>
      <c r="AF4" s="7">
        <f>'IRA Calculations'!AS175</f>
        <v>30280904247768.188</v>
      </c>
      <c r="AG4" s="7">
        <f>'IRA Calculations'!AT175</f>
        <v>30594515103392.707</v>
      </c>
    </row>
    <row r="5" spans="1:35" x14ac:dyDescent="0.2">
      <c r="A5" s="1" t="s">
        <v>79</v>
      </c>
      <c r="B5" s="7">
        <f>'IRA Calculations'!O176</f>
        <v>674503387357.4364</v>
      </c>
      <c r="C5" s="7">
        <f>'IRA Calculations'!P176</f>
        <v>674503387357.4364</v>
      </c>
      <c r="D5" s="7">
        <f>'IRA Calculations'!Q176</f>
        <v>674503387357.4364</v>
      </c>
      <c r="E5" s="7">
        <f>'IRA Calculations'!R176</f>
        <v>645078895651.13306</v>
      </c>
      <c r="F5" s="7">
        <f>'IRA Calculations'!S176</f>
        <v>615492068491.33105</v>
      </c>
      <c r="G5" s="7">
        <f>'IRA Calculations'!T176</f>
        <v>586276258708.70935</v>
      </c>
      <c r="H5" s="7">
        <f>'IRA Calculations'!U176</f>
        <v>558117668265.26782</v>
      </c>
      <c r="I5" s="7">
        <f>'IRA Calculations'!V176</f>
        <v>531834611072.36884</v>
      </c>
      <c r="J5" s="7">
        <f>'IRA Calculations'!W176</f>
        <v>508190563450.88763</v>
      </c>
      <c r="K5" s="7">
        <f>'IRA Calculations'!X176</f>
        <v>487873060741.9408</v>
      </c>
      <c r="L5" s="7">
        <f>'IRA Calculations'!Y176</f>
        <v>471075248254.6228</v>
      </c>
      <c r="M5" s="7">
        <f>'IRA Calculations'!Z176</f>
        <v>457834412708.94226</v>
      </c>
      <c r="N5" s="7">
        <f>'IRA Calculations'!AA176</f>
        <v>447878236715.60651</v>
      </c>
      <c r="O5" s="7">
        <f>'IRA Calculations'!AB176</f>
        <v>440591669197.7334</v>
      </c>
      <c r="P5" s="7">
        <f>'IRA Calculations'!AC176</f>
        <v>435423706903.72546</v>
      </c>
      <c r="Q5" s="7">
        <f>'IRA Calculations'!AD176</f>
        <v>431661738092.84985</v>
      </c>
      <c r="R5" s="7">
        <f>'IRA Calculations'!AE176</f>
        <v>428711285730.35321</v>
      </c>
      <c r="S5" s="7">
        <f>'IRA Calculations'!AF176</f>
        <v>426053572287.26361</v>
      </c>
      <c r="T5" s="7">
        <f>'IRA Calculations'!AG176</f>
        <v>423564664164.14539</v>
      </c>
      <c r="U5" s="7">
        <f>'IRA Calculations'!AH176</f>
        <v>421107992729.85394</v>
      </c>
      <c r="V5" s="7">
        <f>'IRA Calculations'!AI176</f>
        <v>418663176698.26624</v>
      </c>
      <c r="W5" s="7">
        <f>'IRA Calculations'!AJ176</f>
        <v>416127359303.54102</v>
      </c>
      <c r="X5" s="7">
        <f>'IRA Calculations'!AK176</f>
        <v>413441086031.62659</v>
      </c>
      <c r="Y5" s="7">
        <f>'IRA Calculations'!AL176</f>
        <v>410580603736.55237</v>
      </c>
      <c r="Z5" s="7">
        <f>'IRA Calculations'!AM176</f>
        <v>407600574445.93524</v>
      </c>
      <c r="AA5" s="7">
        <f>'IRA Calculations'!AN176</f>
        <v>404447416433.68091</v>
      </c>
      <c r="AB5" s="7">
        <f>'IRA Calculations'!AO176</f>
        <v>401227940437.34344</v>
      </c>
      <c r="AC5" s="7">
        <f>'IRA Calculations'!AP176</f>
        <v>397896828740.27893</v>
      </c>
      <c r="AD5" s="7">
        <f>'IRA Calculations'!AQ176</f>
        <v>394389790482.15167</v>
      </c>
      <c r="AE5" s="7">
        <f>'IRA Calculations'!AR176</f>
        <v>390753243277.7323</v>
      </c>
      <c r="AF5" s="7">
        <f>'IRA Calculations'!AS176</f>
        <v>386998385028.60339</v>
      </c>
      <c r="AG5" s="7">
        <f>'IRA Calculations'!AT176</f>
        <v>383114062829.06714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71407689811864.359</v>
      </c>
      <c r="C2" s="7">
        <f>'IRA Calculations'!P186</f>
        <v>71407689811864.359</v>
      </c>
      <c r="D2" s="7">
        <f>'IRA Calculations'!Q186</f>
        <v>71407689811864.359</v>
      </c>
      <c r="E2" s="7">
        <f>'IRA Calculations'!R186</f>
        <v>72113721249983.469</v>
      </c>
      <c r="F2" s="7">
        <f>'IRA Calculations'!S186</f>
        <v>72933166249941.562</v>
      </c>
      <c r="G2" s="7">
        <f>'IRA Calculations'!T186</f>
        <v>73885640266664.391</v>
      </c>
      <c r="H2" s="7">
        <f>'IRA Calculations'!U186</f>
        <v>74863539411268.547</v>
      </c>
      <c r="I2" s="7">
        <f>'IRA Calculations'!V186</f>
        <v>75909436717294.75</v>
      </c>
      <c r="J2" s="7">
        <f>'IRA Calculations'!W186</f>
        <v>77001030536945.438</v>
      </c>
      <c r="K2" s="7">
        <f>'IRA Calculations'!X186</f>
        <v>78120954320955.281</v>
      </c>
      <c r="L2" s="7">
        <f>'IRA Calculations'!Y186</f>
        <v>79288604880644.016</v>
      </c>
      <c r="M2" s="7">
        <f>'IRA Calculations'!Z186</f>
        <v>80487209127962.25</v>
      </c>
      <c r="N2" s="7">
        <f>'IRA Calculations'!AA186</f>
        <v>81710832450750.922</v>
      </c>
      <c r="O2" s="7">
        <f>'IRA Calculations'!AB186</f>
        <v>82992177685486.297</v>
      </c>
      <c r="P2" s="7">
        <f>'IRA Calculations'!AC186</f>
        <v>84302352641394.141</v>
      </c>
      <c r="Q2" s="7">
        <f>'IRA Calculations'!AD186</f>
        <v>85659192389752.453</v>
      </c>
      <c r="R2" s="7">
        <f>'IRA Calculations'!AE186</f>
        <v>87055544161169.594</v>
      </c>
      <c r="S2" s="7">
        <f>'IRA Calculations'!AF186</f>
        <v>88466669993382.547</v>
      </c>
      <c r="T2" s="7">
        <f>'IRA Calculations'!AG186</f>
        <v>89939859374858.609</v>
      </c>
      <c r="U2" s="7">
        <f>'IRA Calculations'!AH186</f>
        <v>91422700309793.438</v>
      </c>
      <c r="V2" s="7">
        <f>'IRA Calculations'!AI186</f>
        <v>92951487636759.25</v>
      </c>
      <c r="W2" s="7">
        <f>'IRA Calculations'!AJ186</f>
        <v>94522504414456.766</v>
      </c>
      <c r="X2" s="7">
        <f>'IRA Calculations'!AK186</f>
        <v>96141372907036.531</v>
      </c>
      <c r="Y2" s="7">
        <f>'IRA Calculations'!AL186</f>
        <v>97793537697308.484</v>
      </c>
      <c r="Z2" s="7">
        <f>'IRA Calculations'!AM186</f>
        <v>99497521022169</v>
      </c>
      <c r="AA2" s="7">
        <f>'IRA Calculations'!AN186</f>
        <v>101230177894197.81</v>
      </c>
      <c r="AB2" s="7">
        <f>'IRA Calculations'!AO186</f>
        <v>102980295019894.58</v>
      </c>
      <c r="AC2" s="7">
        <f>'IRA Calculations'!AP186</f>
        <v>104795068183323.44</v>
      </c>
      <c r="AD2" s="7">
        <f>'IRA Calculations'!AQ186</f>
        <v>106607467501888.66</v>
      </c>
      <c r="AE2" s="7">
        <f>'IRA Calculations'!AR186</f>
        <v>108477245149592.69</v>
      </c>
      <c r="AF2" s="7">
        <f>'IRA Calculations'!AS186</f>
        <v>110389689535238.39</v>
      </c>
      <c r="AG2" s="7">
        <f>'IRA Calculations'!AT186</f>
        <v>112355451725913.84</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17480218239561.301</v>
      </c>
      <c r="C4" s="7">
        <f>'IRA Calculations'!P188</f>
        <v>17480218239561.301</v>
      </c>
      <c r="D4" s="7">
        <f>'IRA Calculations'!Q188</f>
        <v>17480218239561.301</v>
      </c>
      <c r="E4" s="7">
        <f>'IRA Calculations'!R188</f>
        <v>17419940239240.934</v>
      </c>
      <c r="F4" s="7">
        <f>'IRA Calculations'!S188</f>
        <v>17400626163304.992</v>
      </c>
      <c r="G4" s="7">
        <f>'IRA Calculations'!T188</f>
        <v>17374907549834.975</v>
      </c>
      <c r="H4" s="7">
        <f>'IRA Calculations'!U188</f>
        <v>17339695151314.533</v>
      </c>
      <c r="I4" s="7">
        <f>'IRA Calculations'!V188</f>
        <v>17304005551958.191</v>
      </c>
      <c r="J4" s="7">
        <f>'IRA Calculations'!W188</f>
        <v>17224061854033.326</v>
      </c>
      <c r="K4" s="7">
        <f>'IRA Calculations'!X188</f>
        <v>17156424914507.252</v>
      </c>
      <c r="L4" s="7">
        <f>'IRA Calculations'!Y188</f>
        <v>17107624850081.217</v>
      </c>
      <c r="M4" s="7">
        <f>'IRA Calculations'!Z188</f>
        <v>17085774074965.15</v>
      </c>
      <c r="N4" s="7">
        <f>'IRA Calculations'!AA188</f>
        <v>17072261756559.967</v>
      </c>
      <c r="O4" s="7">
        <f>'IRA Calculations'!AB188</f>
        <v>17068142759871.42</v>
      </c>
      <c r="P4" s="7">
        <f>'IRA Calculations'!AC188</f>
        <v>17075300772409.461</v>
      </c>
      <c r="Q4" s="7">
        <f>'IRA Calculations'!AD188</f>
        <v>17073969633235.729</v>
      </c>
      <c r="R4" s="7">
        <f>'IRA Calculations'!AE188</f>
        <v>17044031559743.289</v>
      </c>
      <c r="S4" s="7">
        <f>'IRA Calculations'!AF188</f>
        <v>17019317579611.922</v>
      </c>
      <c r="T4" s="7">
        <f>'IRA Calculations'!AG188</f>
        <v>17001610917017.865</v>
      </c>
      <c r="U4" s="7">
        <f>'IRA Calculations'!AH188</f>
        <v>16996537518657.525</v>
      </c>
      <c r="V4" s="7">
        <f>'IRA Calculations'!AI188</f>
        <v>16992066900300.504</v>
      </c>
      <c r="W4" s="7">
        <f>'IRA Calculations'!AJ188</f>
        <v>17001661148684.805</v>
      </c>
      <c r="X4" s="7">
        <f>'IRA Calculations'!AK188</f>
        <v>17009647983727.219</v>
      </c>
      <c r="Y4" s="7">
        <f>'IRA Calculations'!AL188</f>
        <v>17006081535374.973</v>
      </c>
      <c r="Z4" s="7">
        <f>'IRA Calculations'!AM188</f>
        <v>16989680896121.102</v>
      </c>
      <c r="AA4" s="7">
        <f>'IRA Calculations'!AN188</f>
        <v>16968307321840.85</v>
      </c>
      <c r="AB4" s="7">
        <f>'IRA Calculations'!AO188</f>
        <v>16944145890045.783</v>
      </c>
      <c r="AC4" s="7">
        <f>'IRA Calculations'!AP188</f>
        <v>16922194651595.842</v>
      </c>
      <c r="AD4" s="7">
        <f>'IRA Calculations'!AQ188</f>
        <v>16905794012341.971</v>
      </c>
      <c r="AE4" s="7">
        <f>'IRA Calculations'!AR188</f>
        <v>16883340457222.664</v>
      </c>
      <c r="AF4" s="7">
        <f>'IRA Calculations'!AS188</f>
        <v>16867743524639.779</v>
      </c>
      <c r="AG4" s="7">
        <f>'IRA Calculations'!AT188</f>
        <v>16850438715381.133</v>
      </c>
    </row>
    <row r="5" spans="1:35" x14ac:dyDescent="0.2">
      <c r="A5" s="1" t="s">
        <v>79</v>
      </c>
      <c r="B5" s="7">
        <f>'IRA Calculations'!O189</f>
        <v>12404279707982.777</v>
      </c>
      <c r="C5" s="7">
        <f>'IRA Calculations'!P189</f>
        <v>12404279707982.777</v>
      </c>
      <c r="D5" s="7">
        <f>'IRA Calculations'!Q189</f>
        <v>12404279707982.777</v>
      </c>
      <c r="E5" s="7">
        <f>'IRA Calculations'!R189</f>
        <v>12418096046079.105</v>
      </c>
      <c r="F5" s="7">
        <f>'IRA Calculations'!S189</f>
        <v>12414659858366.02</v>
      </c>
      <c r="G5" s="7">
        <f>'IRA Calculations'!T189</f>
        <v>12400342409561.529</v>
      </c>
      <c r="H5" s="7">
        <f>'IRA Calculations'!U189</f>
        <v>12361327361569.334</v>
      </c>
      <c r="I5" s="7">
        <f>'IRA Calculations'!V189</f>
        <v>12324388343653.766</v>
      </c>
      <c r="J5" s="7">
        <f>'IRA Calculations'!W189</f>
        <v>12301552012810.607</v>
      </c>
      <c r="K5" s="7">
        <f>'IRA Calculations'!X189</f>
        <v>12304415502571.508</v>
      </c>
      <c r="L5" s="7">
        <f>'IRA Calculations'!Y189</f>
        <v>12304057566351.398</v>
      </c>
      <c r="M5" s="7">
        <f>'IRA Calculations'!Z189</f>
        <v>12283512027316.975</v>
      </c>
      <c r="N5" s="7">
        <f>'IRA Calculations'!AA189</f>
        <v>12255163478684.1</v>
      </c>
      <c r="O5" s="7">
        <f>'IRA Calculations'!AB189</f>
        <v>12223307155094.137</v>
      </c>
      <c r="P5" s="7">
        <f>'IRA Calculations'!AC189</f>
        <v>12222591282653.893</v>
      </c>
      <c r="Q5" s="7">
        <f>'IRA Calculations'!AD189</f>
        <v>12221589061237.592</v>
      </c>
      <c r="R5" s="7">
        <f>'IRA Calculations'!AE189</f>
        <v>12225311597926.762</v>
      </c>
      <c r="S5" s="7">
        <f>'IRA Calculations'!AF189</f>
        <v>12206698914480.912</v>
      </c>
      <c r="T5" s="7">
        <f>'IRA Calculations'!AG189</f>
        <v>12205625105820.584</v>
      </c>
      <c r="U5" s="7">
        <f>'IRA Calculations'!AH189</f>
        <v>12213857638883.166</v>
      </c>
      <c r="V5" s="7">
        <f>'IRA Calculations'!AI189</f>
        <v>12216363192423.957</v>
      </c>
      <c r="W5" s="7">
        <f>'IRA Calculations'!AJ189</f>
        <v>12219727792892.994</v>
      </c>
      <c r="X5" s="7">
        <f>'IRA Calculations'!AK189</f>
        <v>12232398735084.967</v>
      </c>
      <c r="Y5" s="7">
        <f>'IRA Calculations'!AL189</f>
        <v>12256308874588.451</v>
      </c>
      <c r="Z5" s="7">
        <f>'IRA Calculations'!AM189</f>
        <v>12283154091096.861</v>
      </c>
      <c r="AA5" s="7">
        <f>'IRA Calculations'!AN189</f>
        <v>12308066452016.648</v>
      </c>
      <c r="AB5" s="7">
        <f>'IRA Calculations'!AO189</f>
        <v>12327323420658.691</v>
      </c>
      <c r="AC5" s="7">
        <f>'IRA Calculations'!AP189</f>
        <v>12338204681750.094</v>
      </c>
      <c r="AD5" s="7">
        <f>'IRA Calculations'!AQ189</f>
        <v>12340924997022.938</v>
      </c>
      <c r="AE5" s="7">
        <f>'IRA Calculations'!AR189</f>
        <v>12349157530085.523</v>
      </c>
      <c r="AF5" s="7">
        <f>'IRA Calculations'!AS189</f>
        <v>12359394505980.734</v>
      </c>
      <c r="AG5" s="7">
        <f>'IRA Calculations'!AT189</f>
        <v>12363260217157.936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2023-12-15T19:17:39Z</dcterms:modified>
</cp:coreProperties>
</file>