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CD309451-D316-49C6-8658-52B1D3E84974}" xr6:coauthVersionLast="47" xr6:coauthVersionMax="47" xr10:uidLastSave="{00000000-0000-0000-0000-000000000000}"/>
  <bookViews>
    <workbookView xWindow="390" yWindow="39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9" i="26"/>
  <c r="J39" i="26" s="1"/>
  <c r="K39" i="26" s="1"/>
  <c r="G36" i="26"/>
  <c r="O36" i="26" s="1"/>
  <c r="P36" i="26" s="1"/>
  <c r="G25" i="26"/>
  <c r="O25" i="26" s="1"/>
  <c r="P25" i="26" s="1"/>
  <c r="G24" i="26"/>
  <c r="J24" i="26" s="1"/>
  <c r="K24" i="26" s="1"/>
  <c r="G10" i="26"/>
  <c r="O10" i="26" s="1"/>
  <c r="P10" i="26" s="1"/>
  <c r="G8" i="26"/>
  <c r="O8" i="26" s="1"/>
  <c r="P8" i="26" s="1"/>
  <c r="F3" i="20"/>
  <c r="C3"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9" i="26"/>
  <c r="P39" i="26" s="1"/>
  <c r="O38" i="26"/>
  <c r="P38" i="26" s="1"/>
  <c r="K38" i="26"/>
  <c r="J38" i="26"/>
  <c r="O37" i="26"/>
  <c r="P37" i="26" s="1"/>
  <c r="J37" i="26"/>
  <c r="K37" i="26" s="1"/>
  <c r="J36" i="26"/>
  <c r="K36"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O5" i="28" s="1"/>
  <c r="O24" i="26"/>
  <c r="P24" i="26" s="1"/>
  <c r="J8" i="26"/>
  <c r="K8" i="26" s="1"/>
  <c r="B3" i="20"/>
  <c r="G7" i="26"/>
  <c r="J7" i="26" s="1"/>
  <c r="K7" i="26" s="1"/>
  <c r="G23" i="26"/>
  <c r="O23" i="26" s="1"/>
  <c r="P23" i="26" s="1"/>
  <c r="G35" i="26"/>
  <c r="O35" i="26" s="1"/>
  <c r="P35" i="26" s="1"/>
  <c r="M7" i="24"/>
  <c r="G11" i="26"/>
  <c r="J11" i="26" s="1"/>
  <c r="K11" i="26" s="1"/>
  <c r="G28" i="26"/>
  <c r="J28" i="26" s="1"/>
  <c r="K28" i="26" s="1"/>
  <c r="G40" i="26"/>
  <c r="O40" i="26" s="1"/>
  <c r="P40" i="26" s="1"/>
  <c r="J10" i="26"/>
  <c r="K10" i="26" s="1"/>
  <c r="O7" i="24"/>
  <c r="G19" i="26"/>
  <c r="J19" i="26" s="1"/>
  <c r="K19" i="26" s="1"/>
  <c r="G41" i="26"/>
  <c r="B2" i="20"/>
  <c r="Q7" i="24"/>
  <c r="G20" i="26"/>
  <c r="O20" i="26" s="1"/>
  <c r="P20" i="26" s="1"/>
  <c r="G32" i="26"/>
  <c r="O32" i="26" s="1"/>
  <c r="P32" i="26" s="1"/>
  <c r="G48" i="26"/>
  <c r="O48" i="26" s="1"/>
  <c r="P48" i="26" s="1"/>
  <c r="L14" i="24" a="1"/>
  <c r="L14" i="24" s="1"/>
  <c r="J18" i="19"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M12" i="28"/>
  <c r="P24" i="28"/>
  <c r="H81" i="28"/>
  <c r="AE80" i="28"/>
  <c r="F68" i="28"/>
  <c r="AC82" i="28"/>
  <c r="D78" i="28"/>
  <c r="AB71" i="28"/>
  <c r="K66" i="28"/>
  <c r="AA60" i="28"/>
  <c r="AH65" i="28"/>
  <c r="Z61" i="28"/>
  <c r="Z57" i="28"/>
  <c r="C87" i="28"/>
  <c r="C67" i="28"/>
  <c r="Y64" i="28"/>
  <c r="Q60" i="28"/>
  <c r="Y58" i="28"/>
  <c r="Y56" i="28"/>
  <c r="Q52" i="28"/>
  <c r="Y50" i="28"/>
  <c r="AA80" i="28"/>
  <c r="X65" i="28"/>
  <c r="AF63" i="28"/>
  <c r="AF61" i="28"/>
  <c r="X57" i="28"/>
  <c r="S78" i="28"/>
  <c r="S76" i="28"/>
  <c r="AF68" i="28"/>
  <c r="O63" i="28"/>
  <c r="W61" i="28"/>
  <c r="O61" i="28"/>
  <c r="W59" i="28"/>
  <c r="O55" i="28"/>
  <c r="W53" i="28"/>
  <c r="O53" i="28"/>
  <c r="W51" i="28"/>
  <c r="AA68" i="28"/>
  <c r="H68" i="28"/>
  <c r="V65" i="28"/>
  <c r="N65" i="28"/>
  <c r="V63" i="28"/>
  <c r="V59" i="28"/>
  <c r="N59" i="28"/>
  <c r="V57" i="28"/>
  <c r="N57" i="28"/>
  <c r="V55" i="28"/>
  <c r="V51" i="28"/>
  <c r="N51" i="28"/>
  <c r="V49" i="28"/>
  <c r="C86" i="28"/>
  <c r="AC56" i="28"/>
  <c r="O48" i="28"/>
  <c r="G48" i="28"/>
  <c r="O46" i="28"/>
  <c r="G46" i="28"/>
  <c r="O44" i="28"/>
  <c r="O40" i="28"/>
  <c r="G40" i="28"/>
  <c r="O38" i="28"/>
  <c r="G38" i="28"/>
  <c r="O36" i="28"/>
  <c r="M66" i="28"/>
  <c r="M64" i="28"/>
  <c r="X54" i="28"/>
  <c r="D54" i="28"/>
  <c r="X49" i="28"/>
  <c r="V45" i="28"/>
  <c r="N45" i="28"/>
  <c r="V43" i="28"/>
  <c r="N43" i="28"/>
  <c r="V41" i="28"/>
  <c r="N39" i="28"/>
  <c r="V37" i="28"/>
  <c r="N37" i="28"/>
  <c r="V35" i="28"/>
  <c r="N35" i="28"/>
  <c r="E66" i="28"/>
  <c r="AF53" i="28"/>
  <c r="W49" i="28"/>
  <c r="M49" i="28"/>
  <c r="U48" i="28"/>
  <c r="M48" i="28"/>
  <c r="AC47" i="28"/>
  <c r="M47" i="28"/>
  <c r="E47" i="28"/>
  <c r="AC46" i="28"/>
  <c r="U46" i="28"/>
  <c r="M46" i="28"/>
  <c r="E46" i="28"/>
  <c r="AC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56" i="28" l="1"/>
  <c r="AH69" i="28"/>
  <c r="AC74" i="28"/>
  <c r="G69" i="28"/>
  <c r="X11" i="28"/>
  <c r="X63" i="28"/>
  <c r="Q50" i="28"/>
  <c r="Q58" i="28"/>
  <c r="Y66" i="28"/>
  <c r="R61" i="28"/>
  <c r="S60" i="28"/>
  <c r="D70" i="28"/>
  <c r="E81" i="28"/>
  <c r="O77" i="28"/>
  <c r="H56"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I6" i="28"/>
  <c r="X26" i="28"/>
  <c r="G14" i="28"/>
  <c r="Q9" i="28"/>
  <c r="AA6" i="28"/>
  <c r="AA4"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H32" i="28"/>
  <c r="L23" i="28"/>
  <c r="O16" i="28"/>
  <c r="I12" i="28"/>
  <c r="S7" i="28"/>
  <c r="H30" i="28"/>
  <c r="S19" i="28"/>
  <c r="Q13" i="28"/>
  <c r="Q11" i="28"/>
  <c r="AA8" i="28"/>
  <c r="Q7" i="28"/>
  <c r="Q5"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S9" i="28"/>
  <c r="K16"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Q34" i="28"/>
  <c r="X28" i="28"/>
  <c r="AF24" i="28"/>
  <c r="S21" i="28"/>
  <c r="H15" i="28"/>
  <c r="T13" i="28"/>
  <c r="AB10" i="28"/>
  <c r="I8" i="28"/>
  <c r="AB4" i="28"/>
  <c r="I4" i="28"/>
  <c r="AA33" i="28"/>
  <c r="C32" i="28"/>
  <c r="K28" i="28"/>
  <c r="AB24" i="28"/>
  <c r="AF22" i="28"/>
  <c r="L21" i="28"/>
  <c r="T17" i="28"/>
  <c r="G15" i="28"/>
  <c r="AA12" i="28"/>
  <c r="D12" i="28"/>
  <c r="AA10" i="28"/>
  <c r="D8" i="28"/>
  <c r="D6" i="28"/>
  <c r="D4" i="28"/>
  <c r="H49" i="28"/>
  <c r="H37" i="28"/>
  <c r="Z33" i="28"/>
  <c r="T31" i="28"/>
  <c r="C30" i="28"/>
  <c r="H28" i="28"/>
  <c r="K26" i="28"/>
  <c r="X24" i="28"/>
  <c r="AB22" i="28"/>
  <c r="AF20" i="28"/>
  <c r="L19" i="28"/>
  <c r="S17" i="28"/>
  <c r="C16" i="28"/>
  <c r="D15" i="28"/>
  <c r="F14" i="28"/>
  <c r="L13" i="28"/>
  <c r="Y12" i="28"/>
  <c r="C12" i="28"/>
  <c r="L11" i="28"/>
  <c r="Y10" i="28"/>
  <c r="C10" i="28"/>
  <c r="L9" i="28"/>
  <c r="Y8" i="28"/>
  <c r="C8" i="28"/>
  <c r="L7" i="28"/>
  <c r="Y6" i="28"/>
  <c r="C6" i="28"/>
  <c r="L5" i="28"/>
  <c r="Y4" i="28"/>
  <c r="C4" i="28"/>
  <c r="K30" i="28"/>
  <c r="C18" i="28"/>
  <c r="S11" i="28"/>
  <c r="AB6" i="28"/>
  <c r="AF37" i="28"/>
  <c r="D10"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H38" i="28"/>
  <c r="AB26" i="28"/>
  <c r="T19" i="28"/>
  <c r="M14" i="28"/>
  <c r="AB12" i="28"/>
  <c r="I10" i="28"/>
  <c r="AB8" i="28"/>
  <c r="S5" i="28"/>
  <c r="E5" i="28"/>
  <c r="E7" i="28"/>
  <c r="E9" i="28"/>
  <c r="E11" i="28"/>
  <c r="E13" i="28"/>
  <c r="W15" i="28"/>
  <c r="L20" i="28"/>
  <c r="X25" i="28"/>
  <c r="C31" i="28"/>
  <c r="H44" i="28"/>
  <c r="V5" i="28"/>
  <c r="V7" i="28"/>
  <c r="V9" i="28"/>
  <c r="V11" i="28"/>
  <c r="W13" i="28"/>
  <c r="T16" i="28"/>
  <c r="AA21" i="28"/>
  <c r="D27" i="28"/>
  <c r="P32" i="28"/>
  <c r="G4" i="28"/>
  <c r="G6" i="28"/>
  <c r="G8" i="28"/>
  <c r="G10" i="28"/>
  <c r="G12" i="28"/>
  <c r="K14" i="28"/>
  <c r="AB17" i="28"/>
  <c r="H23" i="28"/>
  <c r="S28" i="28"/>
  <c r="F34" i="28"/>
  <c r="X4" i="28"/>
  <c r="X6" i="28"/>
  <c r="X8" i="28"/>
  <c r="X10" i="28"/>
  <c r="X12" i="28"/>
  <c r="C15" i="28"/>
  <c r="K19" i="28"/>
  <c r="T24" i="28"/>
  <c r="AF29" i="28"/>
  <c r="C37" i="28"/>
  <c r="AH86" i="28"/>
  <c r="AH84" i="28"/>
  <c r="AH82" i="28"/>
  <c r="AH80" i="28"/>
  <c r="AH78" i="28"/>
  <c r="AH76" i="28"/>
  <c r="AH74" i="28"/>
  <c r="M5" i="28"/>
  <c r="M7" i="28"/>
  <c r="M9" i="28"/>
  <c r="M11" i="28"/>
  <c r="M13" i="28"/>
  <c r="D16" i="28"/>
  <c r="C21" i="28"/>
  <c r="L26" i="28"/>
  <c r="X31" i="28"/>
  <c r="M50" i="28"/>
  <c r="AD5" i="28"/>
  <c r="AD7" i="28"/>
  <c r="AD9" i="28"/>
  <c r="AD11" i="28"/>
  <c r="AF13" i="28"/>
  <c r="D17" i="28"/>
  <c r="P22" i="28"/>
  <c r="AA27" i="28"/>
  <c r="F33" i="28"/>
  <c r="O4" i="28"/>
  <c r="O6" i="28"/>
  <c r="O8" i="28"/>
  <c r="O10" i="28"/>
  <c r="O12" i="28"/>
  <c r="T14" i="28"/>
  <c r="S18" i="28"/>
  <c r="AB23" i="28"/>
  <c r="H29" i="28"/>
  <c r="J35" i="28"/>
  <c r="AF4" i="28"/>
  <c r="AF6" i="28"/>
  <c r="AF8" i="28"/>
  <c r="AF10" i="28"/>
  <c r="AF12" i="28"/>
  <c r="O15" i="28"/>
  <c r="AF19" i="28"/>
  <c r="K25" i="28"/>
  <c r="T30" i="28"/>
  <c r="H41" i="28"/>
  <c r="Z86" i="28"/>
  <c r="Z84" i="28"/>
  <c r="Z82" i="28"/>
  <c r="Z80" i="28"/>
  <c r="Z78" i="28"/>
  <c r="Z76" i="28"/>
  <c r="Z74" i="28"/>
  <c r="Z72" i="28"/>
  <c r="Y86" i="28"/>
  <c r="Y84" i="28"/>
  <c r="Y82" i="28"/>
  <c r="Y80" i="28"/>
  <c r="Y78" i="28"/>
  <c r="Y76" i="28"/>
  <c r="Y74" i="28"/>
  <c r="Y72" i="28"/>
  <c r="Y70" i="28"/>
  <c r="Y68" i="28"/>
  <c r="AF87" i="28"/>
  <c r="AF85" i="28"/>
  <c r="AF83" i="28"/>
  <c r="AF81" i="28"/>
  <c r="AF79" i="28"/>
  <c r="AF77" i="28"/>
  <c r="AF75" i="28"/>
  <c r="AF73" i="28"/>
  <c r="AE87" i="28"/>
  <c r="AE85" i="28"/>
  <c r="AE83" i="28"/>
  <c r="AE81" i="28"/>
  <c r="AE79"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Q68" i="28"/>
  <c r="X87" i="28"/>
  <c r="X85" i="28"/>
  <c r="X83" i="28"/>
  <c r="X81" i="28"/>
  <c r="X79" i="28"/>
  <c r="X77" i="28"/>
  <c r="X75" i="28"/>
  <c r="X73" i="28"/>
  <c r="W87" i="28"/>
  <c r="W85" i="28"/>
  <c r="W83" i="28"/>
  <c r="W81" i="28"/>
  <c r="W79" i="28"/>
  <c r="W77" i="28"/>
  <c r="W75" i="28"/>
  <c r="W73" i="28"/>
  <c r="W71" i="28"/>
  <c r="W69" i="28"/>
  <c r="W67" i="28"/>
  <c r="V86" i="28"/>
  <c r="V84" i="28"/>
  <c r="V82" i="28"/>
  <c r="V80" i="28"/>
  <c r="V78" i="28"/>
  <c r="V76" i="28"/>
  <c r="V74" i="28"/>
  <c r="AC5" i="28"/>
  <c r="AC7" i="28"/>
  <c r="AC9" i="28"/>
  <c r="AC11" i="28"/>
  <c r="AE13" i="28"/>
  <c r="C17" i="28"/>
  <c r="L22" i="28"/>
  <c r="X27" i="28"/>
  <c r="D33" i="28"/>
  <c r="N4" i="28"/>
  <c r="N6" i="28"/>
  <c r="N8" i="28"/>
  <c r="N10" i="28"/>
  <c r="N12" i="28"/>
  <c r="S14" i="28"/>
  <c r="P18" i="28"/>
  <c r="AA23" i="28"/>
  <c r="D29" i="28"/>
  <c r="D35" i="28"/>
  <c r="AE4" i="28"/>
  <c r="AE6" i="28"/>
  <c r="AE8" i="28"/>
  <c r="AE10" i="28"/>
  <c r="AE12" i="28"/>
  <c r="N15" i="28"/>
  <c r="AB19" i="28"/>
  <c r="H25" i="28"/>
  <c r="S30" i="28"/>
  <c r="H40" i="28"/>
  <c r="P5" i="28"/>
  <c r="P7" i="28"/>
  <c r="P9" i="28"/>
  <c r="P11" i="28"/>
  <c r="P13" i="28"/>
  <c r="H16" i="28"/>
  <c r="K21" i="28"/>
  <c r="T26" i="28"/>
  <c r="AF31" i="28"/>
  <c r="T55" i="28"/>
  <c r="J86" i="28"/>
  <c r="J84" i="28"/>
  <c r="J82" i="28"/>
  <c r="J80" i="28"/>
  <c r="J78" i="28"/>
  <c r="J76" i="28"/>
  <c r="J74" i="28"/>
  <c r="J72" i="28"/>
  <c r="I86" i="28"/>
  <c r="I84" i="28"/>
  <c r="I82" i="28"/>
  <c r="I80" i="28"/>
  <c r="I78" i="28"/>
  <c r="I76" i="28"/>
  <c r="I74" i="28"/>
  <c r="I72" i="28"/>
  <c r="I70" i="28"/>
  <c r="I68" i="28"/>
  <c r="P87" i="28"/>
  <c r="P85" i="28"/>
  <c r="P83" i="28"/>
  <c r="P81" i="28"/>
  <c r="P79" i="28"/>
  <c r="P77" i="28"/>
  <c r="P75" i="28"/>
  <c r="P73" i="28"/>
  <c r="O87" i="28"/>
  <c r="O85" i="28"/>
  <c r="O83" i="28"/>
  <c r="O81" i="28"/>
  <c r="O79"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Q69" i="28"/>
  <c r="Q67" i="28"/>
  <c r="X86" i="28"/>
  <c r="X84" i="28"/>
  <c r="X82" i="28"/>
  <c r="X80" i="28"/>
  <c r="X78" i="28"/>
  <c r="X76" i="28"/>
  <c r="X74" i="28"/>
  <c r="X72" i="28"/>
  <c r="W86" i="28"/>
  <c r="W84" i="28"/>
  <c r="W82" i="28"/>
  <c r="W80" i="28"/>
  <c r="W78" i="28"/>
  <c r="W76" i="28"/>
  <c r="W74" i="28"/>
  <c r="W72" i="28"/>
  <c r="W70" i="28"/>
  <c r="W68" i="28"/>
  <c r="V87" i="28"/>
  <c r="V85" i="28"/>
  <c r="V83" i="28"/>
  <c r="V81" i="28"/>
  <c r="V79" i="28"/>
  <c r="V77" i="28"/>
  <c r="V75" i="28"/>
  <c r="V73"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K33" i="28"/>
  <c r="P4" i="28"/>
  <c r="P6" i="28"/>
  <c r="P8" i="28"/>
  <c r="P10" i="28"/>
  <c r="P12" i="28"/>
  <c r="V14" i="28"/>
  <c r="T18" i="28"/>
  <c r="AF23" i="28"/>
  <c r="K29" i="28"/>
  <c r="K35" i="28"/>
  <c r="J87" i="28"/>
  <c r="J85" i="28"/>
  <c r="J83" i="28"/>
  <c r="J81" i="28"/>
  <c r="J79" i="28"/>
  <c r="J77" i="28"/>
  <c r="J75" i="28"/>
  <c r="J73" i="28"/>
  <c r="I87" i="28"/>
  <c r="I85" i="28"/>
  <c r="I83" i="28"/>
  <c r="I81" i="28"/>
  <c r="I79" i="28"/>
  <c r="I77" i="28"/>
  <c r="I75" i="28"/>
  <c r="I73" i="28"/>
  <c r="I71" i="28"/>
  <c r="I69" i="28"/>
  <c r="I67" i="28"/>
  <c r="P86" i="28"/>
  <c r="P84" i="28"/>
  <c r="P82" i="28"/>
  <c r="P80" i="28"/>
  <c r="P78" i="28"/>
  <c r="P76" i="28"/>
  <c r="P74" i="28"/>
  <c r="P72" i="28"/>
  <c r="O86" i="28"/>
  <c r="O84" i="28"/>
  <c r="O82" i="28"/>
  <c r="O80" i="28"/>
  <c r="M8" i="28"/>
  <c r="L18" i="28"/>
  <c r="AD4" i="28"/>
  <c r="AD12" i="28"/>
  <c r="P30" i="28"/>
  <c r="O9" i="28"/>
  <c r="H21" i="28"/>
  <c r="AF5" i="28"/>
  <c r="C14" i="28"/>
  <c r="P33" i="28"/>
  <c r="Z81" i="28"/>
  <c r="Z73" i="28"/>
  <c r="AG83" i="28"/>
  <c r="AG78" i="28"/>
  <c r="Y73" i="28"/>
  <c r="AG67" i="28"/>
  <c r="H84" i="28"/>
  <c r="AF78" i="28"/>
  <c r="H73" i="28"/>
  <c r="G84" i="28"/>
  <c r="AE78" i="28"/>
  <c r="G76" i="28"/>
  <c r="O73" i="28"/>
  <c r="AE70" i="28"/>
  <c r="G68" i="28"/>
  <c r="N86" i="28"/>
  <c r="AD83" i="28"/>
  <c r="F81" i="28"/>
  <c r="N78" i="28"/>
  <c r="AD75" i="28"/>
  <c r="F73" i="28"/>
  <c r="F71" i="28"/>
  <c r="F69" i="28"/>
  <c r="F67" i="28"/>
  <c r="E86" i="28"/>
  <c r="E84" i="28"/>
  <c r="E82" i="28"/>
  <c r="E80" i="28"/>
  <c r="E78" i="28"/>
  <c r="E76" i="28"/>
  <c r="E74" i="28"/>
  <c r="E72" i="28"/>
  <c r="E70" i="28"/>
  <c r="E68" i="28"/>
  <c r="D87" i="28"/>
  <c r="D85" i="28"/>
  <c r="D83" i="28"/>
  <c r="D81" i="28"/>
  <c r="D79" i="28"/>
  <c r="D77" i="28"/>
  <c r="D75" i="28"/>
  <c r="D73" i="28"/>
  <c r="D71" i="28"/>
  <c r="D69" i="28"/>
  <c r="D67" i="28"/>
  <c r="AA75" i="28"/>
  <c r="AH67" i="28"/>
  <c r="L65" i="28"/>
  <c r="L63" i="28"/>
  <c r="L61" i="28"/>
  <c r="L59" i="28"/>
  <c r="L57" i="28"/>
  <c r="S77" i="28"/>
  <c r="S68" i="28"/>
  <c r="S65" i="28"/>
  <c r="S63" i="28"/>
  <c r="S61" i="28"/>
  <c r="S59" i="28"/>
  <c r="S57" i="28"/>
  <c r="S55" i="28"/>
  <c r="S53" i="28"/>
  <c r="S51" i="28"/>
  <c r="S49" i="28"/>
  <c r="K73" i="28"/>
  <c r="H67" i="28"/>
  <c r="AH64" i="28"/>
  <c r="AH62" i="28"/>
  <c r="AH60" i="28"/>
  <c r="AH58" i="28"/>
  <c r="AH56" i="28"/>
  <c r="AH54" i="28"/>
  <c r="AH52" i="28"/>
  <c r="AH50" i="28"/>
  <c r="C83" i="28"/>
  <c r="P70" i="28"/>
  <c r="E10" i="28"/>
  <c r="C23" i="28"/>
  <c r="V6" i="28"/>
  <c r="AE14" i="28"/>
  <c r="R36" i="28"/>
  <c r="G11" i="28"/>
  <c r="AB25" i="28"/>
  <c r="X7" i="28"/>
  <c r="X16" i="28"/>
  <c r="AH87" i="28"/>
  <c r="AH79" i="28"/>
  <c r="AH72" i="28"/>
  <c r="Y83" i="28"/>
  <c r="AG77" i="28"/>
  <c r="AG72" i="28"/>
  <c r="Y67" i="28"/>
  <c r="H83" i="28"/>
  <c r="H78" i="28"/>
  <c r="AF72" i="28"/>
  <c r="G83" i="28"/>
  <c r="O78" i="28"/>
  <c r="AE75" i="28"/>
  <c r="G73" i="28"/>
  <c r="O70" i="28"/>
  <c r="AE67" i="28"/>
  <c r="F86" i="28"/>
  <c r="N83" i="28"/>
  <c r="AD80" i="28"/>
  <c r="F78" i="28"/>
  <c r="N75" i="28"/>
  <c r="AD72" i="28"/>
  <c r="AD70" i="28"/>
  <c r="AD68" i="28"/>
  <c r="AC87" i="28"/>
  <c r="AC85" i="28"/>
  <c r="AC83" i="28"/>
  <c r="AC81" i="28"/>
  <c r="AC79" i="28"/>
  <c r="AC77" i="28"/>
  <c r="AC75" i="28"/>
  <c r="AC73" i="28"/>
  <c r="AC71" i="28"/>
  <c r="AC69" i="28"/>
  <c r="AC67" i="28"/>
  <c r="AB86" i="28"/>
  <c r="AB84" i="28"/>
  <c r="AB82" i="28"/>
  <c r="AB80" i="28"/>
  <c r="AB78" i="28"/>
  <c r="AB76" i="28"/>
  <c r="AB74" i="28"/>
  <c r="AB72" i="28"/>
  <c r="AB70" i="28"/>
  <c r="AB68" i="28"/>
  <c r="AB66" i="28"/>
  <c r="AA73" i="28"/>
  <c r="K67" i="28"/>
  <c r="D65" i="28"/>
  <c r="D63" i="28"/>
  <c r="D61" i="28"/>
  <c r="D59" i="28"/>
  <c r="D57" i="28"/>
  <c r="S75" i="28"/>
  <c r="AF67" i="28"/>
  <c r="K65" i="28"/>
  <c r="K63" i="28"/>
  <c r="K61" i="28"/>
  <c r="K59" i="28"/>
  <c r="K57" i="28"/>
  <c r="K55" i="28"/>
  <c r="K53" i="28"/>
  <c r="K51" i="28"/>
  <c r="K87" i="28"/>
  <c r="AA71" i="28"/>
  <c r="Z66" i="28"/>
  <c r="Z64" i="28"/>
  <c r="Z62" i="28"/>
  <c r="Z60" i="28"/>
  <c r="Z58" i="28"/>
  <c r="Z56" i="28"/>
  <c r="Z54" i="28"/>
  <c r="Z52" i="28"/>
  <c r="Z50" i="28"/>
  <c r="C81" i="28"/>
  <c r="Z69" i="28"/>
  <c r="M10" i="28"/>
  <c r="X23" i="28"/>
  <c r="AD6" i="28"/>
  <c r="L15" i="28"/>
  <c r="AF39" i="28"/>
  <c r="O11" i="28"/>
  <c r="S26" i="28"/>
  <c r="AF7" i="28"/>
  <c r="K17" i="28"/>
  <c r="Z87" i="28"/>
  <c r="Z79" i="28"/>
  <c r="AG87" i="28"/>
  <c r="AG82" i="28"/>
  <c r="Y77" i="28"/>
  <c r="AG71" i="28"/>
  <c r="AG66" i="28"/>
  <c r="AF82" i="28"/>
  <c r="H77" i="28"/>
  <c r="H72" i="28"/>
  <c r="AE82" i="28"/>
  <c r="G78" i="28"/>
  <c r="O75" i="28"/>
  <c r="AE72" i="28"/>
  <c r="G70" i="28"/>
  <c r="O67" i="28"/>
  <c r="AD85" i="28"/>
  <c r="F83" i="28"/>
  <c r="N80" i="28"/>
  <c r="AD77" i="28"/>
  <c r="F75" i="28"/>
  <c r="V72" i="28"/>
  <c r="V70" i="28"/>
  <c r="V68" i="28"/>
  <c r="U87" i="28"/>
  <c r="U85" i="28"/>
  <c r="U83" i="28"/>
  <c r="U81" i="28"/>
  <c r="U79" i="28"/>
  <c r="U77" i="28"/>
  <c r="U75" i="28"/>
  <c r="U73" i="28"/>
  <c r="U71" i="28"/>
  <c r="U69" i="28"/>
  <c r="U67" i="28"/>
  <c r="T86" i="28"/>
  <c r="T84" i="28"/>
  <c r="T82" i="28"/>
  <c r="T80" i="28"/>
  <c r="T78" i="28"/>
  <c r="T76" i="28"/>
  <c r="T74" i="28"/>
  <c r="T72" i="28"/>
  <c r="T70" i="28"/>
  <c r="T68" i="28"/>
  <c r="AA87" i="28"/>
  <c r="AH71" i="28"/>
  <c r="AC66" i="28"/>
  <c r="AB64" i="28"/>
  <c r="AB62" i="28"/>
  <c r="AB60" i="28"/>
  <c r="AB58" i="28"/>
  <c r="AB56" i="28"/>
  <c r="S73" i="28"/>
  <c r="J67" i="28"/>
  <c r="C65" i="28"/>
  <c r="C63" i="28"/>
  <c r="C61" i="28"/>
  <c r="C59" i="28"/>
  <c r="C57" i="28"/>
  <c r="C55" i="28"/>
  <c r="C53" i="28"/>
  <c r="C51" i="28"/>
  <c r="K85" i="28"/>
  <c r="H71" i="28"/>
  <c r="R66" i="28"/>
  <c r="R64" i="28"/>
  <c r="R62" i="28"/>
  <c r="R60" i="28"/>
  <c r="R58" i="28"/>
  <c r="R56" i="28"/>
  <c r="R54" i="28"/>
  <c r="R52" i="28"/>
  <c r="R50" i="28"/>
  <c r="C79" i="28"/>
  <c r="C69" i="28"/>
  <c r="Y65" i="28"/>
  <c r="E4" i="28"/>
  <c r="E12" i="28"/>
  <c r="L28" i="28"/>
  <c r="V8" i="28"/>
  <c r="D19" i="28"/>
  <c r="G5" i="28"/>
  <c r="G13" i="28"/>
  <c r="H31" i="28"/>
  <c r="X9" i="28"/>
  <c r="AF21" i="28"/>
  <c r="AH85" i="28"/>
  <c r="AH77" i="28"/>
  <c r="Y87" i="28"/>
  <c r="AG81" i="28"/>
  <c r="AG76" i="28"/>
  <c r="Y71" i="28"/>
  <c r="H87" i="28"/>
  <c r="H82" i="28"/>
  <c r="AF76" i="28"/>
  <c r="G87" i="28"/>
  <c r="G82" i="28"/>
  <c r="AE77" i="28"/>
  <c r="G75" i="28"/>
  <c r="O72" i="28"/>
  <c r="AE69" i="28"/>
  <c r="G67" i="28"/>
  <c r="N85" i="28"/>
  <c r="AD82" i="28"/>
  <c r="F80" i="28"/>
  <c r="N77" i="28"/>
  <c r="AD74" i="28"/>
  <c r="N72" i="28"/>
  <c r="N70" i="28"/>
  <c r="N68" i="28"/>
  <c r="M87" i="28"/>
  <c r="M85" i="28"/>
  <c r="M83" i="28"/>
  <c r="M81" i="28"/>
  <c r="M79" i="28"/>
  <c r="M77" i="28"/>
  <c r="M75" i="28"/>
  <c r="M73" i="28"/>
  <c r="M71" i="28"/>
  <c r="M69" i="28"/>
  <c r="M67" i="28"/>
  <c r="L86" i="28"/>
  <c r="L84" i="28"/>
  <c r="L82" i="28"/>
  <c r="L80" i="28"/>
  <c r="L78" i="28"/>
  <c r="L76" i="28"/>
  <c r="L74" i="28"/>
  <c r="L72" i="28"/>
  <c r="L70" i="28"/>
  <c r="L68" i="28"/>
  <c r="AA85" i="28"/>
  <c r="K71" i="28"/>
  <c r="T66" i="28"/>
  <c r="T64" i="28"/>
  <c r="T62" i="28"/>
  <c r="T60" i="28"/>
  <c r="T58" i="28"/>
  <c r="S87" i="28"/>
  <c r="AF71" i="28"/>
  <c r="M6" i="28"/>
  <c r="Q14" i="28"/>
  <c r="AF34" i="28"/>
  <c r="AD10" i="28"/>
  <c r="D25" i="28"/>
  <c r="O7" i="28"/>
  <c r="G16" i="28"/>
  <c r="T53" i="28"/>
  <c r="AF11" i="28"/>
  <c r="AF27" i="28"/>
  <c r="Z83" i="28"/>
  <c r="Z75" i="28"/>
  <c r="Y85" i="28"/>
  <c r="AG79" i="28"/>
  <c r="AG74" i="28"/>
  <c r="Y69" i="28"/>
  <c r="H85" i="28"/>
  <c r="H80" i="28"/>
  <c r="AF74" i="28"/>
  <c r="G85" i="28"/>
  <c r="G80" i="28"/>
  <c r="AE76" i="28"/>
  <c r="G74" i="28"/>
  <c r="O71" i="28"/>
  <c r="AE68" i="28"/>
  <c r="F87" i="28"/>
  <c r="N84" i="28"/>
  <c r="AD81" i="28"/>
  <c r="F79" i="28"/>
  <c r="N76" i="28"/>
  <c r="AD73" i="28"/>
  <c r="V71" i="28"/>
  <c r="V69" i="28"/>
  <c r="V67" i="28"/>
  <c r="U86" i="28"/>
  <c r="U84" i="28"/>
  <c r="U82" i="28"/>
  <c r="U80" i="28"/>
  <c r="U78" i="28"/>
  <c r="U76" i="28"/>
  <c r="U74" i="28"/>
  <c r="U72" i="28"/>
  <c r="U70" i="28"/>
  <c r="U68" i="28"/>
  <c r="T87" i="28"/>
  <c r="T85" i="28"/>
  <c r="T83" i="28"/>
  <c r="T81" i="28"/>
  <c r="T79" i="28"/>
  <c r="T77" i="28"/>
  <c r="T75" i="28"/>
  <c r="T73" i="28"/>
  <c r="T71" i="28"/>
  <c r="T69" i="28"/>
  <c r="T67" i="28"/>
  <c r="AA79" i="28"/>
  <c r="K69" i="28"/>
  <c r="AB65" i="28"/>
  <c r="AB63" i="28"/>
  <c r="AB61" i="28"/>
  <c r="AB59" i="28"/>
  <c r="AB57" i="28"/>
  <c r="S81" i="28"/>
  <c r="AF69" i="28"/>
  <c r="C66" i="28"/>
  <c r="C64" i="28"/>
  <c r="C62" i="28"/>
  <c r="C60" i="28"/>
  <c r="C58" i="28"/>
  <c r="C56" i="28"/>
  <c r="C54" i="28"/>
  <c r="C52" i="28"/>
  <c r="C50" i="28"/>
  <c r="K77" i="28"/>
  <c r="R68" i="28"/>
  <c r="R65" i="28"/>
  <c r="R63" i="28"/>
  <c r="E8" i="28"/>
  <c r="X17" i="28"/>
  <c r="V4" i="28"/>
  <c r="V12" i="28"/>
  <c r="AA29" i="28"/>
  <c r="G9" i="28"/>
  <c r="S20" i="28"/>
  <c r="X5" i="28"/>
  <c r="Y13" i="28"/>
  <c r="T32" i="28"/>
  <c r="AH81" i="28"/>
  <c r="AH73" i="28"/>
  <c r="AG84" i="28"/>
  <c r="Y79" i="28"/>
  <c r="AG73" i="28"/>
  <c r="AG68" i="28"/>
  <c r="AF84" i="28"/>
  <c r="H79" i="28"/>
  <c r="H74" i="28"/>
  <c r="AE84" i="28"/>
  <c r="G79" i="28"/>
  <c r="O76" i="28"/>
  <c r="AE73" i="28"/>
  <c r="G71" i="28"/>
  <c r="O68" i="28"/>
  <c r="AD86" i="28"/>
  <c r="F84" i="28"/>
  <c r="N81" i="28"/>
  <c r="AD78" i="28"/>
  <c r="F76" i="28"/>
  <c r="N73" i="28"/>
  <c r="N71" i="28"/>
  <c r="N69" i="28"/>
  <c r="N67" i="28"/>
  <c r="M86" i="28"/>
  <c r="M84" i="28"/>
  <c r="M82" i="28"/>
  <c r="M80" i="28"/>
  <c r="M78" i="28"/>
  <c r="M76" i="28"/>
  <c r="M74" i="28"/>
  <c r="M72" i="28"/>
  <c r="M70" i="28"/>
  <c r="M68" i="28"/>
  <c r="L87" i="28"/>
  <c r="L85" i="28"/>
  <c r="L83" i="28"/>
  <c r="L81" i="28"/>
  <c r="L79" i="28"/>
  <c r="L77" i="28"/>
  <c r="L75" i="28"/>
  <c r="L73" i="28"/>
  <c r="L71" i="28"/>
  <c r="L69" i="28"/>
  <c r="L67" i="28"/>
  <c r="AA77" i="28"/>
  <c r="X68" i="28"/>
  <c r="T65" i="28"/>
  <c r="T63" i="28"/>
  <c r="T61" i="28"/>
  <c r="T59" i="28"/>
  <c r="T57" i="28"/>
  <c r="S79" i="28"/>
  <c r="J69" i="28"/>
  <c r="AA65" i="28"/>
  <c r="AA63" i="28"/>
  <c r="AA61" i="28"/>
  <c r="AA59" i="28"/>
  <c r="AA57" i="28"/>
  <c r="AA55" i="28"/>
  <c r="AA53" i="28"/>
  <c r="AA51" i="28"/>
  <c r="AA49" i="28"/>
  <c r="K75" i="28"/>
  <c r="AA67" i="28"/>
  <c r="J65" i="28"/>
  <c r="J63" i="28"/>
  <c r="J61" i="28"/>
  <c r="J59" i="28"/>
  <c r="J57" i="28"/>
  <c r="J55" i="28"/>
  <c r="J53" i="28"/>
  <c r="J51" i="28"/>
  <c r="C85" i="28"/>
  <c r="C1" i="28" s="1"/>
  <c r="G6" i="26" s="1"/>
  <c r="C71" i="28"/>
  <c r="AG33" i="28"/>
  <c r="AA15" i="28"/>
  <c r="AH83" i="28"/>
  <c r="Y75" i="28"/>
  <c r="H75" i="28"/>
  <c r="O74" i="28"/>
  <c r="AD84" i="28"/>
  <c r="F74" i="28"/>
  <c r="AC86" i="28"/>
  <c r="AC78" i="28"/>
  <c r="AC70" i="28"/>
  <c r="AB83" i="28"/>
  <c r="AB75" i="28"/>
  <c r="AB67" i="28"/>
  <c r="D64" i="28"/>
  <c r="S83" i="28"/>
  <c r="K64" i="28"/>
  <c r="S58" i="28"/>
  <c r="AA52" i="28"/>
  <c r="K79" i="28"/>
  <c r="AH63" i="28"/>
  <c r="Z59" i="28"/>
  <c r="Z55" i="28"/>
  <c r="Z51" i="28"/>
  <c r="C73" i="28"/>
  <c r="AG65" i="28"/>
  <c r="Y63" i="28"/>
  <c r="Y61" i="28"/>
  <c r="Y59" i="28"/>
  <c r="Y57" i="28"/>
  <c r="Y55" i="28"/>
  <c r="Y1" i="28" s="1"/>
  <c r="Y53" i="28"/>
  <c r="Y51" i="28"/>
  <c r="Y49" i="28"/>
  <c r="AA72" i="28"/>
  <c r="AH66" i="28"/>
  <c r="AF64" i="28"/>
  <c r="AF62" i="28"/>
  <c r="AF60" i="28"/>
  <c r="AF1" i="28" s="1"/>
  <c r="AF58" i="28"/>
  <c r="S86" i="28"/>
  <c r="S71" i="28"/>
  <c r="W66" i="28"/>
  <c r="W64" i="28"/>
  <c r="W62" i="28"/>
  <c r="W60" i="28"/>
  <c r="W58" i="28"/>
  <c r="W56" i="28"/>
  <c r="W54" i="28"/>
  <c r="W52" i="28"/>
  <c r="K86" i="28"/>
  <c r="R71" i="28"/>
  <c r="V66" i="28"/>
  <c r="V64" i="28"/>
  <c r="V62" i="28"/>
  <c r="V60" i="28"/>
  <c r="V58" i="28"/>
  <c r="V56" i="28"/>
  <c r="V54" i="28"/>
  <c r="V52" i="28"/>
  <c r="V50" i="28"/>
  <c r="U64" i="28"/>
  <c r="E54" i="28"/>
  <c r="O49" i="28"/>
  <c r="O47" i="28"/>
  <c r="O45" i="28"/>
  <c r="O43" i="28"/>
  <c r="O41" i="28"/>
  <c r="O39" i="28"/>
  <c r="O37" i="28"/>
  <c r="O35" i="28"/>
  <c r="O33" i="28"/>
  <c r="M58" i="28"/>
  <c r="D52" i="28"/>
  <c r="V48" i="28"/>
  <c r="V46" i="28"/>
  <c r="V44" i="28"/>
  <c r="V42" i="28"/>
  <c r="V40" i="28"/>
  <c r="V38" i="28"/>
  <c r="V36" i="28"/>
  <c r="V34" i="28"/>
  <c r="E58" i="28"/>
  <c r="AF51" i="28"/>
  <c r="AD8" i="28"/>
  <c r="AB31" i="28"/>
  <c r="Z77" i="28"/>
  <c r="AG70" i="28"/>
  <c r="AE86" i="28"/>
  <c r="G72" i="28"/>
  <c r="N82" i="28"/>
  <c r="F72" i="28"/>
  <c r="E85" i="28"/>
  <c r="E77" i="28"/>
  <c r="E69" i="28"/>
  <c r="D82" i="28"/>
  <c r="D74" i="28"/>
  <c r="AA83" i="28"/>
  <c r="L62" i="28"/>
  <c r="J71" i="28"/>
  <c r="AA62" i="28"/>
  <c r="K58" i="28"/>
  <c r="S52" i="28"/>
  <c r="R70" i="28"/>
  <c r="Z63" i="28"/>
  <c r="R59" i="28"/>
  <c r="R55" i="28"/>
  <c r="R51" i="28"/>
  <c r="Z71" i="28"/>
  <c r="Q65" i="28"/>
  <c r="Q63" i="28"/>
  <c r="Q61" i="28"/>
  <c r="Q59" i="28"/>
  <c r="Q57" i="28"/>
  <c r="Q55" i="28"/>
  <c r="Q53" i="28"/>
  <c r="Q51" i="28"/>
  <c r="AA86" i="28"/>
  <c r="X71" i="28"/>
  <c r="X66" i="28"/>
  <c r="X64" i="28"/>
  <c r="X62" i="28"/>
  <c r="X60" i="28"/>
  <c r="X58" i="28"/>
  <c r="S84" i="28"/>
  <c r="AF70" i="28"/>
  <c r="O66" i="28"/>
  <c r="O64" i="28"/>
  <c r="O62" i="28"/>
  <c r="O60" i="28"/>
  <c r="O58" i="28"/>
  <c r="O56" i="28"/>
  <c r="O54" i="28"/>
  <c r="O52" i="28"/>
  <c r="K84" i="28"/>
  <c r="AA70" i="28"/>
  <c r="N66" i="28"/>
  <c r="N64" i="28"/>
  <c r="N62" i="28"/>
  <c r="N60" i="28"/>
  <c r="N58" i="28"/>
  <c r="N56" i="28"/>
  <c r="N54" i="28"/>
  <c r="N52" i="28"/>
  <c r="N50" i="28"/>
  <c r="U62" i="28"/>
  <c r="P53" i="28"/>
  <c r="G49" i="28"/>
  <c r="G47" i="28"/>
  <c r="G45" i="28"/>
  <c r="G43" i="28"/>
  <c r="G41" i="28"/>
  <c r="G39" i="28"/>
  <c r="G37" i="28"/>
  <c r="G35" i="28"/>
  <c r="G33" i="28"/>
  <c r="X56" i="28"/>
  <c r="M51" i="28"/>
  <c r="N48" i="28"/>
  <c r="N46" i="28"/>
  <c r="N44" i="28"/>
  <c r="N42" i="28"/>
  <c r="N40" i="28"/>
  <c r="N38" i="28"/>
  <c r="N36" i="28"/>
  <c r="N34" i="28"/>
  <c r="U56" i="28"/>
  <c r="L51" i="28"/>
  <c r="V10" i="28"/>
  <c r="AF45" i="28"/>
  <c r="AH75" i="28"/>
  <c r="AG69" i="28"/>
  <c r="G86" i="28"/>
  <c r="AE71" i="28"/>
  <c r="F82" i="28"/>
  <c r="AD71" i="28"/>
  <c r="AC84" i="28"/>
  <c r="AC76" i="28"/>
  <c r="AC68" i="28"/>
  <c r="AB81" i="28"/>
  <c r="AB73" i="28"/>
  <c r="AA81" i="28"/>
  <c r="D62" i="28"/>
  <c r="S70" i="28"/>
  <c r="S62" i="28"/>
  <c r="AA56" i="28"/>
  <c r="K52" i="28"/>
  <c r="AA69" i="28"/>
  <c r="J62" i="28"/>
  <c r="J58" i="28"/>
  <c r="J54" i="28"/>
  <c r="J1" i="28" s="1"/>
  <c r="J50" i="28"/>
  <c r="P68" i="28"/>
  <c r="I65" i="28"/>
  <c r="I63" i="28"/>
  <c r="I61" i="28"/>
  <c r="I59" i="28"/>
  <c r="I57" i="28"/>
  <c r="I55" i="28"/>
  <c r="I53" i="28"/>
  <c r="I51" i="28"/>
  <c r="AA84" i="28"/>
  <c r="AH70" i="28"/>
  <c r="P66" i="28"/>
  <c r="P64" i="28"/>
  <c r="P62" i="28"/>
  <c r="P60" i="28"/>
  <c r="P58" i="28"/>
  <c r="S82" i="28"/>
  <c r="J70" i="28"/>
  <c r="G66" i="28"/>
  <c r="G64" i="28"/>
  <c r="G62" i="28"/>
  <c r="G60" i="28"/>
  <c r="G58" i="28"/>
  <c r="G56" i="28"/>
  <c r="G54" i="28"/>
  <c r="G52" i="28"/>
  <c r="K82" i="28"/>
  <c r="H70" i="28"/>
  <c r="F66" i="28"/>
  <c r="F64" i="28"/>
  <c r="F62" i="28"/>
  <c r="F60" i="28"/>
  <c r="F58" i="28"/>
  <c r="F56" i="28"/>
  <c r="F54" i="28"/>
  <c r="F52" i="28"/>
  <c r="F50" i="28"/>
  <c r="U60" i="28"/>
  <c r="AB52" i="28"/>
  <c r="AE48" i="28"/>
  <c r="AE46" i="28"/>
  <c r="AE44" i="28"/>
  <c r="AE42" i="28"/>
  <c r="AE40" i="28"/>
  <c r="AE38" i="28"/>
  <c r="AE36" i="28"/>
  <c r="AE34" i="28"/>
  <c r="AE1" i="28" s="1"/>
  <c r="C84" i="28"/>
  <c r="D56" i="28"/>
  <c r="X50" i="28"/>
  <c r="F48" i="28"/>
  <c r="F46" i="28"/>
  <c r="F44" i="28"/>
  <c r="F42" i="28"/>
  <c r="F40" i="28"/>
  <c r="F38" i="28"/>
  <c r="F36" i="28"/>
  <c r="C82" i="28"/>
  <c r="AF55" i="28"/>
  <c r="W50" i="28"/>
  <c r="E48" i="28"/>
  <c r="M4" i="28"/>
  <c r="AA19" i="28"/>
  <c r="AA1" i="28" s="1"/>
  <c r="AF9" i="28"/>
  <c r="AG86" i="28"/>
  <c r="AF86" i="28"/>
  <c r="G81" i="28"/>
  <c r="O69" i="28"/>
  <c r="AD79" i="28"/>
  <c r="F70" i="28"/>
  <c r="E83" i="28"/>
  <c r="E75" i="28"/>
  <c r="E67" i="28"/>
  <c r="D80" i="28"/>
  <c r="D72" i="28"/>
  <c r="X70" i="28"/>
  <c r="L60" i="28"/>
  <c r="AA66" i="28"/>
  <c r="K62" i="28"/>
  <c r="K1" i="28" s="1"/>
  <c r="S56" i="28"/>
  <c r="AA50" i="28"/>
  <c r="H69" i="28"/>
  <c r="AH61" i="28"/>
  <c r="AH57" i="28"/>
  <c r="AH53" i="28"/>
  <c r="AH49" i="28"/>
  <c r="Z67" i="28"/>
  <c r="AG64" i="28"/>
  <c r="AG62" i="28"/>
  <c r="AG60" i="28"/>
  <c r="AG58" i="28"/>
  <c r="AG56" i="28"/>
  <c r="AG54" i="28"/>
  <c r="AG52" i="28"/>
  <c r="AG50" i="28"/>
  <c r="AG1" i="28" s="1"/>
  <c r="AA82" i="28"/>
  <c r="K70" i="28"/>
  <c r="H66" i="28"/>
  <c r="H64" i="28"/>
  <c r="H62" i="28"/>
  <c r="H60" i="28"/>
  <c r="H58" i="28"/>
  <c r="S80" i="28"/>
  <c r="S69" i="28"/>
  <c r="AE65" i="28"/>
  <c r="AE63" i="28"/>
  <c r="AE61" i="28"/>
  <c r="AE59" i="28"/>
  <c r="AE57" i="28"/>
  <c r="AE55" i="28"/>
  <c r="AE53" i="28"/>
  <c r="AE51" i="28"/>
  <c r="K80" i="28"/>
  <c r="R69" i="28"/>
  <c r="AD65" i="28"/>
  <c r="AD63" i="28"/>
  <c r="AD61" i="28"/>
  <c r="AD59" i="28"/>
  <c r="AD57" i="28"/>
  <c r="AD55" i="28"/>
  <c r="AD53" i="28"/>
  <c r="AD51" i="28"/>
  <c r="AD49" i="28"/>
  <c r="U58" i="28"/>
  <c r="E52" i="28"/>
  <c r="W48" i="28"/>
  <c r="W46" i="28"/>
  <c r="W44" i="28"/>
  <c r="W42" i="28"/>
  <c r="W40" i="28"/>
  <c r="W38" i="28"/>
  <c r="W36" i="28"/>
  <c r="W34" i="28"/>
  <c r="Z70" i="28"/>
  <c r="M55" i="28"/>
  <c r="M1" i="28" s="1"/>
  <c r="H50" i="28"/>
  <c r="AD47" i="28"/>
  <c r="AD45" i="28"/>
  <c r="AD43" i="28"/>
  <c r="AD41" i="28"/>
  <c r="AD39" i="28"/>
  <c r="AD37" i="28"/>
  <c r="AD35" i="28"/>
  <c r="AD1" i="28" s="1"/>
  <c r="C70" i="28"/>
  <c r="L55" i="28"/>
  <c r="G50" i="28"/>
  <c r="H14" i="28"/>
  <c r="G7" i="28"/>
  <c r="K27" i="28"/>
  <c r="AG80" i="28"/>
  <c r="AF80" i="28"/>
  <c r="G77" i="28"/>
  <c r="N87" i="28"/>
  <c r="AD76" i="28"/>
  <c r="AD67" i="28"/>
  <c r="AC80" i="28"/>
  <c r="AC72" i="28"/>
  <c r="AB85" i="28"/>
  <c r="AB77" i="28"/>
  <c r="AB69" i="28"/>
  <c r="D66" i="28"/>
  <c r="D58" i="28"/>
  <c r="AA64" i="28"/>
  <c r="K60" i="28"/>
  <c r="S54" i="28"/>
  <c r="K83" i="28"/>
  <c r="Z65" i="28"/>
  <c r="J60" i="28"/>
  <c r="J56" i="28"/>
  <c r="J52" i="28"/>
  <c r="C77" i="28"/>
  <c r="Q66" i="28"/>
  <c r="I64" i="28"/>
  <c r="I62" i="28"/>
  <c r="I60" i="28"/>
  <c r="I58" i="28"/>
  <c r="I56" i="28"/>
  <c r="I54" i="28"/>
  <c r="I52" i="28"/>
  <c r="I50" i="28"/>
  <c r="I1" i="28" s="1"/>
  <c r="AA76" i="28"/>
  <c r="K68" i="28"/>
  <c r="P65" i="28"/>
  <c r="P63" i="28"/>
  <c r="P61" i="28"/>
  <c r="P59" i="28"/>
  <c r="P57" i="28"/>
  <c r="P1" i="28" s="1"/>
  <c r="S74" i="28"/>
  <c r="S67" i="28"/>
  <c r="G65" i="28"/>
  <c r="G63" i="28"/>
  <c r="G61" i="28"/>
  <c r="G59" i="28"/>
  <c r="G57" i="28"/>
  <c r="G55" i="28"/>
  <c r="G53" i="28"/>
  <c r="G51" i="28"/>
  <c r="K74" i="28"/>
  <c r="R67" i="28"/>
  <c r="F65" i="28"/>
  <c r="F63" i="28"/>
  <c r="F61" i="28"/>
  <c r="F59" i="28"/>
  <c r="F57" i="28"/>
  <c r="F55" i="28"/>
  <c r="F53" i="28"/>
  <c r="F51" i="28"/>
  <c r="P71" i="28"/>
  <c r="P55" i="28"/>
  <c r="L50" i="28"/>
  <c r="AE47" i="28"/>
  <c r="AE45" i="28"/>
  <c r="AE43" i="28"/>
  <c r="AE41" i="28"/>
  <c r="AE39" i="28"/>
  <c r="AE37" i="28"/>
  <c r="AE35" i="28"/>
  <c r="AE33" i="28"/>
  <c r="M62" i="28"/>
  <c r="M53" i="28"/>
  <c r="F49" i="28"/>
  <c r="F47" i="28"/>
  <c r="F45" i="28"/>
  <c r="F43" i="28"/>
  <c r="F41" i="28"/>
  <c r="F39" i="28"/>
  <c r="F37" i="28"/>
  <c r="F35" i="28"/>
  <c r="E62" i="28"/>
  <c r="L53" i="28"/>
  <c r="E49" i="28"/>
  <c r="C29" i="28"/>
  <c r="O13" i="28"/>
  <c r="Z85" i="28"/>
  <c r="AG75" i="28"/>
  <c r="H76" i="28"/>
  <c r="AE74" i="28"/>
  <c r="F85" i="28"/>
  <c r="N74" i="28"/>
  <c r="E87" i="28"/>
  <c r="E79" i="28"/>
  <c r="E71" i="28"/>
  <c r="D84" i="28"/>
  <c r="D76" i="28"/>
  <c r="D68" i="28"/>
  <c r="L64" i="28"/>
  <c r="S85" i="28"/>
  <c r="S64" i="28"/>
  <c r="AA58" i="28"/>
  <c r="K54" i="28"/>
  <c r="K81" i="28"/>
  <c r="J64" i="28"/>
  <c r="AH59" i="28"/>
  <c r="AH55" i="28"/>
  <c r="AH51" i="28"/>
  <c r="AH1" i="28" s="1"/>
  <c r="C75" i="28"/>
  <c r="I66" i="28"/>
  <c r="AG63" i="28"/>
  <c r="AG61" i="28"/>
  <c r="AG59" i="28"/>
  <c r="AG57" i="28"/>
  <c r="AG55" i="28"/>
  <c r="AG53" i="28"/>
  <c r="AG51" i="28"/>
  <c r="AG49" i="28"/>
  <c r="AA74" i="28"/>
  <c r="X67" i="28"/>
  <c r="H65" i="28"/>
  <c r="H63" i="28"/>
  <c r="H61" i="28"/>
  <c r="H59" i="28"/>
  <c r="H1" i="28" s="1"/>
  <c r="H57" i="28"/>
  <c r="S72" i="28"/>
  <c r="AF66" i="28"/>
  <c r="AE64" i="28"/>
  <c r="AE62" i="28"/>
  <c r="AE60" i="28"/>
  <c r="AE58" i="28"/>
  <c r="AE56" i="28"/>
  <c r="AE54" i="28"/>
  <c r="AE52" i="28"/>
  <c r="AE50" i="28"/>
  <c r="K72" i="28"/>
  <c r="AE66" i="28"/>
  <c r="AD64" i="28"/>
  <c r="AD62" i="28"/>
  <c r="AD60" i="28"/>
  <c r="AD58" i="28"/>
  <c r="AD56" i="28"/>
  <c r="AD54" i="28"/>
  <c r="AD52" i="28"/>
  <c r="AD50" i="28"/>
  <c r="U66" i="28"/>
  <c r="AB54" i="28"/>
  <c r="AB49" i="28"/>
  <c r="AB1" i="28" s="1"/>
  <c r="W47" i="28"/>
  <c r="W45" i="28"/>
  <c r="W43" i="28"/>
  <c r="W41" i="28"/>
  <c r="W39" i="28"/>
  <c r="W37" i="28"/>
  <c r="W35" i="28"/>
  <c r="W33" i="28"/>
  <c r="W1" i="28" s="1"/>
  <c r="M60" i="28"/>
  <c r="X52" i="28"/>
  <c r="AD48" i="28"/>
  <c r="AD46" i="28"/>
  <c r="AD44" i="28"/>
  <c r="AD42" i="28"/>
  <c r="AD40" i="28"/>
  <c r="AD38" i="28"/>
  <c r="AD36" i="28"/>
  <c r="AD34" i="28"/>
  <c r="E60" i="28"/>
  <c r="U52" i="28"/>
  <c r="AC48" i="28"/>
  <c r="W55" i="28"/>
  <c r="W63" i="28"/>
  <c r="AF57" i="28"/>
  <c r="AF65" i="28"/>
  <c r="Y52" i="28"/>
  <c r="Y60" i="28"/>
  <c r="Z49" i="28"/>
  <c r="J66" i="28"/>
  <c r="S66" i="28"/>
  <c r="AB79" i="28"/>
  <c r="AD69" i="28"/>
  <c r="H86" i="28"/>
  <c r="E6" i="28"/>
  <c r="K6" i="24"/>
  <c r="L6" i="24" s="1"/>
  <c r="J33" i="19" s="1"/>
  <c r="N47" i="28"/>
  <c r="G34" i="28"/>
  <c r="G42" i="28"/>
  <c r="G1" i="28" s="1"/>
  <c r="AB50" i="28"/>
  <c r="N53" i="28"/>
  <c r="N61" i="28"/>
  <c r="K76" i="28"/>
  <c r="O57" i="28"/>
  <c r="O65" i="28"/>
  <c r="X59" i="28"/>
  <c r="AH68" i="28"/>
  <c r="Q54" i="28"/>
  <c r="Q62" i="28"/>
  <c r="R53" i="28"/>
  <c r="K50" i="28"/>
  <c r="L58" i="28"/>
  <c r="D86" i="28"/>
  <c r="F77" i="28"/>
  <c r="Y81" i="28"/>
  <c r="K3" i="24"/>
  <c r="N12" i="24"/>
  <c r="M2" i="24"/>
  <c r="K12" i="24"/>
  <c r="U54" i="28"/>
  <c r="V39" i="28"/>
  <c r="V1" i="28" s="1"/>
  <c r="V47" i="28"/>
  <c r="O34" i="28"/>
  <c r="O1" i="28" s="1"/>
  <c r="O42" i="28"/>
  <c r="P51" i="28"/>
  <c r="V53" i="28"/>
  <c r="V61" i="28"/>
  <c r="K78" i="28"/>
  <c r="W57" i="28"/>
  <c r="W65" i="28"/>
  <c r="AF59" i="28"/>
  <c r="X69" i="28"/>
  <c r="Y54" i="28"/>
  <c r="Y62" i="28"/>
  <c r="Z53" i="28"/>
  <c r="S50" i="28"/>
  <c r="S1" i="28" s="1"/>
  <c r="D60" i="28"/>
  <c r="D1" i="28" s="1"/>
  <c r="AB87" i="28"/>
  <c r="N79" i="28"/>
  <c r="AG85" i="28"/>
  <c r="S2" i="24"/>
  <c r="U45" i="28"/>
  <c r="U1" i="28" s="1"/>
  <c r="U47" i="28"/>
  <c r="E64" i="28"/>
  <c r="N41" i="28"/>
  <c r="N49" i="28"/>
  <c r="G36" i="28"/>
  <c r="G44" i="28"/>
  <c r="E56" i="28"/>
  <c r="N55" i="28"/>
  <c r="N63" i="28"/>
  <c r="O51" i="28"/>
  <c r="O59" i="28"/>
  <c r="J68" i="28"/>
  <c r="X61" i="28"/>
  <c r="AA78" i="28"/>
  <c r="Q56" i="28"/>
  <c r="Q1" i="28" s="1"/>
  <c r="Q64" i="28"/>
  <c r="R57" i="28"/>
  <c r="R1" i="28" s="1"/>
  <c r="G29" i="26" s="1"/>
  <c r="AA54" i="28"/>
  <c r="L66" i="28"/>
  <c r="E73" i="28"/>
  <c r="AD87" i="28"/>
  <c r="T22" i="28"/>
  <c r="J49" i="26"/>
  <c r="K49" i="26" s="1"/>
  <c r="O49" i="26"/>
  <c r="P49" i="26" s="1"/>
  <c r="J33" i="26"/>
  <c r="K33" i="26" s="1"/>
  <c r="O33" i="26"/>
  <c r="P33" i="26" s="1"/>
  <c r="O41" i="26"/>
  <c r="P41" i="26" s="1"/>
  <c r="J41" i="26"/>
  <c r="K41" i="26" s="1"/>
  <c r="L7" i="24"/>
  <c r="J42" i="19" s="1"/>
  <c r="J21" i="26"/>
  <c r="K21" i="26" s="1"/>
  <c r="O21" i="26"/>
  <c r="P21" i="26" s="1"/>
  <c r="O22" i="26"/>
  <c r="P22" i="26" s="1"/>
  <c r="J22" i="26"/>
  <c r="K22" i="26" s="1"/>
  <c r="K9" i="24"/>
  <c r="L9" i="24" s="1"/>
  <c r="J25" i="19" s="1"/>
  <c r="CE3" i="25"/>
  <c r="P2" i="24" s="1"/>
  <c r="T2" i="24"/>
  <c r="K13" i="24"/>
  <c r="S13" i="24"/>
  <c r="R2" i="24"/>
  <c r="P12" i="24"/>
  <c r="L3" i="24"/>
  <c r="J26" i="19" s="1"/>
  <c r="M12" i="24"/>
  <c r="L12" i="24" s="1"/>
  <c r="J34" i="19" s="1"/>
  <c r="O13" i="24"/>
  <c r="K16" i="24" a="1"/>
  <c r="K16" i="24" s="1"/>
  <c r="L16" i="24" s="1"/>
  <c r="J14" i="19" s="1"/>
  <c r="R13" i="24"/>
  <c r="O12" i="24"/>
  <c r="Z1" i="28"/>
  <c r="AC1" i="28"/>
  <c r="X1" i="28"/>
  <c r="E1" i="28"/>
  <c r="R161" i="1"/>
  <c r="Q161" i="1"/>
  <c r="P161" i="1"/>
  <c r="O161" i="1"/>
  <c r="N161" i="1"/>
  <c r="M161" i="1"/>
  <c r="L161" i="1"/>
  <c r="K161" i="1"/>
  <c r="J161" i="1"/>
  <c r="B161" i="1"/>
  <c r="A161" i="1"/>
  <c r="O29" i="26" l="1"/>
  <c r="P29" i="26" s="1"/>
  <c r="J29" i="26"/>
  <c r="K29" i="26" s="1"/>
  <c r="F1" i="28"/>
  <c r="L2" i="24"/>
  <c r="J17" i="19" s="1"/>
  <c r="L13" i="24"/>
  <c r="J65" i="19" s="1"/>
  <c r="N1" i="28"/>
  <c r="T1" i="28"/>
  <c r="L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<sst xmlns="http://schemas.openxmlformats.org/spreadsheetml/2006/main" count="35255" uniqueCount="4358">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</sst>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3818</v>
      </c>
      <c r="C1" s="353">
        <v>45495</v>
      </c>
      <c r="G1" s="354" t="s">
        <v>3763</v>
      </c>
      <c r="H1" s="354" t="s">
        <v>3764</v>
      </c>
    </row>
    <row r="2" spans="1:8" x14ac:dyDescent="0.25">
      <c r="B2" t="str">
        <f>_xlfn.XLOOKUP(B1,H:H,G:G,0,0,1)</f>
        <v>NC</v>
      </c>
      <c r="C2" t="str">
        <f>_xlfn.XLOOKUP(B2,G:G, H:H, 0,0,1)</f>
        <v>North Carolina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North Carolina.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North Carolina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PV:**North Carolina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Wind:**North Carolina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North Carolina.</v>
      </c>
      <c r="L9" s="2" t="str">
        <f>J9&amp;K9</f>
        <v>**Description:** This policy prevents new capacity of the selected type(s) from being built or deployed.  // **Guidance for setting values:**No new coal is planned in North Carolina.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6"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North Carolina</v>
      </c>
      <c r="B3" s="404">
        <f>ROUND(SUMIFS(B$4:B$54, $A$4:$A$54, $A$3),0)</f>
        <v>79840</v>
      </c>
      <c r="C3" s="405">
        <f t="shared" ref="C3" si="0">ROUND(SUMIFS(C$4:C$54, $A$4:$A$54, $A$3),0)</f>
        <v>80</v>
      </c>
      <c r="D3" s="404">
        <f>SUMIFS(D$4:D$54, $A$4:$A$54, $A$3)</f>
        <v>17693787</v>
      </c>
      <c r="E3" s="404">
        <f>SUMIFS(E$4:E$54, $A$4:$A$54, $A$3)</f>
        <v>15131735.999999991</v>
      </c>
      <c r="F3" s="406">
        <f>ROUND(SUMIFS(F$4:F$54,$A$4:$A$54,$A$3)*100,0)</f>
        <v>-14</v>
      </c>
      <c r="G3" s="178">
        <f>SUMIFS(G$4:G$54, $A$4:$A$54, $A$3)</f>
        <v>0</v>
      </c>
      <c r="H3" s="178">
        <f>SUMIFS(H$4:H$54, $A$4:$A$54, $A$3)</f>
        <v>0</v>
      </c>
      <c r="I3" s="406">
        <f>ROUND(SUMIFS(I$4:I$54,$A$4:$A$54,$A$3)*100,0)</f>
        <v>0</v>
      </c>
      <c r="J3" s="406">
        <f>ROUND(SUMIFS(J$4:J$54, $A$4:$A$54, $A$3),0)</f>
        <v>5710</v>
      </c>
      <c r="K3" s="178">
        <f t="shared" ref="K3:AI3" si="1">ROUND(SUMIFS(K$4:K$54, $A$4:$A$54, $A$3),0)</f>
        <v>2078</v>
      </c>
      <c r="L3" s="406">
        <f t="shared" si="1"/>
        <v>2731</v>
      </c>
      <c r="M3" s="178">
        <f t="shared" si="1"/>
        <v>8450</v>
      </c>
      <c r="N3" s="178">
        <f t="shared" si="1"/>
        <v>0</v>
      </c>
      <c r="O3" s="178">
        <f t="shared" si="1"/>
        <v>0</v>
      </c>
      <c r="P3" s="178">
        <f t="shared" si="1"/>
        <v>0</v>
      </c>
      <c r="Q3" s="178">
        <f t="shared" si="1"/>
        <v>0</v>
      </c>
      <c r="R3" s="178">
        <f t="shared" si="1"/>
        <v>0</v>
      </c>
      <c r="S3" s="406">
        <f t="shared" si="1"/>
        <v>0</v>
      </c>
      <c r="T3" s="178">
        <f t="shared" si="1"/>
        <v>10308</v>
      </c>
      <c r="U3" s="178">
        <f t="shared" si="1"/>
        <v>5373</v>
      </c>
      <c r="V3" s="178">
        <f t="shared" si="1"/>
        <v>5150</v>
      </c>
      <c r="W3" s="178">
        <f t="shared" si="1"/>
        <v>1999</v>
      </c>
      <c r="X3" s="178">
        <f t="shared" si="1"/>
        <v>208</v>
      </c>
      <c r="Y3" s="178">
        <f t="shared" si="1"/>
        <v>4421</v>
      </c>
      <c r="Z3" s="178">
        <f t="shared" si="1"/>
        <v>0</v>
      </c>
      <c r="AA3" s="178">
        <f t="shared" si="1"/>
        <v>310</v>
      </c>
      <c r="AB3" s="178">
        <f t="shared" si="1"/>
        <v>0</v>
      </c>
      <c r="AC3" s="178">
        <f t="shared" si="1"/>
        <v>439</v>
      </c>
      <c r="AD3" s="178">
        <f t="shared" si="1"/>
        <v>5987</v>
      </c>
      <c r="AE3" s="178">
        <f t="shared" si="1"/>
        <v>0</v>
      </c>
      <c r="AF3" s="178">
        <f t="shared" si="1"/>
        <v>0</v>
      </c>
      <c r="AG3" s="178">
        <f t="shared" si="1"/>
        <v>0</v>
      </c>
      <c r="AH3" s="178">
        <f t="shared" si="1"/>
        <v>0</v>
      </c>
      <c r="AI3" s="406">
        <f t="shared" si="1"/>
        <v>0</v>
      </c>
      <c r="AJ3" s="178">
        <f>ROUND(SUMIFS(AJ$4:AJ$54,$A$4:$A$54,$A$3)*100,0)</f>
        <v>12</v>
      </c>
      <c r="AK3" s="178">
        <f t="shared" ref="AK3:AL3" si="2">ROUND(SUMIFS(AK$4:AK$54,$A$4:$A$54,$A$3)*100,0)</f>
        <v>12</v>
      </c>
      <c r="AL3" s="178">
        <f t="shared" si="2"/>
        <v>12</v>
      </c>
      <c r="AM3" s="178">
        <f>SUMIFS(AM$4:AM$54, $A$4:$A$54, $A$3)</f>
        <v>0</v>
      </c>
      <c r="AN3" s="178">
        <f t="shared" ref="AN3:AQ3" si="3">SUMIFS(AN$4:AN$54, $A$4:$A$54, $A$3)</f>
        <v>0</v>
      </c>
      <c r="AO3" s="406">
        <f t="shared" si="3"/>
        <v>0</v>
      </c>
      <c r="AP3" s="406">
        <f t="shared" si="3"/>
        <v>2287</v>
      </c>
      <c r="AQ3" s="406">
        <f t="shared" si="3"/>
        <v>10975017</v>
      </c>
      <c r="AR3" s="406">
        <f>ROUND(SUMIFS(AR$4:AR$54,$A$4:$A$54,$A$3),2)</f>
        <v>20.84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8</v>
      </c>
      <c r="BR3" s="406">
        <f t="shared" si="6"/>
        <v>8</v>
      </c>
      <c r="BS3" s="406">
        <f>ROUND(SUMIFS(BS$4:BS$54,$A$4:$A$54,$A$3)*100,0)</f>
        <v>59</v>
      </c>
      <c r="BT3" s="406">
        <f>ROUND(SUMIFS(BT$4:BT$54,$A$4:$A$54,$A$3)*100,0)</f>
        <v>56</v>
      </c>
      <c r="BU3" s="406">
        <f t="shared" ref="BU3:CH3" si="7">ROUND(SUMIFS(BU$4:BU$54,$A$4:$A$54,$A$3)*100,0)</f>
        <v>71</v>
      </c>
      <c r="BV3" s="406">
        <f t="shared" si="7"/>
        <v>80</v>
      </c>
      <c r="BW3" s="406">
        <f t="shared" si="7"/>
        <v>29</v>
      </c>
      <c r="BX3" s="406">
        <f t="shared" si="7"/>
        <v>37</v>
      </c>
      <c r="BY3" s="406">
        <f t="shared" si="7"/>
        <v>68</v>
      </c>
      <c r="BZ3" s="406">
        <f>ROUND(SUMIFS(BZ$4:BZ$54,$A$4:$A$54,$A$3)*100,0)</f>
        <v>69</v>
      </c>
      <c r="CA3" s="406">
        <f>ROUND(SUMIFS(CA$4:CA$54,$A$4:$A$54,$A$3)*100,0)</f>
        <v>100</v>
      </c>
      <c r="CB3" s="406">
        <f>ROUND(SUMIFS(CB$4:CB$54,$A$4:$A$54,$A$3)*100,0)</f>
        <v>100</v>
      </c>
      <c r="CC3" s="406">
        <f t="shared" si="7"/>
        <v>29</v>
      </c>
      <c r="CD3" s="406">
        <f t="shared" si="7"/>
        <v>37</v>
      </c>
      <c r="CE3" s="406">
        <f t="shared" si="7"/>
        <v>68</v>
      </c>
      <c r="CF3" s="406">
        <f t="shared" si="7"/>
        <v>69</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Carolina. After weighing for coop and municipality requirements, the BAU assumes a total CES of 12% in 2030 that rises to 12%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159</v>
      </c>
      <c r="H29" t="s">
        <v>4002</v>
      </c>
      <c r="I29" s="424">
        <v>2030</v>
      </c>
      <c r="J29" s="424">
        <f t="shared" si="0"/>
        <v>79.5</v>
      </c>
      <c r="K29" s="424">
        <f t="shared" si="1"/>
        <v>79.5</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5" x14ac:dyDescent="0.2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NC</v>
      </c>
      <c r="C1" s="431">
        <f>SUM(C4:C87)</f>
        <v>113.45144320092027</v>
      </c>
      <c r="D1" s="431">
        <f t="shared" ref="D1:AG1" si="0">SUM(D4:D87)</f>
        <v>112.56927818865788</v>
      </c>
      <c r="E1" s="431">
        <f t="shared" si="0"/>
        <v>123.04998096484555</v>
      </c>
      <c r="F1" s="431">
        <f t="shared" si="0"/>
        <v>128.30889717759464</v>
      </c>
      <c r="G1" s="431">
        <f t="shared" si="0"/>
        <v>124.27483382222766</v>
      </c>
      <c r="H1" s="431">
        <f t="shared" si="0"/>
        <v>130.60456077449351</v>
      </c>
      <c r="I1" s="431">
        <f t="shared" si="0"/>
        <v>142.7781620467191</v>
      </c>
      <c r="J1" s="431">
        <f t="shared" si="0"/>
        <v>144.88657836805086</v>
      </c>
      <c r="K1" s="431">
        <f t="shared" si="0"/>
        <v>145.7711547225577</v>
      </c>
      <c r="L1" s="431">
        <f t="shared" si="0"/>
        <v>144.8884933527483</v>
      </c>
      <c r="M1" s="431">
        <f t="shared" si="0"/>
        <v>153.6465782891506</v>
      </c>
      <c r="N1" s="431">
        <f t="shared" si="0"/>
        <v>149.27570991992303</v>
      </c>
      <c r="O1" s="431">
        <f t="shared" si="0"/>
        <v>151.17897458982699</v>
      </c>
      <c r="P1" s="431">
        <f t="shared" si="0"/>
        <v>153.40264780487044</v>
      </c>
      <c r="Q1" s="431">
        <f t="shared" si="0"/>
        <v>155.7769437707739</v>
      </c>
      <c r="R1" s="431">
        <f t="shared" si="0"/>
        <v>159.36280949195097</v>
      </c>
      <c r="S1" s="431">
        <f t="shared" si="0"/>
        <v>154.4550867845561</v>
      </c>
      <c r="T1" s="431">
        <f t="shared" si="0"/>
        <v>159.38066184022915</v>
      </c>
      <c r="U1" s="431">
        <f t="shared" si="0"/>
        <v>152.87089137492066</v>
      </c>
      <c r="V1" s="431">
        <f t="shared" si="0"/>
        <v>139.43458929772487</v>
      </c>
      <c r="W1" s="431">
        <f t="shared" si="0"/>
        <v>152.25270902484684</v>
      </c>
      <c r="X1" s="431">
        <f t="shared" si="0"/>
        <v>137.70442248445383</v>
      </c>
      <c r="Y1" s="431">
        <f t="shared" si="0"/>
        <v>129.98068823058517</v>
      </c>
      <c r="Z1" s="431">
        <f t="shared" si="0"/>
        <v>131.06093485326346</v>
      </c>
      <c r="AA1" s="431">
        <f t="shared" si="0"/>
        <v>134.28425372273551</v>
      </c>
      <c r="AB1" s="431">
        <f t="shared" si="0"/>
        <v>130.30531610810024</v>
      </c>
      <c r="AC1" s="431">
        <f t="shared" si="0"/>
        <v>131.73291193912061</v>
      </c>
      <c r="AD1" s="431">
        <f t="shared" si="0"/>
        <v>127.80852926077669</v>
      </c>
      <c r="AE1" s="431">
        <f t="shared" si="0"/>
        <v>131.57506744357443</v>
      </c>
      <c r="AF1" s="431">
        <f t="shared" si="0"/>
        <v>131.13841115061098</v>
      </c>
      <c r="AG1" s="431">
        <f t="shared" si="0"/>
        <v>114.45520303204179</v>
      </c>
      <c r="AH1" s="431">
        <f>SUM(AH4:AH87)</f>
        <v>123.65346905089615</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435" t="s">
        <v>2220</v>
      </c>
      <c r="B5" s="408" t="s">
        <v>4125</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435" t="s">
        <v>2220</v>
      </c>
      <c r="B6" s="408" t="s">
        <v>4129</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435" t="s">
        <v>2220</v>
      </c>
      <c r="B7" s="408" t="s">
        <v>4131</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435" t="s">
        <v>2220</v>
      </c>
      <c r="B8" s="408" t="s">
        <v>4133</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435" t="s">
        <v>2220</v>
      </c>
      <c r="B9" s="408" t="s">
        <v>4143</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435" t="s">
        <v>2220</v>
      </c>
      <c r="B10" s="408" t="s">
        <v>4152</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435" t="s">
        <v>2220</v>
      </c>
      <c r="B14" s="408" t="s">
        <v>4180</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435" t="s">
        <v>2220</v>
      </c>
      <c r="B17" s="408" t="s">
        <v>4160</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435" t="s">
        <v>2220</v>
      </c>
      <c r="B24" s="408" t="s">
        <v>4184</v>
      </c>
      <c r="C24" s="436">
        <f>SUMIFS('EPA Export Aggregation'!F:F,'EPA Export Aggregation'!$A:$A,$B24,'EPA Export Aggregation'!$D:$D,$A$1)*IF($A24="CH4",About!$D$58,IF($A24="N2O",About!$D$59,1))</f>
        <v>0.17139358348459999</v>
      </c>
      <c r="D24" s="436">
        <f>SUMIFS('EPA Export Aggregation'!G:G,'EPA Export Aggregation'!$A:$A,$B24,'EPA Export Aggregation'!$D:$D,$A$1)*IF($A24="CH4",About!$D$58,IF($A24="N2O",About!$D$59,1))</f>
        <v>0.16438972007370001</v>
      </c>
      <c r="E24" s="436">
        <f>SUMIFS('EPA Export Aggregation'!H:H,'EPA Export Aggregation'!$A:$A,$B24,'EPA Export Aggregation'!$D:$D,$A$1)*IF($A24="CH4",About!$D$58,IF($A24="N2O",About!$D$59,1))</f>
        <v>0.16918494612029999</v>
      </c>
      <c r="F24" s="436">
        <f>SUMIFS('EPA Export Aggregation'!I:I,'EPA Export Aggregation'!$A:$A,$B24,'EPA Export Aggregation'!$D:$D,$A$1)*IF($A24="CH4",About!$D$58,IF($A24="N2O",About!$D$59,1))</f>
        <v>0.15127519379839999</v>
      </c>
      <c r="G24" s="436">
        <f>SUMIFS('EPA Export Aggregation'!J:J,'EPA Export Aggregation'!$A:$A,$B24,'EPA Export Aggregation'!$D:$D,$A$1)*IF($A24="CH4",About!$D$58,IF($A24="N2O",About!$D$59,1))</f>
        <v>0.16187327914390001</v>
      </c>
      <c r="H24" s="436">
        <f>SUMIFS('EPA Export Aggregation'!K:K,'EPA Export Aggregation'!$A:$A,$B24,'EPA Export Aggregation'!$D:$D,$A$1)*IF($A24="CH4",About!$D$58,IF($A24="N2O",About!$D$59,1))</f>
        <v>0.16094391991029999</v>
      </c>
      <c r="I24" s="436">
        <f>SUMIFS('EPA Export Aggregation'!L:L,'EPA Export Aggregation'!$A:$A,$B24,'EPA Export Aggregation'!$D:$D,$A$1)*IF($A24="CH4",About!$D$58,IF($A24="N2O",About!$D$59,1))</f>
        <v>0.1302857665644</v>
      </c>
      <c r="J24" s="436">
        <f>SUMIFS('EPA Export Aggregation'!M:M,'EPA Export Aggregation'!$A:$A,$B24,'EPA Export Aggregation'!$D:$D,$A$1)*IF($A24="CH4",About!$D$58,IF($A24="N2O",About!$D$59,1))</f>
        <v>0.1303020114574</v>
      </c>
      <c r="K24" s="436">
        <f>SUMIFS('EPA Export Aggregation'!N:N,'EPA Export Aggregation'!$A:$A,$B24,'EPA Export Aggregation'!$D:$D,$A$1)*IF($A24="CH4",About!$D$58,IF($A24="N2O",About!$D$59,1))</f>
        <v>0.1369556833633</v>
      </c>
      <c r="L24" s="436">
        <f>SUMIFS('EPA Export Aggregation'!O:O,'EPA Export Aggregation'!$A:$A,$B24,'EPA Export Aggregation'!$D:$D,$A$1)*IF($A24="CH4",About!$D$58,IF($A24="N2O",About!$D$59,1))</f>
        <v>0.16682712657730001</v>
      </c>
      <c r="M24" s="436">
        <f>SUMIFS('EPA Export Aggregation'!P:P,'EPA Export Aggregation'!$A:$A,$B24,'EPA Export Aggregation'!$D:$D,$A$1)*IF($A24="CH4",About!$D$58,IF($A24="N2O",About!$D$59,1))</f>
        <v>9.8130055174299999E-2</v>
      </c>
      <c r="N24" s="436">
        <f>SUMIFS('EPA Export Aggregation'!Q:Q,'EPA Export Aggregation'!$A:$A,$B24,'EPA Export Aggregation'!$D:$D,$A$1)*IF($A24="CH4",About!$D$58,IF($A24="N2O",About!$D$59,1))</f>
        <v>9.2596680330699996E-2</v>
      </c>
      <c r="O24" s="436">
        <f>SUMIFS('EPA Export Aggregation'!R:R,'EPA Export Aggregation'!$A:$A,$B24,'EPA Export Aggregation'!$D:$D,$A$1)*IF($A24="CH4",About!$D$58,IF($A24="N2O",About!$D$59,1))</f>
        <v>9.7059363866800002E-2</v>
      </c>
      <c r="P24" s="436">
        <f>SUMIFS('EPA Export Aggregation'!S:S,'EPA Export Aggregation'!$A:$A,$B24,'EPA Export Aggregation'!$D:$D,$A$1)*IF($A24="CH4",About!$D$58,IF($A24="N2O",About!$D$59,1))</f>
        <v>0.15632045620179999</v>
      </c>
      <c r="Q24" s="436">
        <f>SUMIFS('EPA Export Aggregation'!T:T,'EPA Export Aggregation'!$A:$A,$B24,'EPA Export Aggregation'!$D:$D,$A$1)*IF($A24="CH4",About!$D$58,IF($A24="N2O",About!$D$59,1))</f>
        <v>0.15620000000000001</v>
      </c>
      <c r="R24" s="436">
        <f>SUMIFS('EPA Export Aggregation'!U:U,'EPA Export Aggregation'!$A:$A,$B24,'EPA Export Aggregation'!$D:$D,$A$1)*IF($A24="CH4",About!$D$58,IF($A24="N2O",About!$D$59,1))</f>
        <v>0.1391959493671</v>
      </c>
      <c r="S24" s="436">
        <f>SUMIFS('EPA Export Aggregation'!V:V,'EPA Export Aggregation'!$A:$A,$B24,'EPA Export Aggregation'!$D:$D,$A$1)*IF($A24="CH4",About!$D$58,IF($A24="N2O",About!$D$59,1))</f>
        <v>0.1208985088537</v>
      </c>
      <c r="T24" s="436">
        <f>SUMIFS('EPA Export Aggregation'!W:W,'EPA Export Aggregation'!$A:$A,$B24,'EPA Export Aggregation'!$D:$D,$A$1)*IF($A24="CH4",About!$D$58,IF($A24="N2O",About!$D$59,1))</f>
        <v>0.13385776553109999</v>
      </c>
      <c r="U24" s="436">
        <f>SUMIFS('EPA Export Aggregation'!X:X,'EPA Export Aggregation'!$A:$A,$B24,'EPA Export Aggregation'!$D:$D,$A$1)*IF($A24="CH4",About!$D$58,IF($A24="N2O",About!$D$59,1))</f>
        <v>0.1243887274549</v>
      </c>
      <c r="V24" s="436">
        <f>SUMIFS('EPA Export Aggregation'!Y:Y,'EPA Export Aggregation'!$A:$A,$B24,'EPA Export Aggregation'!$D:$D,$A$1)*IF($A24="CH4",About!$D$58,IF($A24="N2O",About!$D$59,1))</f>
        <v>0.109754759519</v>
      </c>
      <c r="W24" s="436">
        <f>SUMIFS('EPA Export Aggregation'!Z:Z,'EPA Export Aggregation'!$A:$A,$B24,'EPA Export Aggregation'!$D:$D,$A$1)*IF($A24="CH4",About!$D$58,IF($A24="N2O",About!$D$59,1))</f>
        <v>0.17862783279710001</v>
      </c>
      <c r="X24" s="436">
        <f>SUMIFS('EPA Export Aggregation'!AA:AA,'EPA Export Aggregation'!$A:$A,$B24,'EPA Export Aggregation'!$D:$D,$A$1)*IF($A24="CH4",About!$D$58,IF($A24="N2O",About!$D$59,1))</f>
        <v>0.18385448004179999</v>
      </c>
      <c r="Y24" s="436">
        <f>SUMIFS('EPA Export Aggregation'!AB:AB,'EPA Export Aggregation'!$A:$A,$B24,'EPA Export Aggregation'!$D:$D,$A$1)*IF($A24="CH4",About!$D$58,IF($A24="N2O",About!$D$59,1))</f>
        <v>0.1659554636619</v>
      </c>
      <c r="Z24" s="436">
        <f>SUMIFS('EPA Export Aggregation'!AC:AC,'EPA Export Aggregation'!$A:$A,$B24,'EPA Export Aggregation'!$D:$D,$A$1)*IF($A24="CH4",About!$D$58,IF($A24="N2O",About!$D$59,1))</f>
        <v>0.22365468847350001</v>
      </c>
      <c r="AA24" s="436">
        <f>SUMIFS('EPA Export Aggregation'!AD:AD,'EPA Export Aggregation'!$A:$A,$B24,'EPA Export Aggregation'!$D:$D,$A$1)*IF($A24="CH4",About!$D$58,IF($A24="N2O",About!$D$59,1))</f>
        <v>0.18837484387940001</v>
      </c>
      <c r="AB24" s="436">
        <f>SUMIFS('EPA Export Aggregation'!AE:AE,'EPA Export Aggregation'!$A:$A,$B24,'EPA Export Aggregation'!$D:$D,$A$1)*IF($A24="CH4",About!$D$58,IF($A24="N2O",About!$D$59,1))</f>
        <v>0.18461300545770001</v>
      </c>
      <c r="AC24" s="436">
        <f>SUMIFS('EPA Export Aggregation'!AF:AF,'EPA Export Aggregation'!$A:$A,$B24,'EPA Export Aggregation'!$D:$D,$A$1)*IF($A24="CH4",About!$D$58,IF($A24="N2O",About!$D$59,1))</f>
        <v>0.18797503808909999</v>
      </c>
      <c r="AD24" s="436">
        <f>SUMIFS('EPA Export Aggregation'!AG:AG,'EPA Export Aggregation'!$A:$A,$B24,'EPA Export Aggregation'!$D:$D,$A$1)*IF($A24="CH4",About!$D$58,IF($A24="N2O",About!$D$59,1))</f>
        <v>0.17491066267120001</v>
      </c>
      <c r="AE24" s="436">
        <f>SUMIFS('EPA Export Aggregation'!AH:AH,'EPA Export Aggregation'!$A:$A,$B24,'EPA Export Aggregation'!$D:$D,$A$1)*IF($A24="CH4",About!$D$58,IF($A24="N2O",About!$D$59,1))</f>
        <v>0.1364908387049</v>
      </c>
      <c r="AF24" s="436">
        <f>SUMIFS('EPA Export Aggregation'!AI:AI,'EPA Export Aggregation'!$A:$A,$B24,'EPA Export Aggregation'!$D:$D,$A$1)*IF($A24="CH4",About!$D$58,IF($A24="N2O",About!$D$59,1))</f>
        <v>0.13582406400200001</v>
      </c>
      <c r="AG24" s="436">
        <f>SUMIFS('EPA Export Aggregation'!AJ:AJ,'EPA Export Aggregation'!$A:$A,$B24,'EPA Export Aggregation'!$D:$D,$A$1)*IF($A24="CH4",About!$D$58,IF($A24="N2O",About!$D$59,1))</f>
        <v>0.13558620437569999</v>
      </c>
      <c r="AH24" s="436">
        <f>SUMIFS('EPA Export Aggregation'!AK:AK,'EPA Export Aggregation'!$A:$A,$B24,'EPA Export Aggregation'!$D:$D,$A$1)*IF($A24="CH4",About!$D$58,IF($A24="N2O",About!$D$59,1))</f>
        <v>0.16179744294359999</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1.3538343129999999E-4</v>
      </c>
      <c r="D76" s="436">
        <f>SUMIFS('EPA Export Aggregation'!G:G,'EPA Export Aggregation'!$A:$A,$B76,'EPA Export Aggregation'!$D:$D,$A$1)*IF($A76="CH4",About!$D$58,IF($A76="N2O",About!$D$59,1))</f>
        <v>1.3538343129999999E-4</v>
      </c>
      <c r="E76" s="436">
        <f>SUMIFS('EPA Export Aggregation'!H:H,'EPA Export Aggregation'!$A:$A,$B76,'EPA Export Aggregation'!$D:$D,$A$1)*IF($A76="CH4",About!$D$58,IF($A76="N2O",About!$D$59,1))</f>
        <v>1.3538343129999999E-4</v>
      </c>
      <c r="F76" s="436">
        <f>SUMIFS('EPA Export Aggregation'!I:I,'EPA Export Aggregation'!$A:$A,$B76,'EPA Export Aggregation'!$D:$D,$A$1)*IF($A76="CH4",About!$D$58,IF($A76="N2O",About!$D$59,1))</f>
        <v>1.69228413E-4</v>
      </c>
      <c r="G76" s="436">
        <f>SUMIFS('EPA Export Aggregation'!J:J,'EPA Export Aggregation'!$A:$A,$B76,'EPA Export Aggregation'!$D:$D,$A$1)*IF($A76="CH4",About!$D$58,IF($A76="N2O",About!$D$59,1))</f>
        <v>1.8615217189999999E-4</v>
      </c>
      <c r="H76" s="436">
        <f>SUMIFS('EPA Export Aggregation'!K:K,'EPA Export Aggregation'!$A:$A,$B76,'EPA Export Aggregation'!$D:$D,$A$1)*IF($A76="CH4",About!$D$58,IF($A76="N2O",About!$D$59,1))</f>
        <v>2.3392963900000001E-4</v>
      </c>
      <c r="I76" s="436">
        <f>SUMIFS('EPA Export Aggregation'!L:L,'EPA Export Aggregation'!$A:$A,$B76,'EPA Export Aggregation'!$D:$D,$A$1)*IF($A76="CH4",About!$D$58,IF($A76="N2O",About!$D$59,1))</f>
        <v>2.5977064350000002E-4</v>
      </c>
      <c r="J76" s="436">
        <f>SUMIFS('EPA Export Aggregation'!M:M,'EPA Export Aggregation'!$A:$A,$B76,'EPA Export Aggregation'!$D:$D,$A$1)*IF($A76="CH4",About!$D$58,IF($A76="N2O",About!$D$59,1))</f>
        <v>2.7452567229999998E-4</v>
      </c>
      <c r="K76" s="436">
        <f>SUMIFS('EPA Export Aggregation'!N:N,'EPA Export Aggregation'!$A:$A,$B76,'EPA Export Aggregation'!$D:$D,$A$1)*IF($A76="CH4",About!$D$58,IF($A76="N2O",About!$D$59,1))</f>
        <v>3.3661667669999999E-4</v>
      </c>
      <c r="L76" s="436">
        <f>SUMIFS('EPA Export Aggregation'!O:O,'EPA Export Aggregation'!$A:$A,$B76,'EPA Export Aggregation'!$D:$D,$A$1)*IF($A76="CH4",About!$D$58,IF($A76="N2O",About!$D$59,1))</f>
        <v>3.4158475629999998E-4</v>
      </c>
      <c r="M76" s="436">
        <f>SUMIFS('EPA Export Aggregation'!P:P,'EPA Export Aggregation'!$A:$A,$B76,'EPA Export Aggregation'!$D:$D,$A$1)*IF($A76="CH4",About!$D$58,IF($A76="N2O",About!$D$59,1))</f>
        <v>2.0802028510000001E-4</v>
      </c>
      <c r="N76" s="436">
        <f>SUMIFS('EPA Export Aggregation'!Q:Q,'EPA Export Aggregation'!$A:$A,$B76,'EPA Export Aggregation'!$D:$D,$A$1)*IF($A76="CH4",About!$D$58,IF($A76="N2O",About!$D$59,1))</f>
        <v>1.3823127500000001E-4</v>
      </c>
      <c r="O76" s="436">
        <f>SUMIFS('EPA Export Aggregation'!R:R,'EPA Export Aggregation'!$A:$A,$B76,'EPA Export Aggregation'!$D:$D,$A$1)*IF($A76="CH4",About!$D$58,IF($A76="N2O",About!$D$59,1))</f>
        <v>1.321515689E-4</v>
      </c>
      <c r="P76" s="436">
        <f>SUMIFS('EPA Export Aggregation'!S:S,'EPA Export Aggregation'!$A:$A,$B76,'EPA Export Aggregation'!$D:$D,$A$1)*IF($A76="CH4",About!$D$58,IF($A76="N2O",About!$D$59,1))</f>
        <v>1.381874592E-4</v>
      </c>
      <c r="Q76" s="436">
        <f>SUMIFS('EPA Export Aggregation'!T:T,'EPA Export Aggregation'!$A:$A,$B76,'EPA Export Aggregation'!$D:$D,$A$1)*IF($A76="CH4",About!$D$58,IF($A76="N2O",About!$D$59,1))</f>
        <v>1.3758680600000001E-4</v>
      </c>
      <c r="R76" s="436">
        <f>SUMIFS('EPA Export Aggregation'!U:U,'EPA Export Aggregation'!$A:$A,$B76,'EPA Export Aggregation'!$D:$D,$A$1)*IF($A76="CH4",About!$D$58,IF($A76="N2O",About!$D$59,1))</f>
        <v>1.3207692849999999E-4</v>
      </c>
      <c r="S76" s="436">
        <f>SUMIFS('EPA Export Aggregation'!V:V,'EPA Export Aggregation'!$A:$A,$B76,'EPA Export Aggregation'!$D:$D,$A$1)*IF($A76="CH4",About!$D$58,IF($A76="N2O",About!$D$59,1))</f>
        <v>1.5724871000000001E-4</v>
      </c>
      <c r="T76" s="436">
        <f>SUMIFS('EPA Export Aggregation'!W:W,'EPA Export Aggregation'!$A:$A,$B76,'EPA Export Aggregation'!$D:$D,$A$1)*IF($A76="CH4",About!$D$58,IF($A76="N2O",About!$D$59,1))</f>
        <v>1.5302061749999999E-4</v>
      </c>
      <c r="U76" s="436">
        <f>SUMIFS('EPA Export Aggregation'!X:X,'EPA Export Aggregation'!$A:$A,$B76,'EPA Export Aggregation'!$D:$D,$A$1)*IF($A76="CH4",About!$D$58,IF($A76="N2O",About!$D$59,1))</f>
        <v>1.4462814860000001E-4</v>
      </c>
      <c r="V76" s="436">
        <f>SUMIFS('EPA Export Aggregation'!Y:Y,'EPA Export Aggregation'!$A:$A,$B76,'EPA Export Aggregation'!$D:$D,$A$1)*IF($A76="CH4",About!$D$58,IF($A76="N2O",About!$D$59,1))</f>
        <v>1.109971381E-4</v>
      </c>
      <c r="W76" s="436">
        <f>SUMIFS('EPA Export Aggregation'!Z:Z,'EPA Export Aggregation'!$A:$A,$B76,'EPA Export Aggregation'!$D:$D,$A$1)*IF($A76="CH4",About!$D$58,IF($A76="N2O",About!$D$59,1))</f>
        <v>1.4829012929999999E-4</v>
      </c>
      <c r="X76" s="436">
        <f>SUMIFS('EPA Export Aggregation'!AA:AA,'EPA Export Aggregation'!$A:$A,$B76,'EPA Export Aggregation'!$D:$D,$A$1)*IF($A76="CH4",About!$D$58,IF($A76="N2O",About!$D$59,1))</f>
        <v>1.4819050357E-3</v>
      </c>
      <c r="Y76" s="436">
        <f>SUMIFS('EPA Export Aggregation'!AB:AB,'EPA Export Aggregation'!$A:$A,$B76,'EPA Export Aggregation'!$D:$D,$A$1)*IF($A76="CH4",About!$D$58,IF($A76="N2O",About!$D$59,1))</f>
        <v>1.6127407916000001E-3</v>
      </c>
      <c r="Z76" s="436">
        <f>SUMIFS('EPA Export Aggregation'!AC:AC,'EPA Export Aggregation'!$A:$A,$B76,'EPA Export Aggregation'!$D:$D,$A$1)*IF($A76="CH4",About!$D$58,IF($A76="N2O",About!$D$59,1))</f>
        <v>5.5867213365999998E-3</v>
      </c>
      <c r="AA76" s="436">
        <f>SUMIFS('EPA Export Aggregation'!AD:AD,'EPA Export Aggregation'!$A:$A,$B76,'EPA Export Aggregation'!$D:$D,$A$1)*IF($A76="CH4",About!$D$58,IF($A76="N2O",About!$D$59,1))</f>
        <v>3.9555213070000001E-3</v>
      </c>
      <c r="AB76" s="436">
        <f>SUMIFS('EPA Export Aggregation'!AE:AE,'EPA Export Aggregation'!$A:$A,$B76,'EPA Export Aggregation'!$D:$D,$A$1)*IF($A76="CH4",About!$D$58,IF($A76="N2O",About!$D$59,1))</f>
        <v>8.6915210519000006E-3</v>
      </c>
      <c r="AC76" s="436">
        <f>SUMIFS('EPA Export Aggregation'!AF:AF,'EPA Export Aggregation'!$A:$A,$B76,'EPA Export Aggregation'!$D:$D,$A$1)*IF($A76="CH4",About!$D$58,IF($A76="N2O",About!$D$59,1))</f>
        <v>1.90089535329E-2</v>
      </c>
      <c r="AD76" s="436">
        <f>SUMIFS('EPA Export Aggregation'!AG:AG,'EPA Export Aggregation'!$A:$A,$B76,'EPA Export Aggregation'!$D:$D,$A$1)*IF($A76="CH4",About!$D$58,IF($A76="N2O",About!$D$59,1))</f>
        <v>1.2138312635899999E-2</v>
      </c>
      <c r="AE76" s="436">
        <f>SUMIFS('EPA Export Aggregation'!AH:AH,'EPA Export Aggregation'!$A:$A,$B76,'EPA Export Aggregation'!$D:$D,$A$1)*IF($A76="CH4",About!$D$58,IF($A76="N2O",About!$D$59,1))</f>
        <v>1.20312061495E-2</v>
      </c>
      <c r="AF76" s="436">
        <f>SUMIFS('EPA Export Aggregation'!AI:AI,'EPA Export Aggregation'!$A:$A,$B76,'EPA Export Aggregation'!$D:$D,$A$1)*IF($A76="CH4",About!$D$58,IF($A76="N2O",About!$D$59,1))</f>
        <v>9.9176639245999992E-3</v>
      </c>
      <c r="AG76" s="436">
        <f>SUMIFS('EPA Export Aggregation'!AJ:AJ,'EPA Export Aggregation'!$A:$A,$B76,'EPA Export Aggregation'!$D:$D,$A$1)*IF($A76="CH4",About!$D$58,IF($A76="N2O",About!$D$59,1))</f>
        <v>1.1880648237699999E-2</v>
      </c>
      <c r="AH76" s="436">
        <f>SUMIFS('EPA Export Aggregation'!AK:AK,'EPA Export Aggregation'!$A:$A,$B76,'EPA Export Aggregation'!$D:$D,$A$1)*IF($A76="CH4",About!$D$58,IF($A76="N2O",About!$D$59,1))</f>
        <v>1.29127310081E-2</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1.8978209837584999E-3</v>
      </c>
      <c r="D80" s="436">
        <f>SUMIFS('EPA Export Aggregation'!G:G,'EPA Export Aggregation'!$A:$A,$B80,'EPA Export Aggregation'!$D:$D,$A$1)*IF($A80="CH4",About!$D$58,IF($A80="N2O",About!$D$59,1))</f>
        <v>1.8978209837584999E-3</v>
      </c>
      <c r="E80" s="436">
        <f>SUMIFS('EPA Export Aggregation'!H:H,'EPA Export Aggregation'!$A:$A,$B80,'EPA Export Aggregation'!$D:$D,$A$1)*IF($A80="CH4",About!$D$58,IF($A80="N2O",About!$D$59,1))</f>
        <v>1.8978209837584999E-3</v>
      </c>
      <c r="F80" s="436">
        <f>SUMIFS('EPA Export Aggregation'!I:I,'EPA Export Aggregation'!$A:$A,$B80,'EPA Export Aggregation'!$D:$D,$A$1)*IF($A80="CH4",About!$D$58,IF($A80="N2O",About!$D$59,1))</f>
        <v>2.3722760097482001E-3</v>
      </c>
      <c r="G80" s="436">
        <f>SUMIFS('EPA Export Aggregation'!J:J,'EPA Export Aggregation'!$A:$A,$B80,'EPA Export Aggregation'!$D:$D,$A$1)*IF($A80="CH4",About!$D$58,IF($A80="N2O",About!$D$59,1))</f>
        <v>2.6095038561429001E-3</v>
      </c>
      <c r="H80" s="436">
        <f>SUMIFS('EPA Export Aggregation'!K:K,'EPA Export Aggregation'!$A:$A,$B80,'EPA Export Aggregation'!$D:$D,$A$1)*IF($A80="CH4",About!$D$58,IF($A80="N2O",About!$D$59,1))</f>
        <v>3.2792607786927999E-3</v>
      </c>
      <c r="I80" s="436">
        <f>SUMIFS('EPA Export Aggregation'!L:L,'EPA Export Aggregation'!$A:$A,$B80,'EPA Export Aggregation'!$D:$D,$A$1)*IF($A80="CH4",About!$D$58,IF($A80="N2O",About!$D$59,1))</f>
        <v>3.6414973753903998E-3</v>
      </c>
      <c r="J80" s="436">
        <f>SUMIFS('EPA Export Aggregation'!M:M,'EPA Export Aggregation'!$A:$A,$B80,'EPA Export Aggregation'!$D:$D,$A$1)*IF($A80="CH4",About!$D$58,IF($A80="N2O",About!$D$59,1))</f>
        <v>3.8483352253602002E-3</v>
      </c>
      <c r="K80" s="436">
        <f>SUMIFS('EPA Export Aggregation'!N:N,'EPA Export Aggregation'!$A:$A,$B80,'EPA Export Aggregation'!$D:$D,$A$1)*IF($A80="CH4",About!$D$58,IF($A80="N2O",About!$D$59,1))</f>
        <v>4.7187356956750999E-3</v>
      </c>
      <c r="L80" s="436">
        <f>SUMIFS('EPA Export Aggregation'!O:O,'EPA Export Aggregation'!$A:$A,$B80,'EPA Export Aggregation'!$D:$D,$A$1)*IF($A80="CH4",About!$D$58,IF($A80="N2O",About!$D$59,1))</f>
        <v>4.7883823659320996E-3</v>
      </c>
      <c r="M80" s="436">
        <f>SUMIFS('EPA Export Aggregation'!P:P,'EPA Export Aggregation'!$A:$A,$B80,'EPA Export Aggregation'!$D:$D,$A$1)*IF($A80="CH4",About!$D$58,IF($A80="N2O",About!$D$59,1))</f>
        <v>4.0841609713147004E-3</v>
      </c>
      <c r="N80" s="436">
        <f>SUMIFS('EPA Export Aggregation'!Q:Q,'EPA Export Aggregation'!$A:$A,$B80,'EPA Export Aggregation'!$D:$D,$A$1)*IF($A80="CH4",About!$D$58,IF($A80="N2O",About!$D$59,1))</f>
        <v>2.8743266620496E-3</v>
      </c>
      <c r="O80" s="436">
        <f>SUMIFS('EPA Export Aggregation'!R:R,'EPA Export Aggregation'!$A:$A,$B80,'EPA Export Aggregation'!$D:$D,$A$1)*IF($A80="CH4",About!$D$58,IF($A80="N2O",About!$D$59,1))</f>
        <v>2.815733511515E-3</v>
      </c>
      <c r="P80" s="436">
        <f>SUMIFS('EPA Export Aggregation'!S:S,'EPA Export Aggregation'!$A:$A,$B80,'EPA Export Aggregation'!$D:$D,$A$1)*IF($A80="CH4",About!$D$58,IF($A80="N2O",About!$D$59,1))</f>
        <v>2.5743614131103001E-3</v>
      </c>
      <c r="Q80" s="436">
        <f>SUMIFS('EPA Export Aggregation'!T:T,'EPA Export Aggregation'!$A:$A,$B80,'EPA Export Aggregation'!$D:$D,$A$1)*IF($A80="CH4",About!$D$58,IF($A80="N2O",About!$D$59,1))</f>
        <v>2.3911730643806999E-3</v>
      </c>
      <c r="R80" s="436">
        <f>SUMIFS('EPA Export Aggregation'!U:U,'EPA Export Aggregation'!$A:$A,$B80,'EPA Export Aggregation'!$D:$D,$A$1)*IF($A80="CH4",About!$D$58,IF($A80="N2O",About!$D$59,1))</f>
        <v>2.2031457767576999E-3</v>
      </c>
      <c r="S80" s="436">
        <f>SUMIFS('EPA Export Aggregation'!V:V,'EPA Export Aggregation'!$A:$A,$B80,'EPA Export Aggregation'!$D:$D,$A$1)*IF($A80="CH4",About!$D$58,IF($A80="N2O",About!$D$59,1))</f>
        <v>2.3538799272455001E-3</v>
      </c>
      <c r="T80" s="436">
        <f>SUMIFS('EPA Export Aggregation'!W:W,'EPA Export Aggregation'!$A:$A,$B80,'EPA Export Aggregation'!$D:$D,$A$1)*IF($A80="CH4",About!$D$58,IF($A80="N2O",About!$D$59,1))</f>
        <v>2.2492868011399999E-3</v>
      </c>
      <c r="U80" s="436">
        <f>SUMIFS('EPA Export Aggregation'!X:X,'EPA Export Aggregation'!$A:$A,$B80,'EPA Export Aggregation'!$D:$D,$A$1)*IF($A80="CH4",About!$D$58,IF($A80="N2O",About!$D$59,1))</f>
        <v>2.0440784709848999E-3</v>
      </c>
      <c r="V80" s="436">
        <f>SUMIFS('EPA Export Aggregation'!Y:Y,'EPA Export Aggregation'!$A:$A,$B80,'EPA Export Aggregation'!$D:$D,$A$1)*IF($A80="CH4",About!$D$58,IF($A80="N2O",About!$D$59,1))</f>
        <v>1.402130136841E-3</v>
      </c>
      <c r="W80" s="436">
        <f>SUMIFS('EPA Export Aggregation'!Z:Z,'EPA Export Aggregation'!$A:$A,$B80,'EPA Export Aggregation'!$D:$D,$A$1)*IF($A80="CH4",About!$D$58,IF($A80="N2O",About!$D$59,1))</f>
        <v>1.8846304462685E-3</v>
      </c>
      <c r="X80" s="436">
        <f>SUMIFS('EPA Export Aggregation'!AA:AA,'EPA Export Aggregation'!$A:$A,$B80,'EPA Export Aggregation'!$D:$D,$A$1)*IF($A80="CH4",About!$D$58,IF($A80="N2O",About!$D$59,1))</f>
        <v>1.8325885272314199E-2</v>
      </c>
      <c r="Y80" s="436">
        <f>SUMIFS('EPA Export Aggregation'!AB:AB,'EPA Export Aggregation'!$A:$A,$B80,'EPA Export Aggregation'!$D:$D,$A$1)*IF($A80="CH4",About!$D$58,IF($A80="N2O",About!$D$59,1))</f>
        <v>3.72776186363937E-2</v>
      </c>
      <c r="Z80" s="436">
        <f>SUMIFS('EPA Export Aggregation'!AC:AC,'EPA Export Aggregation'!$A:$A,$B80,'EPA Export Aggregation'!$D:$D,$A$1)*IF($A80="CH4",About!$D$58,IF($A80="N2O",About!$D$59,1))</f>
        <v>2.7088747593047E-2</v>
      </c>
      <c r="AA80" s="436">
        <f>SUMIFS('EPA Export Aggregation'!AD:AD,'EPA Export Aggregation'!$A:$A,$B80,'EPA Export Aggregation'!$D:$D,$A$1)*IF($A80="CH4",About!$D$58,IF($A80="N2O",About!$D$59,1))</f>
        <v>2.55860722042285E-2</v>
      </c>
      <c r="AB80" s="436">
        <f>SUMIFS('EPA Export Aggregation'!AE:AE,'EPA Export Aggregation'!$A:$A,$B80,'EPA Export Aggregation'!$D:$D,$A$1)*IF($A80="CH4",About!$D$58,IF($A80="N2O",About!$D$59,1))</f>
        <v>1.9986799454619099E-2</v>
      </c>
      <c r="AC80" s="436">
        <f>SUMIFS('EPA Export Aggregation'!AF:AF,'EPA Export Aggregation'!$A:$A,$B80,'EPA Export Aggregation'!$D:$D,$A$1)*IF($A80="CH4",About!$D$58,IF($A80="N2O",About!$D$59,1))</f>
        <v>3.2753299193821001E-2</v>
      </c>
      <c r="AD80" s="436">
        <f>SUMIFS('EPA Export Aggregation'!AG:AG,'EPA Export Aggregation'!$A:$A,$B80,'EPA Export Aggregation'!$D:$D,$A$1)*IF($A80="CH4",About!$D$58,IF($A80="N2O",About!$D$59,1))</f>
        <v>4.6107362463419503E-2</v>
      </c>
      <c r="AE80" s="436">
        <f>SUMIFS('EPA Export Aggregation'!AH:AH,'EPA Export Aggregation'!$A:$A,$B80,'EPA Export Aggregation'!$D:$D,$A$1)*IF($A80="CH4",About!$D$58,IF($A80="N2O",About!$D$59,1))</f>
        <v>5.2986947808824902E-2</v>
      </c>
      <c r="AF80" s="436">
        <f>SUMIFS('EPA Export Aggregation'!AI:AI,'EPA Export Aggregation'!$A:$A,$B80,'EPA Export Aggregation'!$D:$D,$A$1)*IF($A80="CH4",About!$D$58,IF($A80="N2O",About!$D$59,1))</f>
        <v>4.8659723595200002E-2</v>
      </c>
      <c r="AG80" s="436">
        <f>SUMIFS('EPA Export Aggregation'!AJ:AJ,'EPA Export Aggregation'!$A:$A,$B80,'EPA Export Aggregation'!$D:$D,$A$1)*IF($A80="CH4",About!$D$58,IF($A80="N2O",About!$D$59,1))</f>
        <v>6.9507916750498402E-2</v>
      </c>
      <c r="AH80" s="436">
        <f>SUMIFS('EPA Export Aggregation'!AK:AK,'EPA Export Aggregation'!$A:$A,$B80,'EPA Export Aggregation'!$D:$D,$A$1)*IF($A80="CH4",About!$D$58,IF($A80="N2O",About!$D$59,1))</f>
        <v>7.1655529421023101E-2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3.8148959999999998E-4</v>
      </c>
      <c r="D84" s="436">
        <f>SUMIFS('EPA Export Aggregation'!G:G,'EPA Export Aggregation'!$A:$A,$B84,'EPA Export Aggregation'!$D:$D,$A$1)*IF($A84="CH4",About!$D$58,IF($A84="N2O",About!$D$59,1))</f>
        <v>3.8148959999999998E-4</v>
      </c>
      <c r="E84" s="436">
        <f>SUMIFS('EPA Export Aggregation'!H:H,'EPA Export Aggregation'!$A:$A,$B84,'EPA Export Aggregation'!$D:$D,$A$1)*IF($A84="CH4",About!$D$58,IF($A84="N2O",About!$D$59,1))</f>
        <v>3.8148959999999998E-4</v>
      </c>
      <c r="F84" s="436">
        <f>SUMIFS('EPA Export Aggregation'!I:I,'EPA Export Aggregation'!$A:$A,$B84,'EPA Export Aggregation'!$D:$D,$A$1)*IF($A84="CH4",About!$D$58,IF($A84="N2O",About!$D$59,1))</f>
        <v>4.7686199999999999E-4</v>
      </c>
      <c r="G84" s="436">
        <f>SUMIFS('EPA Export Aggregation'!J:J,'EPA Export Aggregation'!$A:$A,$B84,'EPA Export Aggregation'!$D:$D,$A$1)*IF($A84="CH4",About!$D$58,IF($A84="N2O",About!$D$59,1))</f>
        <v>5.2454819999999997E-4</v>
      </c>
      <c r="H84" s="436">
        <f>SUMIFS('EPA Export Aggregation'!K:K,'EPA Export Aggregation'!$A:$A,$B84,'EPA Export Aggregation'!$D:$D,$A$1)*IF($A84="CH4",About!$D$58,IF($A84="N2O",About!$D$59,1))</f>
        <v>6.5917969999999999E-4</v>
      </c>
      <c r="I84" s="436">
        <f>SUMIFS('EPA Export Aggregation'!L:L,'EPA Export Aggregation'!$A:$A,$B84,'EPA Export Aggregation'!$D:$D,$A$1)*IF($A84="CH4",About!$D$58,IF($A84="N2O",About!$D$59,1))</f>
        <v>7.3199444999999996E-4</v>
      </c>
      <c r="J84" s="436">
        <f>SUMIFS('EPA Export Aggregation'!M:M,'EPA Export Aggregation'!$A:$A,$B84,'EPA Export Aggregation'!$D:$D,$A$1)*IF($A84="CH4",About!$D$58,IF($A84="N2O",About!$D$59,1))</f>
        <v>7.7357299999999995E-4</v>
      </c>
      <c r="K84" s="436">
        <f>SUMIFS('EPA Export Aggregation'!N:N,'EPA Export Aggregation'!$A:$A,$B84,'EPA Export Aggregation'!$D:$D,$A$1)*IF($A84="CH4",About!$D$58,IF($A84="N2O",About!$D$59,1))</f>
        <v>9.4853755000000003E-4</v>
      </c>
      <c r="L84" s="436">
        <f>SUMIFS('EPA Export Aggregation'!O:O,'EPA Export Aggregation'!$A:$A,$B84,'EPA Export Aggregation'!$D:$D,$A$1)*IF($A84="CH4",About!$D$58,IF($A84="N2O",About!$D$59,1))</f>
        <v>9.6253650000000001E-4</v>
      </c>
      <c r="M84" s="436">
        <f>SUMIFS('EPA Export Aggregation'!P:P,'EPA Export Aggregation'!$A:$A,$B84,'EPA Export Aggregation'!$D:$D,$A$1)*IF($A84="CH4",About!$D$58,IF($A84="N2O",About!$D$59,1))</f>
        <v>7.779722E-4</v>
      </c>
      <c r="N84" s="436">
        <f>SUMIFS('EPA Export Aggregation'!Q:Q,'EPA Export Aggregation'!$A:$A,$B84,'EPA Export Aggregation'!$D:$D,$A$1)*IF($A84="CH4",About!$D$58,IF($A84="N2O",About!$D$59,1))</f>
        <v>5.2895445000000004E-4</v>
      </c>
      <c r="O84" s="436">
        <f>SUMIFS('EPA Export Aggregation'!R:R,'EPA Export Aggregation'!$A:$A,$B84,'EPA Export Aggregation'!$D:$D,$A$1)*IF($A84="CH4",About!$D$58,IF($A84="N2O",About!$D$59,1))</f>
        <v>4.6950650000000002E-4</v>
      </c>
      <c r="P84" s="436">
        <f>SUMIFS('EPA Export Aggregation'!S:S,'EPA Export Aggregation'!$A:$A,$B84,'EPA Export Aggregation'!$D:$D,$A$1)*IF($A84="CH4",About!$D$58,IF($A84="N2O",About!$D$59,1))</f>
        <v>5.6561915E-4</v>
      </c>
      <c r="Q84" s="436">
        <f>SUMIFS('EPA Export Aggregation'!T:T,'EPA Export Aggregation'!$A:$A,$B84,'EPA Export Aggregation'!$D:$D,$A$1)*IF($A84="CH4",About!$D$58,IF($A84="N2O",About!$D$59,1))</f>
        <v>5.4295809999999999E-4</v>
      </c>
      <c r="R84" s="436">
        <f>SUMIFS('EPA Export Aggregation'!U:U,'EPA Export Aggregation'!$A:$A,$B84,'EPA Export Aggregation'!$D:$D,$A$1)*IF($A84="CH4",About!$D$58,IF($A84="N2O",About!$D$59,1))</f>
        <v>5.904234E-4</v>
      </c>
      <c r="S84" s="436">
        <f>SUMIFS('EPA Export Aggregation'!V:V,'EPA Export Aggregation'!$A:$A,$B84,'EPA Export Aggregation'!$D:$D,$A$1)*IF($A84="CH4",About!$D$58,IF($A84="N2O",About!$D$59,1))</f>
        <v>5.7336004999999999E-4</v>
      </c>
      <c r="T84" s="436">
        <f>SUMIFS('EPA Export Aggregation'!W:W,'EPA Export Aggregation'!$A:$A,$B84,'EPA Export Aggregation'!$D:$D,$A$1)*IF($A84="CH4",About!$D$58,IF($A84="N2O",About!$D$59,1))</f>
        <v>4.6130969999999999E-4</v>
      </c>
      <c r="U84" s="436">
        <f>SUMIFS('EPA Export Aggregation'!X:X,'EPA Export Aggregation'!$A:$A,$B84,'EPA Export Aggregation'!$D:$D,$A$1)*IF($A84="CH4",About!$D$58,IF($A84="N2O",About!$D$59,1))</f>
        <v>4.2361335E-4</v>
      </c>
      <c r="V84" s="436">
        <f>SUMIFS('EPA Export Aggregation'!Y:Y,'EPA Export Aggregation'!$A:$A,$B84,'EPA Export Aggregation'!$D:$D,$A$1)*IF($A84="CH4",About!$D$58,IF($A84="N2O",About!$D$59,1))</f>
        <v>3.2368194999999998E-4</v>
      </c>
      <c r="W84" s="436">
        <f>SUMIFS('EPA Export Aggregation'!Z:Z,'EPA Export Aggregation'!$A:$A,$B84,'EPA Export Aggregation'!$D:$D,$A$1)*IF($A84="CH4",About!$D$58,IF($A84="N2O",About!$D$59,1))</f>
        <v>4.2318329999999998E-4</v>
      </c>
      <c r="X84" s="436">
        <f>SUMIFS('EPA Export Aggregation'!AA:AA,'EPA Export Aggregation'!$A:$A,$B84,'EPA Export Aggregation'!$D:$D,$A$1)*IF($A84="CH4",About!$D$58,IF($A84="N2O",About!$D$59,1))</f>
        <v>8.1606863749999994E-2</v>
      </c>
      <c r="Y84" s="436">
        <f>SUMIFS('EPA Export Aggregation'!AB:AB,'EPA Export Aggregation'!$A:$A,$B84,'EPA Export Aggregation'!$D:$D,$A$1)*IF($A84="CH4",About!$D$58,IF($A84="N2O",About!$D$59,1))</f>
        <v>9.7925752549999995E-2</v>
      </c>
      <c r="Z84" s="436">
        <f>SUMIFS('EPA Export Aggregation'!AC:AC,'EPA Export Aggregation'!$A:$A,$B84,'EPA Export Aggregation'!$D:$D,$A$1)*IF($A84="CH4",About!$D$58,IF($A84="N2O",About!$D$59,1))</f>
        <v>8.12659986E-2</v>
      </c>
      <c r="AA84" s="436">
        <f>SUMIFS('EPA Export Aggregation'!AD:AD,'EPA Export Aggregation'!$A:$A,$B84,'EPA Export Aggregation'!$D:$D,$A$1)*IF($A84="CH4",About!$D$58,IF($A84="N2O",About!$D$59,1))</f>
        <v>8.0833220250000004E-2</v>
      </c>
      <c r="AB84" s="436">
        <f>SUMIFS('EPA Export Aggregation'!AE:AE,'EPA Export Aggregation'!$A:$A,$B84,'EPA Export Aggregation'!$D:$D,$A$1)*IF($A84="CH4",About!$D$58,IF($A84="N2O",About!$D$59,1))</f>
        <v>6.4559794549999994E-2</v>
      </c>
      <c r="AC84" s="436">
        <f>SUMIFS('EPA Export Aggregation'!AF:AF,'EPA Export Aggregation'!$A:$A,$B84,'EPA Export Aggregation'!$D:$D,$A$1)*IF($A84="CH4",About!$D$58,IF($A84="N2O",About!$D$59,1))</f>
        <v>0.12809951285000001</v>
      </c>
      <c r="AD84" s="436">
        <f>SUMIFS('EPA Export Aggregation'!AG:AG,'EPA Export Aggregation'!$A:$A,$B84,'EPA Export Aggregation'!$D:$D,$A$1)*IF($A84="CH4",About!$D$58,IF($A84="N2O",About!$D$59,1))</f>
        <v>0.15126632044999999</v>
      </c>
      <c r="AE84" s="436">
        <f>SUMIFS('EPA Export Aggregation'!AH:AH,'EPA Export Aggregation'!$A:$A,$B84,'EPA Export Aggregation'!$D:$D,$A$1)*IF($A84="CH4",About!$D$58,IF($A84="N2O",About!$D$59,1))</f>
        <v>0.16215695129999999</v>
      </c>
      <c r="AF84" s="436">
        <f>SUMIFS('EPA Export Aggregation'!AI:AI,'EPA Export Aggregation'!$A:$A,$B84,'EPA Export Aggregation'!$D:$D,$A$1)*IF($A84="CH4",About!$D$58,IF($A84="N2O",About!$D$59,1))</f>
        <v>0.15782361710000001</v>
      </c>
      <c r="AG84" s="436">
        <f>SUMIFS('EPA Export Aggregation'!AJ:AJ,'EPA Export Aggregation'!$A:$A,$B84,'EPA Export Aggregation'!$D:$D,$A$1)*IF($A84="CH4",About!$D$58,IF($A84="N2O",About!$D$59,1))</f>
        <v>0.18262619390000001</v>
      </c>
      <c r="AH84" s="436">
        <f>SUMIFS('EPA Export Aggregation'!AK:AK,'EPA Export Aggregation'!$A:$A,$B84,'EPA Export Aggregation'!$D:$D,$A$1)*IF($A84="CH4",About!$D$58,IF($A84="N2O",About!$D$59,1))</f>
        <v>0.2676989669</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3.3504100000000003E-5</v>
      </c>
      <c r="D87" s="436">
        <f>SUMIFS('EPA Export Aggregation'!$F:$F,'EPA Export Aggregation'!$A:$A,$B87,'EPA Export Aggregation'!$D:$D,$A$1)*IF($A87="CH4",About!$D$58,IF($A87="N2O",About!$D$59,1))</f>
        <v>3.3504100000000003E-5</v>
      </c>
      <c r="E87" s="436">
        <f>SUMIFS('EPA Export Aggregation'!$F:$F,'EPA Export Aggregation'!$A:$A,$B87,'EPA Export Aggregation'!$D:$D,$A$1)*IF($A87="CH4",About!$D$58,IF($A87="N2O",About!$D$59,1))</f>
        <v>3.3504100000000003E-5</v>
      </c>
      <c r="F87" s="436">
        <f>SUMIFS('EPA Export Aggregation'!$F:$F,'EPA Export Aggregation'!$A:$A,$B87,'EPA Export Aggregation'!$D:$D,$A$1)*IF($A87="CH4",About!$D$58,IF($A87="N2O",About!$D$59,1))</f>
        <v>3.3504100000000003E-5</v>
      </c>
      <c r="G87" s="436">
        <f>SUMIFS('EPA Export Aggregation'!$F:$F,'EPA Export Aggregation'!$A:$A,$B87,'EPA Export Aggregation'!$D:$D,$A$1)*IF($A87="CH4",About!$D$58,IF($A87="N2O",About!$D$59,1))</f>
        <v>3.3504100000000003E-5</v>
      </c>
      <c r="H87" s="436">
        <f>SUMIFS('EPA Export Aggregation'!$F:$F,'EPA Export Aggregation'!$A:$A,$B87,'EPA Export Aggregation'!$D:$D,$A$1)*IF($A87="CH4",About!$D$58,IF($A87="N2O",About!$D$59,1))</f>
        <v>3.3504100000000003E-5</v>
      </c>
      <c r="I87" s="436">
        <f>SUMIFS('EPA Export Aggregation'!$F:$F,'EPA Export Aggregation'!$A:$A,$B87,'EPA Export Aggregation'!$D:$D,$A$1)*IF($A87="CH4",About!$D$58,IF($A87="N2O",About!$D$59,1))</f>
        <v>3.3504100000000003E-5</v>
      </c>
      <c r="J87" s="436">
        <f>SUMIFS('EPA Export Aggregation'!$F:$F,'EPA Export Aggregation'!$A:$A,$B87,'EPA Export Aggregation'!$D:$D,$A$1)*IF($A87="CH4",About!$D$58,IF($A87="N2O",About!$D$59,1))</f>
        <v>3.3504100000000003E-5</v>
      </c>
      <c r="K87" s="436">
        <f>SUMIFS('EPA Export Aggregation'!$F:$F,'EPA Export Aggregation'!$A:$A,$B87,'EPA Export Aggregation'!$D:$D,$A$1)*IF($A87="CH4",About!$D$58,IF($A87="N2O",About!$D$59,1))</f>
        <v>3.3504100000000003E-5</v>
      </c>
      <c r="L87" s="436">
        <f>SUMIFS('EPA Export Aggregation'!$F:$F,'EPA Export Aggregation'!$A:$A,$B87,'EPA Export Aggregation'!$D:$D,$A$1)*IF($A87="CH4",About!$D$58,IF($A87="N2O",About!$D$59,1))</f>
        <v>3.3504100000000003E-5</v>
      </c>
      <c r="M87" s="436">
        <f>SUMIFS('EPA Export Aggregation'!$F:$F,'EPA Export Aggregation'!$A:$A,$B87,'EPA Export Aggregation'!$D:$D,$A$1)*IF($A87="CH4",About!$D$58,IF($A87="N2O",About!$D$59,1))</f>
        <v>3.3504100000000003E-5</v>
      </c>
      <c r="N87" s="436">
        <f>SUMIFS('EPA Export Aggregation'!$F:$F,'EPA Export Aggregation'!$A:$A,$B87,'EPA Export Aggregation'!$D:$D,$A$1)*IF($A87="CH4",About!$D$58,IF($A87="N2O",About!$D$59,1))</f>
        <v>3.3504100000000003E-5</v>
      </c>
      <c r="O87" s="436">
        <f>SUMIFS('EPA Export Aggregation'!$F:$F,'EPA Export Aggregation'!$A:$A,$B87,'EPA Export Aggregation'!$D:$D,$A$1)*IF($A87="CH4",About!$D$58,IF($A87="N2O",About!$D$59,1))</f>
        <v>3.3504100000000003E-5</v>
      </c>
      <c r="P87" s="436">
        <f>SUMIFS('EPA Export Aggregation'!$F:$F,'EPA Export Aggregation'!$A:$A,$B87,'EPA Export Aggregation'!$D:$D,$A$1)*IF($A87="CH4",About!$D$58,IF($A87="N2O",About!$D$59,1))</f>
        <v>3.3504100000000003E-5</v>
      </c>
      <c r="Q87" s="436">
        <f>SUMIFS('EPA Export Aggregation'!$F:$F,'EPA Export Aggregation'!$A:$A,$B87,'EPA Export Aggregation'!$D:$D,$A$1)*IF($A87="CH4",About!$D$58,IF($A87="N2O",About!$D$59,1))</f>
        <v>3.3504100000000003E-5</v>
      </c>
      <c r="R87" s="436">
        <f>SUMIFS('EPA Export Aggregation'!$F:$F,'EPA Export Aggregation'!$A:$A,$B87,'EPA Export Aggregation'!$D:$D,$A$1)*IF($A87="CH4",About!$D$58,IF($A87="N2O",About!$D$59,1))</f>
        <v>3.3504100000000003E-5</v>
      </c>
      <c r="S87" s="436">
        <f>SUMIFS('EPA Export Aggregation'!$F:$F,'EPA Export Aggregation'!$A:$A,$B87,'EPA Export Aggregation'!$D:$D,$A$1)*IF($A87="CH4",About!$D$58,IF($A87="N2O",About!$D$59,1))</f>
        <v>3.3504100000000003E-5</v>
      </c>
      <c r="T87" s="436">
        <f>SUMIFS('EPA Export Aggregation'!$F:$F,'EPA Export Aggregation'!$A:$A,$B87,'EPA Export Aggregation'!$D:$D,$A$1)*IF($A87="CH4",About!$D$58,IF($A87="N2O",About!$D$59,1))</f>
        <v>3.3504100000000003E-5</v>
      </c>
      <c r="U87" s="436">
        <f>SUMIFS('EPA Export Aggregation'!$F:$F,'EPA Export Aggregation'!$A:$A,$B87,'EPA Export Aggregation'!$D:$D,$A$1)*IF($A87="CH4",About!$D$58,IF($A87="N2O",About!$D$59,1))</f>
        <v>3.3504100000000003E-5</v>
      </c>
      <c r="V87" s="436">
        <f>SUMIFS('EPA Export Aggregation'!$F:$F,'EPA Export Aggregation'!$A:$A,$B87,'EPA Export Aggregation'!$D:$D,$A$1)*IF($A87="CH4",About!$D$58,IF($A87="N2O",About!$D$59,1))</f>
        <v>3.3504100000000003E-5</v>
      </c>
      <c r="W87" s="436">
        <f>SUMIFS('EPA Export Aggregation'!$F:$F,'EPA Export Aggregation'!$A:$A,$B87,'EPA Export Aggregation'!$D:$D,$A$1)*IF($A87="CH4",About!$D$58,IF($A87="N2O",About!$D$59,1))</f>
        <v>3.3504100000000003E-5</v>
      </c>
      <c r="X87" s="436">
        <f>SUMIFS('EPA Export Aggregation'!$F:$F,'EPA Export Aggregation'!$A:$A,$B87,'EPA Export Aggregation'!$D:$D,$A$1)*IF($A87="CH4",About!$D$58,IF($A87="N2O",About!$D$59,1))</f>
        <v>3.3504100000000003E-5</v>
      </c>
      <c r="Y87" s="436">
        <f>SUMIFS('EPA Export Aggregation'!$F:$F,'EPA Export Aggregation'!$A:$A,$B87,'EPA Export Aggregation'!$D:$D,$A$1)*IF($A87="CH4",About!$D$58,IF($A87="N2O",About!$D$59,1))</f>
        <v>3.3504100000000003E-5</v>
      </c>
      <c r="Z87" s="436">
        <f>SUMIFS('EPA Export Aggregation'!$F:$F,'EPA Export Aggregation'!$A:$A,$B87,'EPA Export Aggregation'!$D:$D,$A$1)*IF($A87="CH4",About!$D$58,IF($A87="N2O",About!$D$59,1))</f>
        <v>3.3504100000000003E-5</v>
      </c>
      <c r="AA87" s="436">
        <f>SUMIFS('EPA Export Aggregation'!$F:$F,'EPA Export Aggregation'!$A:$A,$B87,'EPA Export Aggregation'!$D:$D,$A$1)*IF($A87="CH4",About!$D$58,IF($A87="N2O",About!$D$59,1))</f>
        <v>3.3504100000000003E-5</v>
      </c>
      <c r="AB87" s="436">
        <f>SUMIFS('EPA Export Aggregation'!$F:$F,'EPA Export Aggregation'!$A:$A,$B87,'EPA Export Aggregation'!$D:$D,$A$1)*IF($A87="CH4",About!$D$58,IF($A87="N2O",About!$D$59,1))</f>
        <v>3.3504100000000003E-5</v>
      </c>
      <c r="AC87" s="436">
        <f>SUMIFS('EPA Export Aggregation'!$F:$F,'EPA Export Aggregation'!$A:$A,$B87,'EPA Export Aggregation'!$D:$D,$A$1)*IF($A87="CH4",About!$D$58,IF($A87="N2O",About!$D$59,1))</f>
        <v>3.3504100000000003E-5</v>
      </c>
      <c r="AD87" s="436">
        <f>SUMIFS('EPA Export Aggregation'!$F:$F,'EPA Export Aggregation'!$A:$A,$B87,'EPA Export Aggregation'!$D:$D,$A$1)*IF($A87="CH4",About!$D$58,IF($A87="N2O",About!$D$59,1))</f>
        <v>3.3504100000000003E-5</v>
      </c>
      <c r="AE87" s="436">
        <f>SUMIFS('EPA Export Aggregation'!$F:$F,'EPA Export Aggregation'!$A:$A,$B87,'EPA Export Aggregation'!$D:$D,$A$1)*IF($A87="CH4",About!$D$58,IF($A87="N2O",About!$D$59,1))</f>
        <v>3.3504100000000003E-5</v>
      </c>
      <c r="AF87" s="436">
        <f>SUMIFS('EPA Export Aggregation'!$F:$F,'EPA Export Aggregation'!$A:$A,$B87,'EPA Export Aggregation'!$D:$D,$A$1)*IF($A87="CH4",About!$D$58,IF($A87="N2O",About!$D$59,1))</f>
        <v>3.3504100000000003E-5</v>
      </c>
      <c r="AG87" s="436">
        <f>SUMIFS('EPA Export Aggregation'!$F:$F,'EPA Export Aggregation'!$A:$A,$B87,'EPA Export Aggregation'!$D:$D,$A$1)*IF($A87="CH4",About!$D$58,IF($A87="N2O",About!$D$59,1))</f>
        <v>3.3504100000000003E-5</v>
      </c>
      <c r="AH87" s="436">
        <f>SUMIFS('EPA Export Aggregation'!$F:$F,'EPA Export Aggregation'!$A:$A,$B87,'EPA Export Aggregation'!$D:$D,$A$1)*IF($A87="CH4",About!$D$58,IF($A87="N2O",About!$D$59,1))</f>
        <v>3.3504100000000003E-5</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2024-07-22T23:36:47Z</dcterms:modified>
</cp:coreProperties>
</file>