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C\elec\BGDPbES\"/>
    </mc:Choice>
  </mc:AlternateContent>
  <xr:revisionPtr revIDLastSave="0" documentId="8_{5A742C72-D960-4536-8B8E-FE4407D228DB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31" i="4" l="1"/>
  <c r="E4" i="4"/>
  <c r="F4" i="4" s="1"/>
  <c r="H2" i="2" s="1"/>
  <c r="C31" i="4"/>
  <c r="D27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C32" i="4"/>
  <c r="E32" i="4" s="1"/>
  <c r="E5" i="4" s="1"/>
  <c r="F5" i="4" s="1"/>
  <c r="H3" i="2" s="1"/>
  <c r="D32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D28" i="4" l="1"/>
  <c r="E28" i="4" s="1"/>
  <c r="C5" i="4" s="1"/>
  <c r="D5" i="4" s="1"/>
  <c r="G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<sst xmlns="http://schemas.openxmlformats.org/spreadsheetml/2006/main" count="4985" uniqueCount="142">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</sst>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112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NC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NC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0.23772054500000001</v>
      </c>
      <c r="D4" s="13">
        <f>MIN(C4/SUMIFS(PTCF!B:B,PTCF!A:A,calcs!B4),1)</f>
        <v>0.26413393888888886</v>
      </c>
      <c r="E4" s="12">
        <f>SUMIFS('all_csv_BECF-pre-ret'!$E:$E,'all_csv_BECF-pre-ret'!$B:$B,$B4,'all_csv_BECF-pre-ret'!$AI:$AI,$C$1)</f>
        <v>0.25027596299999999</v>
      </c>
      <c r="F4" s="13">
        <f>MIN(E4/SUMIFS(PTCF!B:B,PTCF!A:A,calcs!B4),1)</f>
        <v>0.27808440333333334</v>
      </c>
    </row>
    <row r="5" spans="1:6" x14ac:dyDescent="0.25">
      <c r="A5" t="s">
        <v>141</v>
      </c>
      <c r="B5" t="s">
        <v>10</v>
      </c>
      <c r="C5" s="12">
        <f>E28</f>
        <v>0.72508035299999996</v>
      </c>
      <c r="D5" s="13">
        <f>MIN(C5/SUMIFS(PTCF!B:B,PTCF!A:A,calcs!B5),1)</f>
        <v>0.80564483666666664</v>
      </c>
      <c r="E5" s="12">
        <f>E32</f>
        <v>0.72508035299999996</v>
      </c>
      <c r="F5" s="13">
        <f>MIN(E5/SUMIFS(PTCF!B:B,PTCF!A:A,calcs!B5),1)</f>
        <v>0.80564483666666664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0.93833510499999995</v>
      </c>
      <c r="D6" s="13">
        <f>MIN(C6/SUMIFS(PTCF!B:B,PTCF!A:A,calcs!B6),1)</f>
        <v>1</v>
      </c>
      <c r="E6" s="12">
        <f>SUMIFS('all_csv_BECF-pre-ret'!$E:$E,'all_csv_BECF-pre-ret'!$B:$B,$B6,'all_csv_BECF-pre-ret'!$AI:$AI,$C$1)</f>
        <v>0.95582427199999997</v>
      </c>
      <c r="F6" s="13">
        <f>MIN(E6/SUMIFS(PTCF!B:B,PTCF!A:A,calcs!B6),1)</f>
        <v>1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0.45272512199999998</v>
      </c>
      <c r="D7" s="14">
        <f>MIN(C7/SUMIFS(PTCF!B:B,PTCF!A:A,calcs!B7),1)</f>
        <v>0.96736137179487169</v>
      </c>
      <c r="E7" s="12">
        <f>SUMIFS('all_csv_BECF-pre-ret'!$E:$E,'all_csv_BECF-pre-ret'!$B:$B,$B7,'all_csv_BECF-pre-ret'!$AI:$AI,$C$1)</f>
        <v>0.33088047300000001</v>
      </c>
      <c r="F7" s="14">
        <f>MIN(E7/SUMIFS(PTCF!B:B,PTCF!A:A,calcs!B7),1)</f>
        <v>0.70700955769230767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0.29980406999999998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0.282481011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0.188029583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0.201490365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0.42522647000000002</v>
      </c>
      <c r="D11" s="13">
        <f>MIN(C11/SUMIFS(PTCF!B:B,PTCF!A:A,calcs!B11),1)</f>
        <v>0.47247385555555554</v>
      </c>
      <c r="E11" s="12">
        <f>SUMIFS('all_csv_BECF-pre-ret'!$E:$E,'all_csv_BECF-pre-ret'!$B:$B,$B11,'all_csv_BECF-pre-ret'!$AI:$AI,$C$1)</f>
        <v>0.56745416199999998</v>
      </c>
      <c r="F11" s="13">
        <f>MIN(E11/SUMIFS(PTCF!B:B,PTCF!A:A,calcs!B11),1)</f>
        <v>0.63050462444444444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2.7682545999999999E-2</v>
      </c>
      <c r="D13" s="14">
        <f>MIN(C13/SUMIFS(PTCF!B:B,PTCF!A:A,calcs!B13),1)</f>
        <v>3.0758384444444443E-2</v>
      </c>
      <c r="E13" s="12">
        <f>SUMIFS('all_csv_BECF-pre-ret'!$E:$E,'all_csv_BECF-pre-ret'!$B:$B,$B13,'all_csv_BECF-pre-ret'!$AI:$AI,$C$1)</f>
        <v>4.6164609000000002E-2</v>
      </c>
      <c r="F13" s="14">
        <f>MIN(E13/SUMIFS(PTCF!B:B,PTCF!A:A,calcs!B13),1)</f>
        <v>5.1294010000000001E-2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7.4931044000000002E-2</v>
      </c>
      <c r="D14" s="13">
        <f>MIN(C14/SUMIFS(PTCF!B:B,PTCF!A:A,calcs!B14),1)</f>
        <v>8.3256715555555555E-2</v>
      </c>
      <c r="E14" s="12">
        <f>SUMIFS('all_csv_BECF-pre-ret'!$E:$E,'all_csv_BECF-pre-ret'!$B:$B,$B14,'all_csv_BECF-pre-ret'!$AI:$AI,$C$1)</f>
        <v>9.2419013999999994E-2</v>
      </c>
      <c r="F14" s="13">
        <f>MIN(E14/SUMIFS(PTCF!B:B,PTCF!A:A,calcs!B14),1)</f>
        <v>0.10268779333333332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6.8618940000000003E-3</v>
      </c>
      <c r="D17" s="13">
        <f>MIN(C17/SUMIFS(PTCF!B:B,PTCF!A:A,calcs!B17),1)</f>
        <v>7.624326666666667E-3</v>
      </c>
      <c r="E17" s="12">
        <f>SUMIFS('all_csv_BECF-pre-ret'!$E:$E,'all_csv_BECF-pre-ret'!$B:$B,$B17,'all_csv_BECF-pre-ret'!$AI:$AI,$C$1)</f>
        <v>7.0256629999999997E-3</v>
      </c>
      <c r="F17" s="13">
        <f>MIN(E17/SUMIFS(PTCF!B:B,PTCF!A:A,calcs!B17),1)</f>
        <v>7.8062922222222218E-3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0</v>
      </c>
      <c r="D24">
        <f>SUMIFS('all_csv_SYC-SYEGC'!D:D,'all_csv_SYC-SYEGC'!$B:$B,calcs!$B$24,'all_csv_SYC-SYEGC'!$F:$F,calcs!$C$1)</f>
        <v>5373.2</v>
      </c>
      <c r="E24">
        <f>SUM(C24:D24)</f>
        <v>5373.2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0.02</v>
      </c>
      <c r="D27">
        <f>SUMIFS('all_csv_BECF-pre-nonret'!$D:$D,'all_csv_BECF-pre-nonret'!B:B,calcs!B27,'all_csv_BECF-pre-nonret'!AI:AI,calcs!C1)</f>
        <v>0.72508035299999996</v>
      </c>
    </row>
    <row r="28" spans="1:6" x14ac:dyDescent="0.25">
      <c r="C28">
        <f>$C$27*($C$24/$E$24)</f>
        <v>0</v>
      </c>
      <c r="D28">
        <f>$D$27*($D$24/$E$24)</f>
        <v>0.72508035299999996</v>
      </c>
      <c r="E28" s="9">
        <f>SUM(C28:D28)</f>
        <v>0.72508035299999996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0.02</v>
      </c>
      <c r="D31">
        <f>SUMIFS('all_csv_BECF-pre-nonret'!$D:$D,'all_csv_BECF-pre-nonret'!B:B,calcs!B31,'all_csv_BECF-pre-nonret'!AI:AI,calcs!C1)</f>
        <v>0.72508035299999996</v>
      </c>
    </row>
    <row r="32" spans="1:6" x14ac:dyDescent="0.25">
      <c r="C32">
        <f>$C$31*($C$24/$E$24)</f>
        <v>0</v>
      </c>
      <c r="D32">
        <f>$D$31*($D$24/$E$24)</f>
        <v>0.72508035299999996</v>
      </c>
      <c r="E32" s="9">
        <f>SUM(C32:D32)</f>
        <v>0.72508035299999996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0.26413393888888886</v>
      </c>
      <c r="H2" s="8">
        <f>SUMIFS(calcs!$F$4:$F$19,calcs!$B$4:$B$19,$A2)</f>
        <v>0.27808440333333334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0.80564483666666664</v>
      </c>
      <c r="H3" s="8">
        <f>SUMIFS(calcs!$F$4:$F$19,calcs!$B$4:$B$19,$A3)</f>
        <v>0.80564483666666664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1</v>
      </c>
      <c r="H4" s="8">
        <f>SUMIFS(calcs!$F$4:$F$19,calcs!$B$4:$B$19,$A4)</f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0.47247385555555554</v>
      </c>
      <c r="H9" s="8">
        <f>SUMIFS(calcs!$F$4:$F$19,calcs!$B$4:$B$19,$A9)</f>
        <v>0.63050462444444444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8.3256715555555555E-2</v>
      </c>
      <c r="H12" s="8">
        <f>SUMIFS(calcs!$F$4:$F$19,calcs!$B$4:$B$19,$A12)</f>
        <v>0.10268779333333332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7.624326666666667E-3</v>
      </c>
      <c r="H15" s="8">
        <f>SUMIFS(calcs!$F$4:$F$19,calcs!$B$4:$B$19,$A15)</f>
        <v>7.8062922222222218E-3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2022-11-30T00:44:34Z</dcterms:modified>
</cp:coreProperties>
</file>