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trans\BCDTRtSY\"/>
    </mc:Choice>
  </mc:AlternateContent>
  <xr:revisionPtr revIDLastSave="0" documentId="8_{9594152A-E7A4-4E38-84B1-ED9AD50E883A}"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E7" i="61"/>
  <c r="F10" i="61"/>
  <c r="G10" i="61" s="1"/>
  <c r="F6" i="61"/>
  <c r="E10" i="61"/>
  <c r="E6" i="61"/>
  <c r="E3" i="61"/>
  <c r="F5" i="61"/>
  <c r="E9" i="61"/>
  <c r="F12" i="61"/>
  <c r="F8" i="61"/>
  <c r="F4" i="61"/>
  <c r="G4" i="61" s="1"/>
  <c r="F9" i="61"/>
  <c r="F3" i="6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3" i="61" l="1"/>
  <c r="G7" i="61"/>
  <c r="G11" i="61"/>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62"/>
  <c r="D3"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K3" i="63" l="1"/>
  <c r="K3" i="24" s="1"/>
  <c r="S3" i="63"/>
  <c r="S3" i="24" s="1"/>
  <c r="AA3" i="63"/>
  <c r="AA3" i="24" s="1"/>
  <c r="T3" i="63"/>
  <c r="T3" i="24" s="1"/>
  <c r="D3" i="24"/>
  <c r="J3" i="63"/>
  <c r="J3" i="24" s="1"/>
  <c r="Z3" i="63"/>
  <c r="Z3" i="24" s="1"/>
  <c r="L3" i="63"/>
  <c r="L3" i="24" s="1"/>
  <c r="AB3" i="63"/>
  <c r="AB3" i="24" s="1"/>
  <c r="E3" i="63"/>
  <c r="E3" i="24" s="1"/>
  <c r="M3" i="63"/>
  <c r="M3" i="24" s="1"/>
  <c r="U3" i="63"/>
  <c r="U3" i="24" s="1"/>
  <c r="AC3" i="63"/>
  <c r="AC3" i="24" s="1"/>
  <c r="F3" i="63"/>
  <c r="F3" i="24" s="1"/>
  <c r="N3" i="63"/>
  <c r="N3" i="24" s="1"/>
  <c r="V3" i="63"/>
  <c r="V3" i="24" s="1"/>
  <c r="AD3" i="63"/>
  <c r="AD3" i="24" s="1"/>
  <c r="G3" i="63"/>
  <c r="G3" i="24" s="1"/>
  <c r="O3" i="63"/>
  <c r="O3" i="24" s="1"/>
  <c r="W3" i="63"/>
  <c r="W3" i="24" s="1"/>
  <c r="AE3" i="63"/>
  <c r="AE3" i="24" s="1"/>
  <c r="P3" i="63"/>
  <c r="P3" i="24" s="1"/>
  <c r="AF3" i="63"/>
  <c r="AF3" i="24" s="1"/>
  <c r="R3" i="63"/>
  <c r="R3" i="24" s="1"/>
  <c r="H3" i="63"/>
  <c r="H3" i="24" s="1"/>
  <c r="X3" i="63"/>
  <c r="X3" i="24" s="1"/>
  <c r="I3" i="63"/>
  <c r="I3" i="24" s="1"/>
  <c r="Q3" i="63"/>
  <c r="Q3" i="24" s="1"/>
  <c r="Y3" i="63"/>
  <c r="Y3" i="24" s="1"/>
  <c r="D3" i="23"/>
  <c r="K3" i="62"/>
  <c r="K3" i="23" s="1"/>
  <c r="S3" i="62"/>
  <c r="S3" i="23" s="1"/>
  <c r="AA3" i="62"/>
  <c r="AA3" i="23" s="1"/>
  <c r="Z3" i="62"/>
  <c r="Z3" i="23" s="1"/>
  <c r="L3" i="62"/>
  <c r="L3" i="23" s="1"/>
  <c r="T3" i="62"/>
  <c r="T3" i="23" s="1"/>
  <c r="AB3" i="62"/>
  <c r="AB3" i="23" s="1"/>
  <c r="M3" i="62"/>
  <c r="M3" i="23" s="1"/>
  <c r="U3" i="62"/>
  <c r="U3" i="23" s="1"/>
  <c r="AC3" i="62"/>
  <c r="AC3" i="23" s="1"/>
  <c r="F3" i="62"/>
  <c r="F3" i="23" s="1"/>
  <c r="N3" i="62"/>
  <c r="N3" i="23" s="1"/>
  <c r="V3" i="62"/>
  <c r="V3" i="23" s="1"/>
  <c r="AD3" i="62"/>
  <c r="AD3" i="23" s="1"/>
  <c r="G3" i="62"/>
  <c r="G3" i="23" s="1"/>
  <c r="O3" i="62"/>
  <c r="O3" i="23" s="1"/>
  <c r="W3" i="62"/>
  <c r="W3" i="23" s="1"/>
  <c r="AE3" i="62"/>
  <c r="AE3" i="23" s="1"/>
  <c r="H3" i="62"/>
  <c r="H3" i="23" s="1"/>
  <c r="P3" i="62"/>
  <c r="P3" i="23" s="1"/>
  <c r="X3" i="62"/>
  <c r="X3" i="23" s="1"/>
  <c r="AF3" i="62"/>
  <c r="AF3" i="23" s="1"/>
  <c r="R3" i="62"/>
  <c r="R3" i="23" s="1"/>
  <c r="I3" i="62"/>
  <c r="I3" i="23" s="1"/>
  <c r="Q3" i="62"/>
  <c r="Q3" i="23" s="1"/>
  <c r="Y3" i="62"/>
  <c r="Y3" i="23" s="1"/>
  <c r="E3" i="62"/>
  <c r="E3" i="23" s="1"/>
  <c r="J3" i="62"/>
  <c r="J3" i="23" s="1"/>
  <c r="AF4" i="63"/>
  <c r="AF4" i="24" s="1"/>
  <c r="D4" i="24"/>
  <c r="Y4" i="63"/>
  <c r="Y4" i="24" s="1"/>
  <c r="S4" i="63"/>
  <c r="S4" i="24" s="1"/>
  <c r="Q4" i="63"/>
  <c r="Q4" i="24" s="1"/>
  <c r="K4" i="63"/>
  <c r="K4" i="24" s="1"/>
  <c r="AA4" i="63"/>
  <c r="AA4" i="24" s="1"/>
  <c r="I4" i="63"/>
  <c r="I4" i="24" s="1"/>
  <c r="E4" i="63"/>
  <c r="E4" i="24" s="1"/>
  <c r="Z4" i="63"/>
  <c r="Z4" i="24" s="1"/>
  <c r="N4" i="63"/>
  <c r="N4" i="24" s="1"/>
  <c r="P4" i="63"/>
  <c r="P4" i="24" s="1"/>
  <c r="V4" i="63"/>
  <c r="V4" i="24" s="1"/>
  <c r="X4" i="63"/>
  <c r="X4" i="24" s="1"/>
  <c r="M4" i="63"/>
  <c r="M4" i="24" s="1"/>
  <c r="W4" i="63"/>
  <c r="W4" i="24" s="1"/>
  <c r="L4" i="63"/>
  <c r="L4" i="24" s="1"/>
  <c r="AE4" i="63"/>
  <c r="AE4" i="24" s="1"/>
  <c r="F4" i="63"/>
  <c r="F4" i="24" s="1"/>
  <c r="T4" i="63"/>
  <c r="T4" i="24" s="1"/>
  <c r="AD4" i="63"/>
  <c r="AD4" i="24" s="1"/>
  <c r="J4" i="63"/>
  <c r="J4" i="24" s="1"/>
  <c r="AB4" i="63"/>
  <c r="AB4" i="24" s="1"/>
  <c r="G4" i="63"/>
  <c r="G4" i="24" s="1"/>
  <c r="O4" i="63"/>
  <c r="O4" i="24" s="1"/>
  <c r="U4" i="63"/>
  <c r="U4" i="24" s="1"/>
  <c r="AC4" i="63"/>
  <c r="AC4" i="24" s="1"/>
  <c r="R4" i="63"/>
  <c r="R4" i="24" s="1"/>
  <c r="H4" i="63"/>
  <c r="H4" i="24" s="1"/>
  <c r="F4" i="62"/>
  <c r="F4" i="23" s="1"/>
  <c r="G4" i="62"/>
  <c r="G4" i="23" s="1"/>
  <c r="O4" i="62"/>
  <c r="O4" i="23" s="1"/>
  <c r="W4" i="62"/>
  <c r="W4" i="23" s="1"/>
  <c r="AE4" i="62"/>
  <c r="AE4" i="23" s="1"/>
  <c r="H4" i="62"/>
  <c r="H4" i="23" s="1"/>
  <c r="P4" i="62"/>
  <c r="P4" i="23" s="1"/>
  <c r="X4" i="62"/>
  <c r="X4" i="23" s="1"/>
  <c r="AF4" i="62"/>
  <c r="AF4" i="23" s="1"/>
  <c r="D4" i="23"/>
  <c r="I4" i="62"/>
  <c r="I4" i="23" s="1"/>
  <c r="Q4" i="62"/>
  <c r="Q4" i="23" s="1"/>
  <c r="Y4" i="62"/>
  <c r="Y4" i="23" s="1"/>
  <c r="E4" i="62"/>
  <c r="E4" i="23" s="1"/>
  <c r="J4" i="62"/>
  <c r="J4" i="23" s="1"/>
  <c r="R4" i="62"/>
  <c r="R4" i="23" s="1"/>
  <c r="Z4" i="62"/>
  <c r="Z4" i="23" s="1"/>
  <c r="K4" i="62"/>
  <c r="K4" i="23" s="1"/>
  <c r="S4" i="62"/>
  <c r="S4" i="23" s="1"/>
  <c r="AA4" i="62"/>
  <c r="AA4" i="23" s="1"/>
  <c r="V4" i="62"/>
  <c r="V4" i="23" s="1"/>
  <c r="L4" i="62"/>
  <c r="L4" i="23" s="1"/>
  <c r="T4" i="62"/>
  <c r="T4" i="23" s="1"/>
  <c r="AB4" i="62"/>
  <c r="AB4" i="23" s="1"/>
  <c r="AD4" i="62"/>
  <c r="AD4" i="23" s="1"/>
  <c r="M4" i="62"/>
  <c r="M4" i="23" s="1"/>
  <c r="U4" i="62"/>
  <c r="U4" i="23" s="1"/>
  <c r="AC4" i="62"/>
  <c r="AC4" i="23" s="1"/>
  <c r="N4" i="62"/>
  <c r="N4" i="23" s="1"/>
  <c r="G2" i="62"/>
  <c r="G2" i="23" s="1"/>
  <c r="O2" i="62"/>
  <c r="O2" i="23" s="1"/>
  <c r="W2" i="62"/>
  <c r="W2" i="23" s="1"/>
  <c r="AE2" i="62"/>
  <c r="AE2" i="23" s="1"/>
  <c r="H2" i="62"/>
  <c r="H2" i="23" s="1"/>
  <c r="P2" i="62"/>
  <c r="P2" i="23" s="1"/>
  <c r="X2" i="62"/>
  <c r="X2" i="23" s="1"/>
  <c r="AF2" i="62"/>
  <c r="AF2" i="23" s="1"/>
  <c r="V2" i="62"/>
  <c r="V2" i="23" s="1"/>
  <c r="D2" i="23"/>
  <c r="I2" i="62"/>
  <c r="I2" i="23" s="1"/>
  <c r="Q2" i="62"/>
  <c r="Q2" i="23" s="1"/>
  <c r="Y2" i="62"/>
  <c r="Y2" i="23" s="1"/>
  <c r="E2" i="62"/>
  <c r="E2" i="23" s="1"/>
  <c r="J2" i="62"/>
  <c r="J2" i="23" s="1"/>
  <c r="R2" i="62"/>
  <c r="R2" i="23" s="1"/>
  <c r="Z2" i="62"/>
  <c r="Z2" i="23" s="1"/>
  <c r="AD2" i="62"/>
  <c r="AD2" i="23" s="1"/>
  <c r="K2" i="62"/>
  <c r="K2" i="23" s="1"/>
  <c r="S2" i="62"/>
  <c r="S2" i="23" s="1"/>
  <c r="AA2" i="62"/>
  <c r="AA2" i="23" s="1"/>
  <c r="L2" i="62"/>
  <c r="L2" i="23" s="1"/>
  <c r="T2" i="62"/>
  <c r="T2" i="23" s="1"/>
  <c r="AB2" i="62"/>
  <c r="AB2" i="23" s="1"/>
  <c r="F2" i="62"/>
  <c r="F2" i="23" s="1"/>
  <c r="N2" i="62"/>
  <c r="N2" i="23" s="1"/>
  <c r="M2" i="62"/>
  <c r="M2" i="23" s="1"/>
  <c r="U2" i="62"/>
  <c r="U2" i="23" s="1"/>
  <c r="AC2" i="62"/>
  <c r="AC2" i="23" s="1"/>
  <c r="H2" i="63"/>
  <c r="H2" i="24" s="1"/>
  <c r="P2" i="63"/>
  <c r="P2" i="24" s="1"/>
  <c r="X2" i="63"/>
  <c r="X2" i="24" s="1"/>
  <c r="AF2" i="63"/>
  <c r="AF2" i="24" s="1"/>
  <c r="E2" i="63"/>
  <c r="E2" i="24" s="1"/>
  <c r="R2" i="63"/>
  <c r="R2" i="24" s="1"/>
  <c r="O2" i="63"/>
  <c r="O2" i="24" s="1"/>
  <c r="D2" i="24"/>
  <c r="I2" i="63"/>
  <c r="I2" i="24" s="1"/>
  <c r="Q2" i="63"/>
  <c r="Q2" i="24" s="1"/>
  <c r="Y2" i="63"/>
  <c r="Y2" i="24" s="1"/>
  <c r="J2" i="63"/>
  <c r="J2" i="24" s="1"/>
  <c r="Z2" i="63"/>
  <c r="Z2" i="24" s="1"/>
  <c r="K2" i="63"/>
  <c r="K2" i="24" s="1"/>
  <c r="S2" i="63"/>
  <c r="S2" i="24" s="1"/>
  <c r="AA2" i="63"/>
  <c r="AA2" i="24" s="1"/>
  <c r="L2" i="63"/>
  <c r="L2" i="24" s="1"/>
  <c r="T2" i="63"/>
  <c r="T2" i="24" s="1"/>
  <c r="AB2" i="63"/>
  <c r="AB2" i="24" s="1"/>
  <c r="U2" i="63"/>
  <c r="U2" i="24" s="1"/>
  <c r="AC2" i="63"/>
  <c r="AC2" i="24" s="1"/>
  <c r="W2" i="63"/>
  <c r="W2" i="24" s="1"/>
  <c r="AE2" i="63"/>
  <c r="AE2" i="24" s="1"/>
  <c r="M2" i="63"/>
  <c r="M2" i="24" s="1"/>
  <c r="G2" i="63"/>
  <c r="G2" i="24" s="1"/>
  <c r="F2" i="63"/>
  <c r="F2" i="24" s="1"/>
  <c r="N2" i="63"/>
  <c r="N2" i="24" s="1"/>
  <c r="V2" i="63"/>
  <c r="V2" i="24" s="1"/>
  <c r="AD2" i="63"/>
  <c r="AD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<sst xmlns="http://schemas.openxmlformats.org/spreadsheetml/2006/main" count="53128" uniqueCount="4272">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</sst>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4247</v>
      </c>
      <c r="C1" s="104">
        <v>45660</v>
      </c>
      <c r="E1" s="106" t="s">
        <v>3851</v>
      </c>
      <c r="F1" s="106" t="s">
        <v>3851</v>
      </c>
    </row>
    <row r="2" spans="1:6">
      <c r="B2" t="str">
        <f>LOOKUP(B1,E2:F51,F2:F51)</f>
        <v>NC</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NC</v>
      </c>
    </row>
    <row r="2" spans="1:8">
      <c r="E2">
        <v>2021</v>
      </c>
      <c r="F2">
        <v>2022</v>
      </c>
      <c r="G2" t="s">
        <v>4265</v>
      </c>
      <c r="H2" t="s">
        <v>4266</v>
      </c>
    </row>
    <row r="3" spans="1:8">
      <c r="A3" t="s">
        <v>4105</v>
      </c>
      <c r="C3" t="s">
        <v>4195</v>
      </c>
      <c r="D3" t="s">
        <v>4196</v>
      </c>
      <c r="E3" s="107">
        <f>SUMIFS('SEDS 2022'!F:F,'SEDS 2022'!$C:$C,$A3,'SEDS 2022'!$B:$B,$A$1)</f>
        <v>805718</v>
      </c>
      <c r="F3" s="107">
        <f>SUMIFS('SEDS 2022'!G:G,'SEDS 2022'!$C:$C,$A3,'SEDS 2022'!$B:$B,$A$1)</f>
        <v>806461</v>
      </c>
      <c r="G3" s="82">
        <f>F3/E3</f>
        <v>1.0009221588694803</v>
      </c>
    </row>
    <row r="4" spans="1:8">
      <c r="A4" t="s">
        <v>3864</v>
      </c>
      <c r="C4" t="s">
        <v>4197</v>
      </c>
      <c r="D4" t="s">
        <v>4198</v>
      </c>
      <c r="E4" s="107">
        <f>SUMIFS('SEDS 2022'!F:F,'SEDS 2022'!$C:$C,$A4,'SEDS 2022'!$B:$B,$A$1)</f>
        <v>1804</v>
      </c>
      <c r="F4" s="107">
        <f>SUMIFS('SEDS 2022'!G:G,'SEDS 2022'!$C:$C,$A4,'SEDS 2022'!$B:$B,$A$1)</f>
        <v>1442</v>
      </c>
      <c r="G4" s="82">
        <f t="shared" ref="G4:G12" si="0">F4/E4</f>
        <v>0.79933481152993346</v>
      </c>
    </row>
    <row r="5" spans="1:8">
      <c r="A5" t="s">
        <v>3909</v>
      </c>
      <c r="C5" t="s">
        <v>4199</v>
      </c>
      <c r="D5" t="s">
        <v>4200</v>
      </c>
      <c r="E5" s="107">
        <f>SUMIFS('SEDS 2022'!F:F,'SEDS 2022'!$C:$C,$A5,'SEDS 2022'!$B:$B,$A$1)</f>
        <v>37928</v>
      </c>
      <c r="F5" s="107">
        <f>SUMIFS('SEDS 2022'!G:G,'SEDS 2022'!$C:$C,$A5,'SEDS 2022'!$B:$B,$A$1)</f>
        <v>38269</v>
      </c>
      <c r="G5" s="82">
        <f t="shared" si="0"/>
        <v>1.0089907192575407</v>
      </c>
    </row>
    <row r="6" spans="1:8">
      <c r="A6" t="s">
        <v>3916</v>
      </c>
      <c r="C6" t="s">
        <v>4201</v>
      </c>
      <c r="D6" t="s">
        <v>4202</v>
      </c>
      <c r="E6" s="107">
        <f>SUMIFS('SEDS 2022'!F:F,'SEDS 2022'!$C:$C,$A6,'SEDS 2022'!$B:$B,$A$1)</f>
        <v>48</v>
      </c>
      <c r="F6" s="107">
        <f>SUMIFS('SEDS 2022'!G:G,'SEDS 2022'!$C:$C,$A6,'SEDS 2022'!$B:$B,$A$1)</f>
        <v>50</v>
      </c>
      <c r="G6" s="82">
        <f t="shared" si="0"/>
        <v>1.0416666666666667</v>
      </c>
    </row>
    <row r="7" spans="1:8">
      <c r="A7" t="s">
        <v>4070</v>
      </c>
      <c r="C7" t="s">
        <v>4203</v>
      </c>
      <c r="D7" t="s">
        <v>4204</v>
      </c>
      <c r="E7" s="107">
        <f>SUMIFS('SEDS 2022'!F:F,'SEDS 2022'!$C:$C,$A7,'SEDS 2022'!$B:$B,$A$1)</f>
        <v>210</v>
      </c>
      <c r="F7" s="107">
        <f>SUMIFS('SEDS 2022'!G:G,'SEDS 2022'!$C:$C,$A7,'SEDS 2022'!$B:$B,$A$1)</f>
        <v>215</v>
      </c>
      <c r="G7" s="82">
        <f t="shared" si="0"/>
        <v>1.0238095238095237</v>
      </c>
    </row>
    <row r="8" spans="1:8">
      <c r="A8" t="s">
        <v>3973</v>
      </c>
      <c r="B8" t="s">
        <v>3859</v>
      </c>
      <c r="C8" t="s">
        <v>4205</v>
      </c>
      <c r="D8" t="s">
        <v>4206</v>
      </c>
      <c r="E8" s="107">
        <f>SUMIFS('SEDS 2022'!F:F,'SEDS 2022'!$C:$C,$A8,'SEDS 2022'!$B:$B,$A$1)</f>
        <v>82032</v>
      </c>
      <c r="F8" s="107">
        <f>SUMIFS('SEDS 2022'!G:G,'SEDS 2022'!$C:$C,$A8,'SEDS 2022'!$B:$B,$A$1)</f>
        <v>84490</v>
      </c>
      <c r="G8" s="82">
        <f t="shared" si="0"/>
        <v>1.0299639165203822</v>
      </c>
      <c r="H8" t="s">
        <v>122</v>
      </c>
    </row>
    <row r="9" spans="1:8">
      <c r="A9" t="s">
        <v>4055</v>
      </c>
      <c r="C9" t="s">
        <v>4207</v>
      </c>
      <c r="D9" t="s">
        <v>4208</v>
      </c>
      <c r="E9" s="107">
        <f>SUMIFS('SEDS 2022'!F:F,'SEDS 2022'!$C:$C,$A9,'SEDS 2022'!$B:$B,$A$1)</f>
        <v>131</v>
      </c>
      <c r="F9" s="107">
        <f>SUMIFS('SEDS 2022'!G:G,'SEDS 2022'!$C:$C,$A9,'SEDS 2022'!$B:$B,$A$1)</f>
        <v>262</v>
      </c>
      <c r="G9" s="82">
        <f t="shared" si="0"/>
        <v>2</v>
      </c>
    </row>
    <row r="10" spans="1:8">
      <c r="A10" t="s">
        <v>4004</v>
      </c>
      <c r="C10" t="s">
        <v>4209</v>
      </c>
      <c r="D10" t="s">
        <v>4210</v>
      </c>
      <c r="E10" s="107">
        <f>SUMIFS('SEDS 2022'!F:F,'SEDS 2022'!$C:$C,$A10,'SEDS 2022'!$B:$B,$A$1)</f>
        <v>4932</v>
      </c>
      <c r="F10" s="107">
        <f>SUMIFS('SEDS 2022'!G:G,'SEDS 2022'!$C:$C,$A10,'SEDS 2022'!$B:$B,$A$1)</f>
        <v>7811</v>
      </c>
      <c r="G10" s="82">
        <f t="shared" si="0"/>
        <v>1.5837388483373884</v>
      </c>
    </row>
    <row r="11" spans="1:8">
      <c r="A11" t="s">
        <v>3892</v>
      </c>
      <c r="C11" t="s">
        <v>4211</v>
      </c>
      <c r="D11" t="s">
        <v>4212</v>
      </c>
      <c r="E11" s="107">
        <f>SUMIFS('SEDS 2022'!F:F,'SEDS 2022'!$C:$C,$A11,'SEDS 2022'!$B:$B,$A$1)</f>
        <v>161897</v>
      </c>
      <c r="F11" s="107">
        <f>SUMIFS('SEDS 2022'!G:G,'SEDS 2022'!$C:$C,$A11,'SEDS 2022'!$B:$B,$A$1)</f>
        <v>157490</v>
      </c>
      <c r="G11" s="82">
        <f t="shared" si="0"/>
        <v>0.97277898911036031</v>
      </c>
      <c r="H11" t="s">
        <v>124</v>
      </c>
    </row>
    <row r="12" spans="1:8">
      <c r="A12" t="s">
        <v>3993</v>
      </c>
      <c r="C12" t="s">
        <v>4213</v>
      </c>
      <c r="D12" t="s">
        <v>4214</v>
      </c>
      <c r="E12" s="107">
        <f>SUMIFS('SEDS 2022'!F:F,'SEDS 2022'!$C:$C,$A12,'SEDS 2022'!$B:$B,$A$1)</f>
        <v>551186</v>
      </c>
      <c r="F12" s="107">
        <f>SUMIFS('SEDS 2022'!G:G,'SEDS 2022'!$C:$C,$A12,'SEDS 2022'!$B:$B,$A$1)</f>
        <v>550861</v>
      </c>
      <c r="G12" s="82">
        <f t="shared" si="0"/>
        <v>0.99941036238220859</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0.99941036238220859</v>
      </c>
      <c r="E2">
        <f>$D$2*INDEX('AEO 2023 Table 7'!18:18,MATCH(E$1,'AEO 2023 Table 7'!1:1,0))/INDEX('AEO 2023 Table 7'!18:18,MATCH($D$1,'AEO 2023 Table 7'!1:1,0))</f>
        <v>1.0198185483037412</v>
      </c>
      <c r="F2">
        <f>$D$2*INDEX('AEO 2023 Table 7'!18:18,MATCH(F$1,'AEO 2023 Table 7'!1:1,0))/INDEX('AEO 2023 Table 7'!18:18,MATCH($D$1,'AEO 2023 Table 7'!1:1,0))</f>
        <v>1.027251900278807</v>
      </c>
      <c r="G2">
        <f>$D$2*INDEX('AEO 2023 Table 7'!18:18,MATCH(G$1,'AEO 2023 Table 7'!1:1,0))/INDEX('AEO 2023 Table 7'!18:18,MATCH($D$1,'AEO 2023 Table 7'!1:1,0))</f>
        <v>1.031066876757893</v>
      </c>
      <c r="H2">
        <f>$D$2*INDEX('AEO 2023 Table 7'!18:18,MATCH(H$1,'AEO 2023 Table 7'!1:1,0))/INDEX('AEO 2023 Table 7'!18:18,MATCH($D$1,'AEO 2023 Table 7'!1:1,0))</f>
        <v>1.0384054036666421</v>
      </c>
      <c r="I2">
        <f>$D$2*INDEX('AEO 2023 Table 7'!18:18,MATCH(I$1,'AEO 2023 Table 7'!1:1,0))/INDEX('AEO 2023 Table 7'!18:18,MATCH($D$1,'AEO 2023 Table 7'!1:1,0))</f>
        <v>1.0481405623772511</v>
      </c>
      <c r="J2">
        <f>$D$2*INDEX('AEO 2023 Table 7'!18:18,MATCH(J$1,'AEO 2023 Table 7'!1:1,0))/INDEX('AEO 2023 Table 7'!18:18,MATCH($D$1,'AEO 2023 Table 7'!1:1,0))</f>
        <v>1.057147240323548</v>
      </c>
      <c r="K2">
        <f>$D$2*INDEX('AEO 2023 Table 7'!18:18,MATCH(K$1,'AEO 2023 Table 7'!1:1,0))/INDEX('AEO 2023 Table 7'!18:18,MATCH($D$1,'AEO 2023 Table 7'!1:1,0))</f>
        <v>1.0641824124338208</v>
      </c>
      <c r="L2">
        <f>$D$2*INDEX('AEO 2023 Table 7'!18:18,MATCH(L$1,'AEO 2023 Table 7'!1:1,0))/INDEX('AEO 2023 Table 7'!18:18,MATCH($D$1,'AEO 2023 Table 7'!1:1,0))</f>
        <v>1.0695498623327186</v>
      </c>
      <c r="M2">
        <f>$D$2*INDEX('AEO 2023 Table 7'!18:18,MATCH(M$1,'AEO 2023 Table 7'!1:1,0))/INDEX('AEO 2023 Table 7'!18:18,MATCH($D$1,'AEO 2023 Table 7'!1:1,0))</f>
        <v>1.0740952074657701</v>
      </c>
      <c r="N2">
        <f>$D$2*INDEX('AEO 2023 Table 7'!18:18,MATCH(N$1,'AEO 2023 Table 7'!1:1,0))/INDEX('AEO 2023 Table 7'!18:18,MATCH($D$1,'AEO 2023 Table 7'!1:1,0))</f>
        <v>1.0779184223283402</v>
      </c>
      <c r="O2">
        <f>$D$2*INDEX('AEO 2023 Table 7'!18:18,MATCH(O$1,'AEO 2023 Table 7'!1:1,0))/INDEX('AEO 2023 Table 7'!18:18,MATCH($D$1,'AEO 2023 Table 7'!1:1,0))</f>
        <v>1.0834396521049645</v>
      </c>
      <c r="P2">
        <f>$D$2*INDEX('AEO 2023 Table 7'!18:18,MATCH(P$1,'AEO 2023 Table 7'!1:1,0))/INDEX('AEO 2023 Table 7'!18:18,MATCH($D$1,'AEO 2023 Table 7'!1:1,0))</f>
        <v>1.0904902707448982</v>
      </c>
      <c r="Q2">
        <f>$D$2*INDEX('AEO 2023 Table 7'!18:18,MATCH(Q$1,'AEO 2023 Table 7'!1:1,0))/INDEX('AEO 2023 Table 7'!18:18,MATCH($D$1,'AEO 2023 Table 7'!1:1,0))</f>
        <v>1.0969294598879988</v>
      </c>
      <c r="R2">
        <f>$D$2*INDEX('AEO 2023 Table 7'!18:18,MATCH(R$1,'AEO 2023 Table 7'!1:1,0))/INDEX('AEO 2023 Table 7'!18:18,MATCH($D$1,'AEO 2023 Table 7'!1:1,0))</f>
        <v>1.1021608935061549</v>
      </c>
      <c r="S2">
        <f>$D$2*INDEX('AEO 2023 Table 7'!18:18,MATCH(S$1,'AEO 2023 Table 7'!1:1,0))/INDEX('AEO 2023 Table 7'!18:18,MATCH($D$1,'AEO 2023 Table 7'!1:1,0))</f>
        <v>1.1082406908148328</v>
      </c>
      <c r="T2">
        <f>$D$2*INDEX('AEO 2023 Table 7'!18:18,MATCH(T$1,'AEO 2023 Table 7'!1:1,0))/INDEX('AEO 2023 Table 7'!18:18,MATCH($D$1,'AEO 2023 Table 7'!1:1,0))</f>
        <v>1.1151011440277314</v>
      </c>
      <c r="U2">
        <f>$D$2*INDEX('AEO 2023 Table 7'!18:18,MATCH(U$1,'AEO 2023 Table 7'!1:1,0))/INDEX('AEO 2023 Table 7'!18:18,MATCH($D$1,'AEO 2023 Table 7'!1:1,0))</f>
        <v>1.1220133435543651</v>
      </c>
      <c r="V2">
        <f>$D$2*INDEX('AEO 2023 Table 7'!18:18,MATCH(V$1,'AEO 2023 Table 7'!1:1,0))/INDEX('AEO 2023 Table 7'!18:18,MATCH($D$1,'AEO 2023 Table 7'!1:1,0))</f>
        <v>1.1299088074012187</v>
      </c>
      <c r="W2">
        <f>$D$2*INDEX('AEO 2023 Table 7'!18:18,MATCH(W$1,'AEO 2023 Table 7'!1:1,0))/INDEX('AEO 2023 Table 7'!18:18,MATCH($D$1,'AEO 2023 Table 7'!1:1,0))</f>
        <v>1.1379994138706926</v>
      </c>
      <c r="X2">
        <f>$D$2*INDEX('AEO 2023 Table 7'!18:18,MATCH(X$1,'AEO 2023 Table 7'!1:1,0))/INDEX('AEO 2023 Table 7'!18:18,MATCH($D$1,'AEO 2023 Table 7'!1:1,0))</f>
        <v>1.1464367976551564</v>
      </c>
      <c r="Y2">
        <f>$D$2*INDEX('AEO 2023 Table 7'!18:18,MATCH(Y$1,'AEO 2023 Table 7'!1:1,0))/INDEX('AEO 2023 Table 7'!18:18,MATCH($D$1,'AEO 2023 Table 7'!1:1,0))</f>
        <v>1.1546311540478051</v>
      </c>
      <c r="Z2">
        <f>$D$2*INDEX('AEO 2023 Table 7'!18:18,MATCH(Z$1,'AEO 2023 Table 7'!1:1,0))/INDEX('AEO 2023 Table 7'!18:18,MATCH($D$1,'AEO 2023 Table 7'!1:1,0))</f>
        <v>1.1631168510761398</v>
      </c>
      <c r="AA2">
        <f>$D$2*INDEX('AEO 2023 Table 7'!18:18,MATCH(AA$1,'AEO 2023 Table 7'!1:1,0))/INDEX('AEO 2023 Table 7'!18:18,MATCH($D$1,'AEO 2023 Table 7'!1:1,0))</f>
        <v>1.1721377744873156</v>
      </c>
      <c r="AB2">
        <f>$D$2*INDEX('AEO 2023 Table 7'!18:18,MATCH(AB$1,'AEO 2023 Table 7'!1:1,0))/INDEX('AEO 2023 Table 7'!18:18,MATCH($D$1,'AEO 2023 Table 7'!1:1,0))</f>
        <v>1.1826190917939863</v>
      </c>
      <c r="AC2">
        <f>$D$2*INDEX('AEO 2023 Table 7'!18:18,MATCH(AC$1,'AEO 2023 Table 7'!1:1,0))/INDEX('AEO 2023 Table 7'!18:18,MATCH($D$1,'AEO 2023 Table 7'!1:1,0))</f>
        <v>1.1938714536746453</v>
      </c>
      <c r="AD2">
        <f>$D$2*INDEX('AEO 2023 Table 7'!18:18,MATCH(AD$1,'AEO 2023 Table 7'!1:1,0))/INDEX('AEO 2023 Table 7'!18:18,MATCH($D$1,'AEO 2023 Table 7'!1:1,0))</f>
        <v>1.2054805472614649</v>
      </c>
      <c r="AE2">
        <f>$D$2*INDEX('AEO 2023 Table 7'!18:18,MATCH(AE$1,'AEO 2023 Table 7'!1:1,0))/INDEX('AEO 2023 Table 7'!18:18,MATCH($D$1,'AEO 2023 Table 7'!1:1,0))</f>
        <v>1.2172423908402015</v>
      </c>
      <c r="AF2">
        <f>$D$2*INDEX('AEO 2023 Table 7'!18:18,MATCH(AF$1,'AEO 2023 Table 7'!1:1,0))/INDEX('AEO 2023 Table 7'!18:18,MATCH($D$1,'AEO 2023 Table 7'!1:1,0))</f>
        <v>1.230078376847195</v>
      </c>
    </row>
    <row r="3" spans="1:32">
      <c r="A3" t="s">
        <v>124</v>
      </c>
      <c r="B3">
        <f>INDEX('AEO 2021 Table 7'!22:22,MATCH(B$1,'AEO 2021 Table 7'!1:1,0))/INDEX('AEO 2021 Table 7'!22:22,MATCH(B$1,'AEO 2021 Table 7'!1:1,0))</f>
        <v>1</v>
      </c>
      <c r="C3">
        <v>1</v>
      </c>
      <c r="D3" s="108">
        <f>'seds growth'!G11</f>
        <v>0.97277898911036031</v>
      </c>
      <c r="E3">
        <f>$D$3*INDEX('AEO 2023 Table 7'!22:22,MATCH(E$1,'AEO 2023 Table 7'!1:1,0))/INDEX('AEO 2023 Table 7'!22:22,MATCH($D$1,'AEO 2023 Table 7'!1:1,0))</f>
        <v>1.0360309716516656</v>
      </c>
      <c r="F3">
        <f>$D$3*INDEX('AEO 2023 Table 7'!22:22,MATCH(F$1,'AEO 2023 Table 7'!1:1,0))/INDEX('AEO 2023 Table 7'!22:22,MATCH($D$1,'AEO 2023 Table 7'!1:1,0))</f>
        <v>1.0719871558528098</v>
      </c>
      <c r="G3">
        <f>$D$3*INDEX('AEO 2023 Table 7'!22:22,MATCH(G$1,'AEO 2023 Table 7'!1:1,0))/INDEX('AEO 2023 Table 7'!22:22,MATCH($D$1,'AEO 2023 Table 7'!1:1,0))</f>
        <v>1.0942900690069493</v>
      </c>
      <c r="H3">
        <f>$D$3*INDEX('AEO 2023 Table 7'!22:22,MATCH(H$1,'AEO 2023 Table 7'!1:1,0))/INDEX('AEO 2023 Table 7'!22:22,MATCH($D$1,'AEO 2023 Table 7'!1:1,0))</f>
        <v>1.1105621827198267</v>
      </c>
      <c r="I3">
        <f>$D$3*INDEX('AEO 2023 Table 7'!22:22,MATCH(I$1,'AEO 2023 Table 7'!1:1,0))/INDEX('AEO 2023 Table 7'!22:22,MATCH($D$1,'AEO 2023 Table 7'!1:1,0))</f>
        <v>1.1227703856118998</v>
      </c>
      <c r="J3">
        <f>$D$3*INDEX('AEO 2023 Table 7'!22:22,MATCH(J$1,'AEO 2023 Table 7'!1:1,0))/INDEX('AEO 2023 Table 7'!22:22,MATCH($D$1,'AEO 2023 Table 7'!1:1,0))</f>
        <v>1.132093463728413</v>
      </c>
      <c r="K3">
        <f>$D$3*INDEX('AEO 2023 Table 7'!22:22,MATCH(K$1,'AEO 2023 Table 7'!1:1,0))/INDEX('AEO 2023 Table 7'!22:22,MATCH($D$1,'AEO 2023 Table 7'!1:1,0))</f>
        <v>1.1390617859706165</v>
      </c>
      <c r="L3">
        <f>$D$3*INDEX('AEO 2023 Table 7'!22:22,MATCH(L$1,'AEO 2023 Table 7'!1:1,0))/INDEX('AEO 2023 Table 7'!22:22,MATCH($D$1,'AEO 2023 Table 7'!1:1,0))</f>
        <v>1.1441907697928433</v>
      </c>
      <c r="M3">
        <f>$D$3*INDEX('AEO 2023 Table 7'!22:22,MATCH(M$1,'AEO 2023 Table 7'!1:1,0))/INDEX('AEO 2023 Table 7'!22:22,MATCH($D$1,'AEO 2023 Table 7'!1:1,0))</f>
        <v>1.1477156634894854</v>
      </c>
      <c r="N3">
        <f>$D$3*INDEX('AEO 2023 Table 7'!22:22,MATCH(N$1,'AEO 2023 Table 7'!1:1,0))/INDEX('AEO 2023 Table 7'!22:22,MATCH($D$1,'AEO 2023 Table 7'!1:1,0))</f>
        <v>1.1505509722835816</v>
      </c>
      <c r="O3">
        <f>$D$3*INDEX('AEO 2023 Table 7'!22:22,MATCH(O$1,'AEO 2023 Table 7'!1:1,0))/INDEX('AEO 2023 Table 7'!22:22,MATCH($D$1,'AEO 2023 Table 7'!1:1,0))</f>
        <v>1.1530722785174632</v>
      </c>
      <c r="P3">
        <f>$D$3*INDEX('AEO 2023 Table 7'!22:22,MATCH(P$1,'AEO 2023 Table 7'!1:1,0))/INDEX('AEO 2023 Table 7'!22:22,MATCH($D$1,'AEO 2023 Table 7'!1:1,0))</f>
        <v>1.1555342889870743</v>
      </c>
      <c r="Q3">
        <f>$D$3*INDEX('AEO 2023 Table 7'!22:22,MATCH(Q$1,'AEO 2023 Table 7'!1:1,0))/INDEX('AEO 2023 Table 7'!22:22,MATCH($D$1,'AEO 2023 Table 7'!1:1,0))</f>
        <v>1.1575138782990002</v>
      </c>
      <c r="R3">
        <f>$D$3*INDEX('AEO 2023 Table 7'!22:22,MATCH(R$1,'AEO 2023 Table 7'!1:1,0))/INDEX('AEO 2023 Table 7'!22:22,MATCH($D$1,'AEO 2023 Table 7'!1:1,0))</f>
        <v>1.1592133095384523</v>
      </c>
      <c r="S3">
        <f>$D$3*INDEX('AEO 2023 Table 7'!22:22,MATCH(S$1,'AEO 2023 Table 7'!1:1,0))/INDEX('AEO 2023 Table 7'!22:22,MATCH($D$1,'AEO 2023 Table 7'!1:1,0))</f>
        <v>1.1606920336942144</v>
      </c>
      <c r="T3">
        <f>$D$3*INDEX('AEO 2023 Table 7'!22:22,MATCH(T$1,'AEO 2023 Table 7'!1:1,0))/INDEX('AEO 2023 Table 7'!22:22,MATCH($D$1,'AEO 2023 Table 7'!1:1,0))</f>
        <v>1.1613775605844709</v>
      </c>
      <c r="U3">
        <f>$D$3*INDEX('AEO 2023 Table 7'!22:22,MATCH(U$1,'AEO 2023 Table 7'!1:1,0))/INDEX('AEO 2023 Table 7'!22:22,MATCH($D$1,'AEO 2023 Table 7'!1:1,0))</f>
        <v>1.1616567928535948</v>
      </c>
      <c r="V3">
        <f>$D$3*INDEX('AEO 2023 Table 7'!22:22,MATCH(V$1,'AEO 2023 Table 7'!1:1,0))/INDEX('AEO 2023 Table 7'!22:22,MATCH($D$1,'AEO 2023 Table 7'!1:1,0))</f>
        <v>1.161653577488666</v>
      </c>
      <c r="W3">
        <f>$D$3*INDEX('AEO 2023 Table 7'!22:22,MATCH(W$1,'AEO 2023 Table 7'!1:1,0))/INDEX('AEO 2023 Table 7'!22:22,MATCH($D$1,'AEO 2023 Table 7'!1:1,0))</f>
        <v>1.1613630914422921</v>
      </c>
      <c r="X3">
        <f>$D$3*INDEX('AEO 2023 Table 7'!22:22,MATCH(X$1,'AEO 2023 Table 7'!1:1,0))/INDEX('AEO 2023 Table 7'!22:22,MATCH($D$1,'AEO 2023 Table 7'!1:1,0))</f>
        <v>1.1609233071323075</v>
      </c>
      <c r="Y3">
        <f>$D$3*INDEX('AEO 2023 Table 7'!22:22,MATCH(Y$1,'AEO 2023 Table 7'!1:1,0))/INDEX('AEO 2023 Table 7'!22:22,MATCH($D$1,'AEO 2023 Table 7'!1:1,0))</f>
        <v>1.1600728320212106</v>
      </c>
      <c r="Z3">
        <f>$D$3*INDEX('AEO 2023 Table 7'!22:22,MATCH(Z$1,'AEO 2023 Table 7'!1:1,0))/INDEX('AEO 2023 Table 7'!22:22,MATCH($D$1,'AEO 2023 Table 7'!1:1,0))</f>
        <v>1.1592451139325826</v>
      </c>
      <c r="AA3">
        <f>$D$3*INDEX('AEO 2023 Table 7'!22:22,MATCH(AA$1,'AEO 2023 Table 7'!1:1,0))/INDEX('AEO 2023 Table 7'!22:22,MATCH($D$1,'AEO 2023 Table 7'!1:1,0))</f>
        <v>1.1582576864504552</v>
      </c>
      <c r="AB3">
        <f>$D$3*INDEX('AEO 2023 Table 7'!22:22,MATCH(AB$1,'AEO 2023 Table 7'!1:1,0))/INDEX('AEO 2023 Table 7'!22:22,MATCH($D$1,'AEO 2023 Table 7'!1:1,0))</f>
        <v>1.157597289300236</v>
      </c>
      <c r="AC3">
        <f>$D$3*INDEX('AEO 2023 Table 7'!22:22,MATCH(AC$1,'AEO 2023 Table 7'!1:1,0))/INDEX('AEO 2023 Table 7'!22:22,MATCH($D$1,'AEO 2023 Table 7'!1:1,0))</f>
        <v>1.1564565831544658</v>
      </c>
      <c r="AD3">
        <f>$D$3*INDEX('AEO 2023 Table 7'!22:22,MATCH(AD$1,'AEO 2023 Table 7'!1:1,0))/INDEX('AEO 2023 Table 7'!22:22,MATCH($D$1,'AEO 2023 Table 7'!1:1,0))</f>
        <v>1.1554119720702019</v>
      </c>
      <c r="AE3">
        <f>$D$3*INDEX('AEO 2023 Table 7'!22:22,MATCH(AE$1,'AEO 2023 Table 7'!1:1,0))/INDEX('AEO 2023 Table 7'!22:22,MATCH($D$1,'AEO 2023 Table 7'!1:1,0))</f>
        <v>1.1541627362706239</v>
      </c>
      <c r="AF3">
        <f>$D$3*INDEX('AEO 2023 Table 7'!22:22,MATCH(AF$1,'AEO 2023 Table 7'!1:1,0))/INDEX('AEO 2023 Table 7'!22:22,MATCH($D$1,'AEO 2023 Table 7'!1:1,0))</f>
        <v>1.153073803043938</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1.0299639165203822</v>
      </c>
      <c r="E4">
        <f>$D$4*'AEO 2023 Table 7'!G65/'AEO 2023 Table 7'!$F$65*'calibration multiplier'!$E$3</f>
        <v>1.1054287324823122</v>
      </c>
      <c r="F4">
        <f>$D$4*'AEO 2023 Table 7'!H65/'AEO 2023 Table 7'!$F$65*'calibration multiplier'!$E$3</f>
        <v>1.1212430505331581</v>
      </c>
      <c r="G4">
        <f>$D$4*'AEO 2023 Table 7'!I65/'AEO 2023 Table 7'!$F$65*'calibration multiplier'!$E$3</f>
        <v>1.1234140971474114</v>
      </c>
      <c r="H4">
        <f>$D$4*'AEO 2023 Table 7'!J65/'AEO 2023 Table 7'!$F$65*'calibration multiplier'!$E$3</f>
        <v>1.1376673782962008</v>
      </c>
      <c r="I4">
        <f>$D$4*'AEO 2023 Table 7'!K65/'AEO 2023 Table 7'!$F$65*'calibration multiplier'!$E$3</f>
        <v>1.1517523555605407</v>
      </c>
      <c r="J4">
        <f>$D$4*'AEO 2023 Table 7'!L65/'AEO 2023 Table 7'!$F$65*'calibration multiplier'!$E$3</f>
        <v>1.1628960570800455</v>
      </c>
      <c r="K4">
        <f>$D$4*'AEO 2023 Table 7'!M65/'AEO 2023 Table 7'!$F$65*'calibration multiplier'!$E$3</f>
        <v>1.1711848396513218</v>
      </c>
      <c r="L4">
        <f>$D$4*'AEO 2023 Table 7'!N65/'AEO 2023 Table 7'!$F$65*'calibration multiplier'!$E$3</f>
        <v>1.177001980461009</v>
      </c>
      <c r="M4">
        <f>$D$4*'AEO 2023 Table 7'!O65/'AEO 2023 Table 7'!$F$65*'calibration multiplier'!$E$3</f>
        <v>1.1828246334066499</v>
      </c>
      <c r="N4">
        <f>$D$4*'AEO 2023 Table 7'!P65/'AEO 2023 Table 7'!$F$65*'calibration multiplier'!$E$3</f>
        <v>1.1920681179250876</v>
      </c>
      <c r="O4">
        <f>$D$4*'AEO 2023 Table 7'!Q65/'AEO 2023 Table 7'!$F$65*'calibration multiplier'!$E$3</f>
        <v>1.2018102670094601</v>
      </c>
      <c r="P4">
        <f>$D$4*'AEO 2023 Table 7'!R65/'AEO 2023 Table 7'!$F$65*'calibration multiplier'!$E$3</f>
        <v>1.210613148127341</v>
      </c>
      <c r="Q4">
        <f>$D$4*'AEO 2023 Table 7'!S65/'AEO 2023 Table 7'!$F$65*'calibration multiplier'!$E$3</f>
        <v>1.2210939234294944</v>
      </c>
      <c r="R4">
        <f>$D$4*'AEO 2023 Table 7'!T65/'AEO 2023 Table 7'!$F$65*'calibration multiplier'!$E$3</f>
        <v>1.2346541453510524</v>
      </c>
      <c r="S4">
        <f>$D$4*'AEO 2023 Table 7'!U65/'AEO 2023 Table 7'!$F$65*'calibration multiplier'!$E$3</f>
        <v>1.2508488007826957</v>
      </c>
      <c r="T4">
        <f>$D$4*'AEO 2023 Table 7'!V65/'AEO 2023 Table 7'!$F$65*'calibration multiplier'!$E$3</f>
        <v>1.267854475150977</v>
      </c>
      <c r="U4">
        <f>$D$4*'AEO 2023 Table 7'!W65/'AEO 2023 Table 7'!$F$65*'calibration multiplier'!$E$3</f>
        <v>1.2856094325332161</v>
      </c>
      <c r="V4">
        <f>$D$4*'AEO 2023 Table 7'!X65/'AEO 2023 Table 7'!$F$65*'calibration multiplier'!$E$3</f>
        <v>1.306245399640531</v>
      </c>
      <c r="W4">
        <f>$D$4*'AEO 2023 Table 7'!Y65/'AEO 2023 Table 7'!$F$65*'calibration multiplier'!$E$3</f>
        <v>1.3260005274224622</v>
      </c>
      <c r="X4">
        <f>$D$4*'AEO 2023 Table 7'!Z65/'AEO 2023 Table 7'!$F$65*'calibration multiplier'!$E$3</f>
        <v>1.3460996124878974</v>
      </c>
      <c r="Y4">
        <f>$D$4*'AEO 2023 Table 7'!AA65/'AEO 2023 Table 7'!$F$65*'calibration multiplier'!$E$3</f>
        <v>1.3665044373608917</v>
      </c>
      <c r="Z4">
        <f>$D$4*'AEO 2023 Table 7'!AB65/'AEO 2023 Table 7'!$F$65*'calibration multiplier'!$E$3</f>
        <v>1.3868570806801919</v>
      </c>
      <c r="AA4">
        <f>$D$4*'AEO 2023 Table 7'!AC65/'AEO 2023 Table 7'!$F$65*'calibration multiplier'!$E$3</f>
        <v>1.406667329821659</v>
      </c>
      <c r="AB4">
        <f>$D$4*'AEO 2023 Table 7'!AD65/'AEO 2023 Table 7'!$F$65*'calibration multiplier'!$E$3</f>
        <v>1.425965317795173</v>
      </c>
      <c r="AC4">
        <f>$D$4*'AEO 2023 Table 7'!AE65/'AEO 2023 Table 7'!$F$65*'calibration multiplier'!$E$3</f>
        <v>1.4466556713105627</v>
      </c>
      <c r="AD4">
        <f>$D$4*'AEO 2023 Table 7'!AF65/'AEO 2023 Table 7'!$F$65*'calibration multiplier'!$E$3</f>
        <v>1.4675525461863477</v>
      </c>
      <c r="AE4">
        <f>$D$4*'AEO 2023 Table 7'!AG65/'AEO 2023 Table 7'!$F$65*'calibration multiplier'!$E$3</f>
        <v>1.4881484584390661</v>
      </c>
      <c r="AF4">
        <f>$D$4*'AEO 2023 Table 7'!AH65/'AEO 2023 Table 7'!$F$65*'calibration multiplier'!$E$3</f>
        <v>1.5111182639091305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0.99941036238220859</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0.99727524945136103</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0.99559687680015352</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1.0017433390849015</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1.0121027472176751</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1.0208291104182081</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1.028584338088361</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1.0357631003076124</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1.0434434965859736</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1.0524338466691601</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1.0651207461723378</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1.0772013100203686</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1.0884714139162295</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1.100790096797257</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1.1119753128587964</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1.1253735529495064</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1.138796270598279</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1.1514153238716731</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1.1656606054354925</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1.1805099097148073</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1.1956770430785042</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1.2104816726546006</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1.224599156929904</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1.2385324570600453</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1.2539152667800093</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1.269863402766104</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1.2851526753528302</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1.301468265407201</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1.3203164738241482</v>
      </c>
    </row>
    <row r="3" spans="1:32">
      <c r="A3" t="s">
        <v>124</v>
      </c>
      <c r="B3">
        <v>1</v>
      </c>
      <c r="C3">
        <v>1</v>
      </c>
      <c r="D3" s="108">
        <f>'seds growth'!G11</f>
        <v>0.97277898911036031</v>
      </c>
      <c r="E3">
        <f>$D$3*INDEX('AEO 2023 Table 49'!50:50,MATCH(E1,'AEO 2023 Table 49'!13:13,0))/INDEX('AEO 2023 Table 49'!50:50,MATCH($D$1,'AEO 2023 Table 49'!13:13,0))</f>
        <v>0.95755510091831952</v>
      </c>
      <c r="F3">
        <f>$D$3*INDEX('AEO 2023 Table 49'!50:50,MATCH(F1,'AEO 2023 Table 49'!13:13,0))/INDEX('AEO 2023 Table 49'!50:50,MATCH($D$1,'AEO 2023 Table 49'!13:13,0))</f>
        <v>0.94559248991642575</v>
      </c>
      <c r="G3">
        <f>$D$3*INDEX('AEO 2023 Table 49'!50:50,MATCH(G1,'AEO 2023 Table 49'!13:13,0))/INDEX('AEO 2023 Table 49'!50:50,MATCH($D$1,'AEO 2023 Table 49'!13:13,0))</f>
        <v>0.9446467802034002</v>
      </c>
      <c r="H3">
        <f>$D$3*INDEX('AEO 2023 Table 49'!50:50,MATCH(H1,'AEO 2023 Table 49'!13:13,0))/INDEX('AEO 2023 Table 49'!50:50,MATCH($D$1,'AEO 2023 Table 49'!13:13,0))</f>
        <v>0.9505636905255902</v>
      </c>
      <c r="I3">
        <f>$D$3*INDEX('AEO 2023 Table 49'!50:50,MATCH(I1,'AEO 2023 Table 49'!13:13,0))/INDEX('AEO 2023 Table 49'!50:50,MATCH($D$1,'AEO 2023 Table 49'!13:13,0))</f>
        <v>0.95477322711464119</v>
      </c>
      <c r="J3">
        <f>$D$3*INDEX('AEO 2023 Table 49'!50:50,MATCH(J1,'AEO 2023 Table 49'!13:13,0))/INDEX('AEO 2023 Table 49'!50:50,MATCH($D$1,'AEO 2023 Table 49'!13:13,0))</f>
        <v>0.9578287862819076</v>
      </c>
      <c r="K3">
        <f>$D$3*INDEX('AEO 2023 Table 49'!50:50,MATCH(K1,'AEO 2023 Table 49'!13:13,0))/INDEX('AEO 2023 Table 49'!50:50,MATCH($D$1,'AEO 2023 Table 49'!13:13,0))</f>
        <v>0.95844110635426072</v>
      </c>
      <c r="L3">
        <f>$D$3*INDEX('AEO 2023 Table 49'!50:50,MATCH(L1,'AEO 2023 Table 49'!13:13,0))/INDEX('AEO 2023 Table 49'!50:50,MATCH($D$1,'AEO 2023 Table 49'!13:13,0))</f>
        <v>0.95866207045800733</v>
      </c>
      <c r="M3">
        <f>$D$3*INDEX('AEO 2023 Table 49'!50:50,MATCH(M1,'AEO 2023 Table 49'!13:13,0))/INDEX('AEO 2023 Table 49'!50:50,MATCH($D$1,'AEO 2023 Table 49'!13:13,0))</f>
        <v>0.95891415633979482</v>
      </c>
      <c r="N3">
        <f>$D$3*INDEX('AEO 2023 Table 49'!50:50,MATCH(N1,'AEO 2023 Table 49'!13:13,0))/INDEX('AEO 2023 Table 49'!50:50,MATCH($D$1,'AEO 2023 Table 49'!13:13,0))</f>
        <v>0.96107799669337568</v>
      </c>
      <c r="O3">
        <f>$D$3*INDEX('AEO 2023 Table 49'!50:50,MATCH(O1,'AEO 2023 Table 49'!13:13,0))/INDEX('AEO 2023 Table 49'!50:50,MATCH($D$1,'AEO 2023 Table 49'!13:13,0))</f>
        <v>0.96106156422805999</v>
      </c>
      <c r="P3">
        <f>$D$3*INDEX('AEO 2023 Table 49'!50:50,MATCH(P1,'AEO 2023 Table 49'!13:13,0))/INDEX('AEO 2023 Table 49'!50:50,MATCH($D$1,'AEO 2023 Table 49'!13:13,0))</f>
        <v>0.95844610686064713</v>
      </c>
      <c r="Q3">
        <f>$D$3*INDEX('AEO 2023 Table 49'!50:50,MATCH(Q1,'AEO 2023 Table 49'!13:13,0))/INDEX('AEO 2023 Table 49'!50:50,MATCH($D$1,'AEO 2023 Table 49'!13:13,0))</f>
        <v>0.95626241538129719</v>
      </c>
      <c r="R3">
        <f>$D$3*INDEX('AEO 2023 Table 49'!50:50,MATCH(R1,'AEO 2023 Table 49'!13:13,0))/INDEX('AEO 2023 Table 49'!50:50,MATCH($D$1,'AEO 2023 Table 49'!13:13,0))</f>
        <v>0.95242811970541197</v>
      </c>
      <c r="S3">
        <f>$D$3*INDEX('AEO 2023 Table 49'!50:50,MATCH(S1,'AEO 2023 Table 49'!13:13,0))/INDEX('AEO 2023 Table 49'!50:50,MATCH($D$1,'AEO 2023 Table 49'!13:13,0))</f>
        <v>0.95168026561656749</v>
      </c>
      <c r="T3">
        <f>$D$3*INDEX('AEO 2023 Table 49'!50:50,MATCH(T1,'AEO 2023 Table 49'!13:13,0))/INDEX('AEO 2023 Table 49'!50:50,MATCH($D$1,'AEO 2023 Table 49'!13:13,0))</f>
        <v>0.95161952585481002</v>
      </c>
      <c r="U3">
        <f>$D$3*INDEX('AEO 2023 Table 49'!50:50,MATCH(U1,'AEO 2023 Table 49'!13:13,0))/INDEX('AEO 2023 Table 49'!50:50,MATCH($D$1,'AEO 2023 Table 49'!13:13,0))</f>
        <v>0.95050350753197344</v>
      </c>
      <c r="V3">
        <f>$D$3*INDEX('AEO 2023 Table 49'!50:50,MATCH(V1,'AEO 2023 Table 49'!13:13,0))/INDEX('AEO 2023 Table 49'!50:50,MATCH($D$1,'AEO 2023 Table 49'!13:13,0))</f>
        <v>0.9504092628163946</v>
      </c>
      <c r="W3">
        <f>$D$3*INDEX('AEO 2023 Table 49'!50:50,MATCH(W1,'AEO 2023 Table 49'!13:13,0))/INDEX('AEO 2023 Table 49'!50:50,MATCH($D$1,'AEO 2023 Table 49'!13:13,0))</f>
        <v>0.94963092176925878</v>
      </c>
      <c r="X3">
        <f>$D$3*INDEX('AEO 2023 Table 49'!50:50,MATCH(X1,'AEO 2023 Table 49'!13:13,0))/INDEX('AEO 2023 Table 49'!50:50,MATCH($D$1,'AEO 2023 Table 49'!13:13,0))</f>
        <v>0.94946712266359912</v>
      </c>
      <c r="Y3">
        <f>$D$3*INDEX('AEO 2023 Table 49'!50:50,MATCH(Y1,'AEO 2023 Table 49'!13:13,0))/INDEX('AEO 2023 Table 49'!50:50,MATCH($D$1,'AEO 2023 Table 49'!13:13,0))</f>
        <v>0.94872546587247208</v>
      </c>
      <c r="Z3">
        <f>$D$3*INDEX('AEO 2023 Table 49'!50:50,MATCH(Z1,'AEO 2023 Table 49'!13:13,0))/INDEX('AEO 2023 Table 49'!50:50,MATCH($D$1,'AEO 2023 Table 49'!13:13,0))</f>
        <v>0.94736545301793218</v>
      </c>
      <c r="AA3">
        <f>$D$3*INDEX('AEO 2023 Table 49'!50:50,MATCH(AA1,'AEO 2023 Table 49'!13:13,0))/INDEX('AEO 2023 Table 49'!50:50,MATCH($D$1,'AEO 2023 Table 49'!13:13,0))</f>
        <v>0.94531745686173063</v>
      </c>
      <c r="AB3">
        <f>$D$3*INDEX('AEO 2023 Table 49'!50:50,MATCH(AB1,'AEO 2023 Table 49'!13:13,0))/INDEX('AEO 2023 Table 49'!50:50,MATCH($D$1,'AEO 2023 Table 49'!13:13,0))</f>
        <v>0.94321157763264374</v>
      </c>
      <c r="AC3">
        <f>$D$3*INDEX('AEO 2023 Table 49'!50:50,MATCH(AC1,'AEO 2023 Table 49'!13:13,0))/INDEX('AEO 2023 Table 49'!50:50,MATCH($D$1,'AEO 2023 Table 49'!13:13,0))</f>
        <v>0.94049282156306269</v>
      </c>
      <c r="AD3">
        <f>$D$3*INDEX('AEO 2023 Table 49'!50:50,MATCH(AD1,'AEO 2023 Table 49'!13:13,0))/INDEX('AEO 2023 Table 49'!50:50,MATCH($D$1,'AEO 2023 Table 49'!13:13,0))</f>
        <v>0.93740614061775551</v>
      </c>
      <c r="AE3">
        <f>$D$3*INDEX('AEO 2023 Table 49'!50:50,MATCH(AE1,'AEO 2023 Table 49'!13:13,0))/INDEX('AEO 2023 Table 49'!50:50,MATCH($D$1,'AEO 2023 Table 49'!13:13,0))</f>
        <v>0.93609646584727624</v>
      </c>
      <c r="AF3">
        <f>$D$3*INDEX('AEO 2023 Table 49'!50:50,MATCH(AF1,'AEO 2023 Table 49'!13:13,0))/INDEX('AEO 2023 Table 49'!50:50,MATCH($D$1,'AEO 2023 Table 49'!13:13,0))</f>
        <v>0.93594195488303167</v>
      </c>
    </row>
    <row r="4" spans="1:32">
      <c r="A4" t="s">
        <v>122</v>
      </c>
      <c r="B4">
        <v>1</v>
      </c>
      <c r="C4">
        <v>1</v>
      </c>
      <c r="D4" s="108">
        <f>'seds growth'!G8</f>
        <v>1.0299639165203822</v>
      </c>
      <c r="E4">
        <f>$D$4*'AEO 2023 Table 7'!G65/'AEO 2023 Table 7'!$F$65</f>
        <v>1.1054287324823122</v>
      </c>
      <c r="F4">
        <f>$D$4*'AEO 2023 Table 7'!H65/'AEO 2023 Table 7'!$F$65</f>
        <v>1.1212430505331581</v>
      </c>
      <c r="G4">
        <f>$D$4*'AEO 2023 Table 7'!I65/'AEO 2023 Table 7'!$F$65</f>
        <v>1.1234140971474114</v>
      </c>
      <c r="H4">
        <f>$D$4*'AEO 2023 Table 7'!J65/'AEO 2023 Table 7'!$F$65</f>
        <v>1.1376673782962008</v>
      </c>
      <c r="I4">
        <f>$D$4*'AEO 2023 Table 7'!K65/'AEO 2023 Table 7'!$F$65</f>
        <v>1.1517523555605407</v>
      </c>
      <c r="J4">
        <f>$D$4*'AEO 2023 Table 7'!L65/'AEO 2023 Table 7'!$F$65</f>
        <v>1.1628960570800455</v>
      </c>
      <c r="K4">
        <f>$D$4*'AEO 2023 Table 7'!M65/'AEO 2023 Table 7'!$F$65</f>
        <v>1.1711848396513218</v>
      </c>
      <c r="L4">
        <f>$D$4*'AEO 2023 Table 7'!N65/'AEO 2023 Table 7'!$F$65</f>
        <v>1.177001980461009</v>
      </c>
      <c r="M4">
        <f>$D$4*'AEO 2023 Table 7'!O65/'AEO 2023 Table 7'!$F$65</f>
        <v>1.1828246334066499</v>
      </c>
      <c r="N4">
        <f>$D$4*'AEO 2023 Table 7'!P65/'AEO 2023 Table 7'!$F$65</f>
        <v>1.1920681179250876</v>
      </c>
      <c r="O4">
        <f>$D$4*'AEO 2023 Table 7'!Q65/'AEO 2023 Table 7'!$F$65</f>
        <v>1.2018102670094601</v>
      </c>
      <c r="P4">
        <f>$D$4*'AEO 2023 Table 7'!R65/'AEO 2023 Table 7'!$F$65</f>
        <v>1.210613148127341</v>
      </c>
      <c r="Q4">
        <f>$D$4*'AEO 2023 Table 7'!S65/'AEO 2023 Table 7'!$F$65</f>
        <v>1.2210939234294944</v>
      </c>
      <c r="R4">
        <f>$D$4*'AEO 2023 Table 7'!T65/'AEO 2023 Table 7'!$F$65</f>
        <v>1.2346541453510524</v>
      </c>
      <c r="S4">
        <f>$D$4*'AEO 2023 Table 7'!U65/'AEO 2023 Table 7'!$F$65</f>
        <v>1.2508488007826957</v>
      </c>
      <c r="T4">
        <f>$D$4*'AEO 2023 Table 7'!V65/'AEO 2023 Table 7'!$F$65</f>
        <v>1.267854475150977</v>
      </c>
      <c r="U4">
        <f>$D$4*'AEO 2023 Table 7'!W65/'AEO 2023 Table 7'!$F$65</f>
        <v>1.2856094325332161</v>
      </c>
      <c r="V4">
        <f>$D$4*'AEO 2023 Table 7'!X65/'AEO 2023 Table 7'!$F$65</f>
        <v>1.306245399640531</v>
      </c>
      <c r="W4">
        <f>$D$4*'AEO 2023 Table 7'!Y65/'AEO 2023 Table 7'!$F$65</f>
        <v>1.3260005274224622</v>
      </c>
      <c r="X4">
        <f>$D$4*'AEO 2023 Table 7'!Z65/'AEO 2023 Table 7'!$F$65</f>
        <v>1.3460996124878974</v>
      </c>
      <c r="Y4">
        <f>$D$4*'AEO 2023 Table 7'!AA65/'AEO 2023 Table 7'!$F$65</f>
        <v>1.3665044373608917</v>
      </c>
      <c r="Z4">
        <f>$D$4*'AEO 2023 Table 7'!AB65/'AEO 2023 Table 7'!$F$65</f>
        <v>1.3868570806801919</v>
      </c>
      <c r="AA4">
        <f>$D$4*'AEO 2023 Table 7'!AC65/'AEO 2023 Table 7'!$F$65</f>
        <v>1.406667329821659</v>
      </c>
      <c r="AB4">
        <f>$D$4*'AEO 2023 Table 7'!AD65/'AEO 2023 Table 7'!$F$65</f>
        <v>1.425965317795173</v>
      </c>
      <c r="AC4">
        <f>$D$4*'AEO 2023 Table 7'!AE65/'AEO 2023 Table 7'!$F$65</f>
        <v>1.4466556713105627</v>
      </c>
      <c r="AD4">
        <f>$D$4*'AEO 2023 Table 7'!AF65/'AEO 2023 Table 7'!$F$65</f>
        <v>1.4675525461863477</v>
      </c>
      <c r="AE4">
        <f>$D$4*'AEO 2023 Table 7'!AG65/'AEO 2023 Table 7'!$F$65</f>
        <v>1.4881484584390661</v>
      </c>
      <c r="AF4">
        <f>$D$4*'AEO 2023 Table 7'!AH65/'AEO 2023 Table 7'!$F$65</f>
        <v>1.5111182639091305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0.99941036238220859</v>
      </c>
      <c r="E2" s="108">
        <f>'growth rates from 2022 psgr'!E2</f>
        <v>1.0198185483037412</v>
      </c>
      <c r="F2" s="108">
        <f>'growth rates from 2022 psgr'!F2</f>
        <v>1.027251900278807</v>
      </c>
      <c r="G2" s="108">
        <f>'growth rates from 2022 psgr'!G2</f>
        <v>1.031066876757893</v>
      </c>
      <c r="H2" s="108">
        <f>'growth rates from 2022 psgr'!H2</f>
        <v>1.0384054036666421</v>
      </c>
      <c r="I2" s="108">
        <f>'growth rates from 2022 psgr'!I2</f>
        <v>1.0481405623772511</v>
      </c>
      <c r="J2" s="108">
        <f>'growth rates from 2022 psgr'!J2</f>
        <v>1.057147240323548</v>
      </c>
      <c r="K2" s="108">
        <f>'growth rates from 2022 psgr'!K2</f>
        <v>1.0641824124338208</v>
      </c>
      <c r="L2" s="108">
        <f>'growth rates from 2022 psgr'!L2</f>
        <v>1.0695498623327186</v>
      </c>
      <c r="M2" s="108">
        <f>'growth rates from 2022 psgr'!M2</f>
        <v>1.0740952074657701</v>
      </c>
      <c r="N2" s="108">
        <f>'growth rates from 2022 psgr'!N2</f>
        <v>1.0779184223283402</v>
      </c>
      <c r="O2" s="108">
        <f>'growth rates from 2022 psgr'!O2</f>
        <v>1.0834396521049645</v>
      </c>
      <c r="P2" s="108">
        <f>'growth rates from 2022 psgr'!P2</f>
        <v>1.0904902707448982</v>
      </c>
      <c r="Q2" s="108">
        <f>'growth rates from 2022 psgr'!Q2</f>
        <v>1.0969294598879988</v>
      </c>
      <c r="R2" s="108">
        <f>'growth rates from 2022 psgr'!R2</f>
        <v>1.1021608935061549</v>
      </c>
      <c r="S2" s="108">
        <f>'growth rates from 2022 psgr'!S2</f>
        <v>1.1082406908148328</v>
      </c>
      <c r="T2" s="108">
        <f>'growth rates from 2022 psgr'!T2</f>
        <v>1.1151011440277314</v>
      </c>
      <c r="U2" s="108">
        <f>'growth rates from 2022 psgr'!U2</f>
        <v>1.1220133435543651</v>
      </c>
      <c r="V2" s="108">
        <f>'growth rates from 2022 psgr'!V2</f>
        <v>1.1299088074012187</v>
      </c>
      <c r="W2" s="108">
        <f>'growth rates from 2022 psgr'!W2</f>
        <v>1.1379994138706926</v>
      </c>
      <c r="X2" s="108">
        <f>'growth rates from 2022 psgr'!X2</f>
        <v>1.1464367976551564</v>
      </c>
      <c r="Y2" s="108">
        <f>'growth rates from 2022 psgr'!Y2</f>
        <v>1.1546311540478051</v>
      </c>
      <c r="Z2" s="108">
        <f>'growth rates from 2022 psgr'!Z2</f>
        <v>1.1631168510761398</v>
      </c>
      <c r="AA2" s="108">
        <f>'growth rates from 2022 psgr'!AA2</f>
        <v>1.1721377744873156</v>
      </c>
      <c r="AB2" s="108">
        <f>'growth rates from 2022 psgr'!AB2</f>
        <v>1.1826190917939863</v>
      </c>
      <c r="AC2" s="108">
        <f>'growth rates from 2022 psgr'!AC2</f>
        <v>1.1938714536746453</v>
      </c>
      <c r="AD2" s="108">
        <f>'growth rates from 2022 psgr'!AD2</f>
        <v>1.2054805472614649</v>
      </c>
      <c r="AE2" s="108">
        <f>'growth rates from 2022 psgr'!AE2</f>
        <v>1.2172423908402015</v>
      </c>
      <c r="AF2" s="108">
        <f>'growth rates from 2022 psgr'!AF2</f>
        <v>1.230078376847195</v>
      </c>
    </row>
    <row r="3" spans="1:32">
      <c r="A3" t="s">
        <v>124</v>
      </c>
      <c r="B3">
        <f>INDEX('AEO 2021 Table 7'!22:22,MATCH(B$1,'AEO 2021 Table 7'!1:1,0))/INDEX('AEO 2021 Table 7'!22:22,MATCH(B$1,'AEO 2021 Table 7'!1:1,0))</f>
        <v>1</v>
      </c>
      <c r="C3">
        <v>1</v>
      </c>
      <c r="D3" s="108">
        <f>'growth rates from 2022 psgr'!D3</f>
        <v>0.97277898911036031</v>
      </c>
      <c r="E3" s="108">
        <f>'growth rates from 2022 psgr'!E3</f>
        <v>1.0360309716516656</v>
      </c>
      <c r="F3" s="108">
        <f>'growth rates from 2022 psgr'!F3</f>
        <v>1.0719871558528098</v>
      </c>
      <c r="G3" s="108">
        <f>'growth rates from 2022 psgr'!G3</f>
        <v>1.0942900690069493</v>
      </c>
      <c r="H3" s="108">
        <f>'growth rates from 2022 psgr'!H3</f>
        <v>1.1105621827198267</v>
      </c>
      <c r="I3" s="108">
        <f>'growth rates from 2022 psgr'!I3</f>
        <v>1.1227703856118998</v>
      </c>
      <c r="J3" s="108">
        <f>'growth rates from 2022 psgr'!J3</f>
        <v>1.132093463728413</v>
      </c>
      <c r="K3" s="108">
        <f>'growth rates from 2022 psgr'!K3</f>
        <v>1.1390617859706165</v>
      </c>
      <c r="L3" s="108">
        <f>'growth rates from 2022 psgr'!L3</f>
        <v>1.1441907697928433</v>
      </c>
      <c r="M3" s="108">
        <f>'growth rates from 2022 psgr'!M3</f>
        <v>1.1477156634894854</v>
      </c>
      <c r="N3" s="108">
        <f>'growth rates from 2022 psgr'!N3</f>
        <v>1.1505509722835816</v>
      </c>
      <c r="O3" s="108">
        <f>'growth rates from 2022 psgr'!O3</f>
        <v>1.1530722785174632</v>
      </c>
      <c r="P3" s="108">
        <f>'growth rates from 2022 psgr'!P3</f>
        <v>1.1555342889870743</v>
      </c>
      <c r="Q3" s="108">
        <f>'growth rates from 2022 psgr'!Q3</f>
        <v>1.1575138782990002</v>
      </c>
      <c r="R3" s="108">
        <f>'growth rates from 2022 psgr'!R3</f>
        <v>1.1592133095384523</v>
      </c>
      <c r="S3" s="108">
        <f>'growth rates from 2022 psgr'!S3</f>
        <v>1.1606920336942144</v>
      </c>
      <c r="T3" s="108">
        <f>'growth rates from 2022 psgr'!T3</f>
        <v>1.1613775605844709</v>
      </c>
      <c r="U3" s="108">
        <f>'growth rates from 2022 psgr'!U3</f>
        <v>1.1616567928535948</v>
      </c>
      <c r="V3" s="108">
        <f>'growth rates from 2022 psgr'!V3</f>
        <v>1.161653577488666</v>
      </c>
      <c r="W3" s="108">
        <f>'growth rates from 2022 psgr'!W3</f>
        <v>1.1613630914422921</v>
      </c>
      <c r="X3" s="108">
        <f>'growth rates from 2022 psgr'!X3</f>
        <v>1.1609233071323075</v>
      </c>
      <c r="Y3" s="108">
        <f>'growth rates from 2022 psgr'!Y3</f>
        <v>1.1600728320212106</v>
      </c>
      <c r="Z3" s="108">
        <f>'growth rates from 2022 psgr'!Z3</f>
        <v>1.1592451139325826</v>
      </c>
      <c r="AA3" s="108">
        <f>'growth rates from 2022 psgr'!AA3</f>
        <v>1.1582576864504552</v>
      </c>
      <c r="AB3" s="108">
        <f>'growth rates from 2022 psgr'!AB3</f>
        <v>1.157597289300236</v>
      </c>
      <c r="AC3" s="108">
        <f>'growth rates from 2022 psgr'!AC3</f>
        <v>1.1564565831544658</v>
      </c>
      <c r="AD3" s="108">
        <f>'growth rates from 2022 psgr'!AD3</f>
        <v>1.1554119720702019</v>
      </c>
      <c r="AE3" s="108">
        <f>'growth rates from 2022 psgr'!AE3</f>
        <v>1.1541627362706239</v>
      </c>
      <c r="AF3" s="108">
        <f>'growth rates from 2022 psgr'!AF3</f>
        <v>1.153073803043938</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1.0299639165203822</v>
      </c>
      <c r="E4" s="108">
        <f>'growth rates from 2022 psgr'!E4</f>
        <v>1.1054287324823122</v>
      </c>
      <c r="F4" s="108">
        <f>'growth rates from 2022 psgr'!F4</f>
        <v>1.1212430505331581</v>
      </c>
      <c r="G4" s="108">
        <f>'growth rates from 2022 psgr'!G4</f>
        <v>1.1234140971474114</v>
      </c>
      <c r="H4" s="108">
        <f>'growth rates from 2022 psgr'!H4</f>
        <v>1.1376673782962008</v>
      </c>
      <c r="I4" s="108">
        <f>'growth rates from 2022 psgr'!I4</f>
        <v>1.1517523555605407</v>
      </c>
      <c r="J4" s="108">
        <f>'growth rates from 2022 psgr'!J4</f>
        <v>1.1628960570800455</v>
      </c>
      <c r="K4" s="108">
        <f>'growth rates from 2022 psgr'!K4</f>
        <v>1.1711848396513218</v>
      </c>
      <c r="L4" s="108">
        <f>'growth rates from 2022 psgr'!L4</f>
        <v>1.177001980461009</v>
      </c>
      <c r="M4" s="108">
        <f>'growth rates from 2022 psgr'!M4</f>
        <v>1.1828246334066499</v>
      </c>
      <c r="N4" s="108">
        <f>'growth rates from 2022 psgr'!N4</f>
        <v>1.1920681179250876</v>
      </c>
      <c r="O4" s="108">
        <f>'growth rates from 2022 psgr'!O4</f>
        <v>1.2018102670094601</v>
      </c>
      <c r="P4" s="108">
        <f>'growth rates from 2022 psgr'!P4</f>
        <v>1.210613148127341</v>
      </c>
      <c r="Q4" s="108">
        <f>'growth rates from 2022 psgr'!Q4</f>
        <v>1.2210939234294944</v>
      </c>
      <c r="R4" s="108">
        <f>'growth rates from 2022 psgr'!R4</f>
        <v>1.2346541453510524</v>
      </c>
      <c r="S4" s="108">
        <f>'growth rates from 2022 psgr'!S4</f>
        <v>1.2508488007826957</v>
      </c>
      <c r="T4" s="108">
        <f>'growth rates from 2022 psgr'!T4</f>
        <v>1.267854475150977</v>
      </c>
      <c r="U4" s="108">
        <f>'growth rates from 2022 psgr'!U4</f>
        <v>1.2856094325332161</v>
      </c>
      <c r="V4" s="108">
        <f>'growth rates from 2022 psgr'!V4</f>
        <v>1.306245399640531</v>
      </c>
      <c r="W4" s="108">
        <f>'growth rates from 2022 psgr'!W4</f>
        <v>1.3260005274224622</v>
      </c>
      <c r="X4" s="108">
        <f>'growth rates from 2022 psgr'!X4</f>
        <v>1.3460996124878974</v>
      </c>
      <c r="Y4" s="108">
        <f>'growth rates from 2022 psgr'!Y4</f>
        <v>1.3665044373608917</v>
      </c>
      <c r="Z4" s="108">
        <f>'growth rates from 2022 psgr'!Z4</f>
        <v>1.3868570806801919</v>
      </c>
      <c r="AA4" s="108">
        <f>'growth rates from 2022 psgr'!AA4</f>
        <v>1.406667329821659</v>
      </c>
      <c r="AB4" s="108">
        <f>'growth rates from 2022 psgr'!AB4</f>
        <v>1.425965317795173</v>
      </c>
      <c r="AC4" s="108">
        <f>'growth rates from 2022 psgr'!AC4</f>
        <v>1.4466556713105627</v>
      </c>
      <c r="AD4" s="108">
        <f>'growth rates from 2022 psgr'!AD4</f>
        <v>1.4675525461863477</v>
      </c>
      <c r="AE4" s="108">
        <f>'growth rates from 2022 psgr'!AE4</f>
        <v>1.4881484584390661</v>
      </c>
      <c r="AF4" s="108">
        <f>'growth rates from 2022 psgr'!AF4</f>
        <v>1.5111182639091305</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0.99941036238220859</v>
      </c>
      <c r="E2" s="108">
        <f>'growth rates from 2022 frgt'!E2</f>
        <v>0.99727524945136103</v>
      </c>
      <c r="F2" s="108">
        <f>'growth rates from 2022 frgt'!F2</f>
        <v>0.99559687680015352</v>
      </c>
      <c r="G2" s="108">
        <f>'growth rates from 2022 frgt'!G2</f>
        <v>1.0017433390849015</v>
      </c>
      <c r="H2" s="108">
        <f>'growth rates from 2022 frgt'!H2</f>
        <v>1.0121027472176751</v>
      </c>
      <c r="I2" s="108">
        <f>'growth rates from 2022 frgt'!I2</f>
        <v>1.0208291104182081</v>
      </c>
      <c r="J2" s="108">
        <f>'growth rates from 2022 frgt'!J2</f>
        <v>1.028584338088361</v>
      </c>
      <c r="K2" s="108">
        <f>'growth rates from 2022 frgt'!K2</f>
        <v>1.0357631003076124</v>
      </c>
      <c r="L2" s="108">
        <f>'growth rates from 2022 frgt'!L2</f>
        <v>1.0434434965859736</v>
      </c>
      <c r="M2" s="108">
        <f>'growth rates from 2022 frgt'!M2</f>
        <v>1.0524338466691601</v>
      </c>
      <c r="N2" s="108">
        <f>'growth rates from 2022 frgt'!N2</f>
        <v>1.0651207461723378</v>
      </c>
      <c r="O2" s="108">
        <f>'growth rates from 2022 frgt'!O2</f>
        <v>1.0772013100203686</v>
      </c>
      <c r="P2" s="108">
        <f>'growth rates from 2022 frgt'!P2</f>
        <v>1.0884714139162295</v>
      </c>
      <c r="Q2" s="108">
        <f>'growth rates from 2022 frgt'!Q2</f>
        <v>1.100790096797257</v>
      </c>
      <c r="R2" s="108">
        <f>'growth rates from 2022 frgt'!R2</f>
        <v>1.1119753128587964</v>
      </c>
      <c r="S2" s="108">
        <f>'growth rates from 2022 frgt'!S2</f>
        <v>1.1253735529495064</v>
      </c>
      <c r="T2" s="108">
        <f>'growth rates from 2022 frgt'!T2</f>
        <v>1.138796270598279</v>
      </c>
      <c r="U2" s="108">
        <f>'growth rates from 2022 frgt'!U2</f>
        <v>1.1514153238716731</v>
      </c>
      <c r="V2" s="108">
        <f>'growth rates from 2022 frgt'!V2</f>
        <v>1.1656606054354925</v>
      </c>
      <c r="W2" s="108">
        <f>'growth rates from 2022 frgt'!W2</f>
        <v>1.1805099097148073</v>
      </c>
      <c r="X2" s="108">
        <f>'growth rates from 2022 frgt'!X2</f>
        <v>1.1956770430785042</v>
      </c>
      <c r="Y2" s="108">
        <f>'growth rates from 2022 frgt'!Y2</f>
        <v>1.2104816726546006</v>
      </c>
      <c r="Z2" s="108">
        <f>'growth rates from 2022 frgt'!Z2</f>
        <v>1.224599156929904</v>
      </c>
      <c r="AA2" s="108">
        <f>'growth rates from 2022 frgt'!AA2</f>
        <v>1.2385324570600453</v>
      </c>
      <c r="AB2" s="108">
        <f>'growth rates from 2022 frgt'!AB2</f>
        <v>1.2539152667800093</v>
      </c>
      <c r="AC2" s="108">
        <f>'growth rates from 2022 frgt'!AC2</f>
        <v>1.269863402766104</v>
      </c>
      <c r="AD2" s="108">
        <f>'growth rates from 2022 frgt'!AD2</f>
        <v>1.2851526753528302</v>
      </c>
      <c r="AE2" s="108">
        <f>'growth rates from 2022 frgt'!AE2</f>
        <v>1.301468265407201</v>
      </c>
      <c r="AF2" s="108">
        <f>'growth rates from 2022 frgt'!AF2</f>
        <v>1.3203164738241482</v>
      </c>
    </row>
    <row r="3" spans="1:32">
      <c r="A3" t="s">
        <v>124</v>
      </c>
      <c r="B3">
        <v>1</v>
      </c>
      <c r="C3">
        <v>1</v>
      </c>
      <c r="D3" s="108">
        <f>'growth rates from 2022 frgt'!D3</f>
        <v>0.97277898911036031</v>
      </c>
      <c r="E3" s="108">
        <f>'growth rates from 2022 frgt'!E3</f>
        <v>0.95755510091831952</v>
      </c>
      <c r="F3" s="108">
        <f>'growth rates from 2022 frgt'!F3</f>
        <v>0.94559248991642575</v>
      </c>
      <c r="G3" s="108">
        <f>'growth rates from 2022 frgt'!G3</f>
        <v>0.9446467802034002</v>
      </c>
      <c r="H3" s="108">
        <f>'growth rates from 2022 frgt'!H3</f>
        <v>0.9505636905255902</v>
      </c>
      <c r="I3" s="108">
        <f>'growth rates from 2022 frgt'!I3</f>
        <v>0.95477322711464119</v>
      </c>
      <c r="J3" s="108">
        <f>'growth rates from 2022 frgt'!J3</f>
        <v>0.9578287862819076</v>
      </c>
      <c r="K3" s="108">
        <f>'growth rates from 2022 frgt'!K3</f>
        <v>0.95844110635426072</v>
      </c>
      <c r="L3" s="108">
        <f>'growth rates from 2022 frgt'!L3</f>
        <v>0.95866207045800733</v>
      </c>
      <c r="M3" s="108">
        <f>'growth rates from 2022 frgt'!M3</f>
        <v>0.95891415633979482</v>
      </c>
      <c r="N3" s="108">
        <f>'growth rates from 2022 frgt'!N3</f>
        <v>0.96107799669337568</v>
      </c>
      <c r="O3" s="108">
        <f>'growth rates from 2022 frgt'!O3</f>
        <v>0.96106156422805999</v>
      </c>
      <c r="P3" s="108">
        <f>'growth rates from 2022 frgt'!P3</f>
        <v>0.95844610686064713</v>
      </c>
      <c r="Q3" s="108">
        <f>'growth rates from 2022 frgt'!Q3</f>
        <v>0.95626241538129719</v>
      </c>
      <c r="R3" s="108">
        <f>'growth rates from 2022 frgt'!R3</f>
        <v>0.95242811970541197</v>
      </c>
      <c r="S3" s="108">
        <f>'growth rates from 2022 frgt'!S3</f>
        <v>0.95168026561656749</v>
      </c>
      <c r="T3" s="108">
        <f>'growth rates from 2022 frgt'!T3</f>
        <v>0.95161952585481002</v>
      </c>
      <c r="U3" s="108">
        <f>'growth rates from 2022 frgt'!U3</f>
        <v>0.95050350753197344</v>
      </c>
      <c r="V3" s="108">
        <f>'growth rates from 2022 frgt'!V3</f>
        <v>0.9504092628163946</v>
      </c>
      <c r="W3" s="108">
        <f>'growth rates from 2022 frgt'!W3</f>
        <v>0.94963092176925878</v>
      </c>
      <c r="X3" s="108">
        <f>'growth rates from 2022 frgt'!X3</f>
        <v>0.94946712266359912</v>
      </c>
      <c r="Y3" s="108">
        <f>'growth rates from 2022 frgt'!Y3</f>
        <v>0.94872546587247208</v>
      </c>
      <c r="Z3" s="108">
        <f>'growth rates from 2022 frgt'!Z3</f>
        <v>0.94736545301793218</v>
      </c>
      <c r="AA3" s="108">
        <f>'growth rates from 2022 frgt'!AA3</f>
        <v>0.94531745686173063</v>
      </c>
      <c r="AB3" s="108">
        <f>'growth rates from 2022 frgt'!AB3</f>
        <v>0.94321157763264374</v>
      </c>
      <c r="AC3" s="108">
        <f>'growth rates from 2022 frgt'!AC3</f>
        <v>0.94049282156306269</v>
      </c>
      <c r="AD3" s="108">
        <f>'growth rates from 2022 frgt'!AD3</f>
        <v>0.93740614061775551</v>
      </c>
      <c r="AE3" s="108">
        <f>'growth rates from 2022 frgt'!AE3</f>
        <v>0.93609646584727624</v>
      </c>
      <c r="AF3" s="108">
        <f>'growth rates from 2022 frgt'!AF3</f>
        <v>0.93594195488303167</v>
      </c>
    </row>
    <row r="4" spans="1:32">
      <c r="A4" t="s">
        <v>122</v>
      </c>
      <c r="B4">
        <v>1</v>
      </c>
      <c r="C4">
        <v>1</v>
      </c>
      <c r="D4" s="108">
        <f>'growth rates from 2022 frgt'!D4</f>
        <v>1.0299639165203822</v>
      </c>
      <c r="E4" s="108">
        <f>'growth rates from 2022 frgt'!E4</f>
        <v>1.1054287324823122</v>
      </c>
      <c r="F4" s="108">
        <f>'growth rates from 2022 frgt'!F4</f>
        <v>1.1212430505331581</v>
      </c>
      <c r="G4" s="108">
        <f>'growth rates from 2022 frgt'!G4</f>
        <v>1.1234140971474114</v>
      </c>
      <c r="H4" s="108">
        <f>'growth rates from 2022 frgt'!H4</f>
        <v>1.1376673782962008</v>
      </c>
      <c r="I4" s="108">
        <f>'growth rates from 2022 frgt'!I4</f>
        <v>1.1517523555605407</v>
      </c>
      <c r="J4" s="108">
        <f>'growth rates from 2022 frgt'!J4</f>
        <v>1.1628960570800455</v>
      </c>
      <c r="K4" s="108">
        <f>'growth rates from 2022 frgt'!K4</f>
        <v>1.1711848396513218</v>
      </c>
      <c r="L4" s="108">
        <f>'growth rates from 2022 frgt'!L4</f>
        <v>1.177001980461009</v>
      </c>
      <c r="M4" s="108">
        <f>'growth rates from 2022 frgt'!M4</f>
        <v>1.1828246334066499</v>
      </c>
      <c r="N4" s="108">
        <f>'growth rates from 2022 frgt'!N4</f>
        <v>1.1920681179250876</v>
      </c>
      <c r="O4" s="108">
        <f>'growth rates from 2022 frgt'!O4</f>
        <v>1.2018102670094601</v>
      </c>
      <c r="P4" s="108">
        <f>'growth rates from 2022 frgt'!P4</f>
        <v>1.210613148127341</v>
      </c>
      <c r="Q4" s="108">
        <f>'growth rates from 2022 frgt'!Q4</f>
        <v>1.2210939234294944</v>
      </c>
      <c r="R4" s="108">
        <f>'growth rates from 2022 frgt'!R4</f>
        <v>1.2346541453510524</v>
      </c>
      <c r="S4" s="108">
        <f>'growth rates from 2022 frgt'!S4</f>
        <v>1.2508488007826957</v>
      </c>
      <c r="T4" s="108">
        <f>'growth rates from 2022 frgt'!T4</f>
        <v>1.267854475150977</v>
      </c>
      <c r="U4" s="108">
        <f>'growth rates from 2022 frgt'!U4</f>
        <v>1.2856094325332161</v>
      </c>
      <c r="V4" s="108">
        <f>'growth rates from 2022 frgt'!V4</f>
        <v>1.306245399640531</v>
      </c>
      <c r="W4" s="108">
        <f>'growth rates from 2022 frgt'!W4</f>
        <v>1.3260005274224622</v>
      </c>
      <c r="X4" s="108">
        <f>'growth rates from 2022 frgt'!X4</f>
        <v>1.3460996124878974</v>
      </c>
      <c r="Y4" s="108">
        <f>'growth rates from 2022 frgt'!Y4</f>
        <v>1.3665044373608917</v>
      </c>
      <c r="Z4" s="108">
        <f>'growth rates from 2022 frgt'!Z4</f>
        <v>1.3868570806801919</v>
      </c>
      <c r="AA4" s="108">
        <f>'growth rates from 2022 frgt'!AA4</f>
        <v>1.406667329821659</v>
      </c>
      <c r="AB4" s="108">
        <f>'growth rates from 2022 frgt'!AB4</f>
        <v>1.425965317795173</v>
      </c>
      <c r="AC4" s="108">
        <f>'growth rates from 2022 frgt'!AC4</f>
        <v>1.4466556713105627</v>
      </c>
      <c r="AD4" s="108">
        <f>'growth rates from 2022 frgt'!AD4</f>
        <v>1.4675525461863477</v>
      </c>
      <c r="AE4" s="108">
        <f>'growth rates from 2022 frgt'!AE4</f>
        <v>1.4881484584390661</v>
      </c>
      <c r="AF4" s="108">
        <f>'growth rates from 2022 frgt'!AF4</f>
        <v>1.5111182639091305</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2025-01-03T23:21:45Z</dcterms:modified>
</cp:coreProperties>
</file>