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BCDTRtSY\"/>
    </mc:Choice>
  </mc:AlternateContent>
  <xr:revisionPtr revIDLastSave="0" documentId="8_{8FF099FB-CF39-41B5-B3AC-636A5DA963C4}"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2" l="1"/>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4"/>
  <c r="J3" i="63"/>
  <c r="J3" i="24" s="1"/>
  <c r="R3" i="63"/>
  <c r="R3" i="24" s="1"/>
  <c r="Z3" i="63"/>
  <c r="Z3" i="24" s="1"/>
  <c r="V3" i="63"/>
  <c r="V3" i="24" s="1"/>
  <c r="G3" i="63"/>
  <c r="G3" i="24" s="1"/>
  <c r="O3" i="63"/>
  <c r="O3" i="24" s="1"/>
  <c r="AE3" i="63"/>
  <c r="AE3" i="24" s="1"/>
  <c r="I3" i="63"/>
  <c r="I3" i="24" s="1"/>
  <c r="Y3" i="63"/>
  <c r="Y3" i="24" s="1"/>
  <c r="K3" i="63"/>
  <c r="K3" i="24" s="1"/>
  <c r="S3" i="63"/>
  <c r="S3" i="24" s="1"/>
  <c r="AA3" i="63"/>
  <c r="AA3" i="24" s="1"/>
  <c r="W3" i="63"/>
  <c r="W3" i="24" s="1"/>
  <c r="L3" i="63"/>
  <c r="L3" i="24" s="1"/>
  <c r="T3" i="63"/>
  <c r="T3" i="24" s="1"/>
  <c r="AB3" i="63"/>
  <c r="AB3" i="24" s="1"/>
  <c r="E3" i="63"/>
  <c r="E3" i="24" s="1"/>
  <c r="M3" i="63"/>
  <c r="M3" i="24" s="1"/>
  <c r="U3" i="63"/>
  <c r="U3" i="24" s="1"/>
  <c r="AC3" i="63"/>
  <c r="AC3" i="24" s="1"/>
  <c r="F3" i="63"/>
  <c r="F3" i="24" s="1"/>
  <c r="N3" i="63"/>
  <c r="N3" i="24" s="1"/>
  <c r="AD3" i="63"/>
  <c r="AD3" i="24" s="1"/>
  <c r="Q3" i="63"/>
  <c r="Q3" i="24" s="1"/>
  <c r="H3" i="63"/>
  <c r="H3" i="24" s="1"/>
  <c r="P3" i="63"/>
  <c r="P3" i="24" s="1"/>
  <c r="X3" i="63"/>
  <c r="X3" i="24" s="1"/>
  <c r="AF3" i="63"/>
  <c r="AF3" i="24" s="1"/>
  <c r="J3" i="62"/>
  <c r="J3" i="23" s="1"/>
  <c r="R3" i="62"/>
  <c r="R3" i="23" s="1"/>
  <c r="Z3" i="62"/>
  <c r="Z3" i="23" s="1"/>
  <c r="G3" i="62"/>
  <c r="G3" i="23" s="1"/>
  <c r="AE3" i="62"/>
  <c r="AE3" i="23" s="1"/>
  <c r="I3" i="62"/>
  <c r="I3" i="23" s="1"/>
  <c r="D3" i="23"/>
  <c r="K3" i="62"/>
  <c r="K3" i="23" s="1"/>
  <c r="S3" i="62"/>
  <c r="S3" i="23" s="1"/>
  <c r="AA3" i="62"/>
  <c r="AA3" i="23" s="1"/>
  <c r="L3" i="62"/>
  <c r="L3" i="23" s="1"/>
  <c r="T3" i="62"/>
  <c r="T3" i="23" s="1"/>
  <c r="AB3" i="62"/>
  <c r="AB3" i="23" s="1"/>
  <c r="W3" i="62"/>
  <c r="W3" i="23" s="1"/>
  <c r="M3" i="62"/>
  <c r="M3" i="23" s="1"/>
  <c r="U3" i="62"/>
  <c r="U3" i="23" s="1"/>
  <c r="AC3" i="62"/>
  <c r="AC3" i="23" s="1"/>
  <c r="O3" i="62"/>
  <c r="O3" i="23" s="1"/>
  <c r="E3" i="62"/>
  <c r="E3" i="23" s="1"/>
  <c r="F3" i="62"/>
  <c r="F3" i="23" s="1"/>
  <c r="N3" i="62"/>
  <c r="N3" i="23" s="1"/>
  <c r="V3" i="62"/>
  <c r="V3" i="23" s="1"/>
  <c r="AD3" i="62"/>
  <c r="AD3" i="23" s="1"/>
  <c r="Y3" i="62"/>
  <c r="Y3" i="23" s="1"/>
  <c r="H3" i="62"/>
  <c r="H3" i="23" s="1"/>
  <c r="P3" i="62"/>
  <c r="P3" i="23" s="1"/>
  <c r="X3" i="62"/>
  <c r="X3" i="23" s="1"/>
  <c r="AF3" i="62"/>
  <c r="AF3" i="23" s="1"/>
  <c r="Q3" i="62"/>
  <c r="Q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I4" i="63"/>
  <c r="I4" i="24" s="1"/>
  <c r="D4" i="24"/>
  <c r="Y4" i="63"/>
  <c r="Y4" i="24" s="1"/>
  <c r="K4" i="63"/>
  <c r="K4" i="24" s="1"/>
  <c r="S4" i="63"/>
  <c r="S4" i="24" s="1"/>
  <c r="E4" i="63"/>
  <c r="E4" i="24" s="1"/>
  <c r="Q4" i="63"/>
  <c r="Q4" i="24" s="1"/>
  <c r="Z4" i="63"/>
  <c r="Z4" i="24" s="1"/>
  <c r="N4" i="63"/>
  <c r="N4" i="24" s="1"/>
  <c r="P4" i="63"/>
  <c r="P4" i="24" s="1"/>
  <c r="V4" i="63"/>
  <c r="V4" i="24" s="1"/>
  <c r="X4" i="63"/>
  <c r="X4" i="24" s="1"/>
  <c r="T4" i="63"/>
  <c r="T4" i="24" s="1"/>
  <c r="AD4" i="63"/>
  <c r="AD4" i="24" s="1"/>
  <c r="O4" i="63"/>
  <c r="O4" i="24" s="1"/>
  <c r="L4" i="63"/>
  <c r="L4" i="24" s="1"/>
  <c r="AB4" i="63"/>
  <c r="AB4" i="24" s="1"/>
  <c r="G4" i="63"/>
  <c r="G4" i="24" s="1"/>
  <c r="W4" i="63"/>
  <c r="W4" i="24" s="1"/>
  <c r="J4" i="63"/>
  <c r="J4" i="24" s="1"/>
  <c r="AE4" i="63"/>
  <c r="AE4" i="24" s="1"/>
  <c r="R4" i="63"/>
  <c r="R4" i="24" s="1"/>
  <c r="F4" i="63"/>
  <c r="F4" i="24" s="1"/>
  <c r="H4" i="63"/>
  <c r="H4" i="24" s="1"/>
  <c r="M4" i="63"/>
  <c r="M4" i="24" s="1"/>
  <c r="AC4" i="63"/>
  <c r="AC4" i="24" s="1"/>
  <c r="U4" i="63"/>
  <c r="U4" i="24" s="1"/>
  <c r="F4" i="62"/>
  <c r="F4" i="23" s="1"/>
  <c r="N4" i="62"/>
  <c r="N4" i="23" s="1"/>
  <c r="V4" i="62"/>
  <c r="V4" i="23" s="1"/>
  <c r="AD4" i="62"/>
  <c r="AD4" i="23" s="1"/>
  <c r="G4" i="62"/>
  <c r="G4" i="23" s="1"/>
  <c r="O4" i="62"/>
  <c r="O4" i="23" s="1"/>
  <c r="W4" i="62"/>
  <c r="W4" i="23" s="1"/>
  <c r="AE4" i="62"/>
  <c r="AE4" i="23" s="1"/>
  <c r="AA4" i="62"/>
  <c r="AA4" i="23" s="1"/>
  <c r="H4" i="62"/>
  <c r="H4" i="23" s="1"/>
  <c r="P4" i="62"/>
  <c r="P4" i="23" s="1"/>
  <c r="X4" i="62"/>
  <c r="X4" i="23" s="1"/>
  <c r="AF4" i="62"/>
  <c r="AF4" i="23" s="1"/>
  <c r="D4" i="23"/>
  <c r="S4" i="62"/>
  <c r="S4" i="23" s="1"/>
  <c r="I4" i="62"/>
  <c r="I4" i="23" s="1"/>
  <c r="Q4" i="62"/>
  <c r="Q4" i="23" s="1"/>
  <c r="Y4" i="62"/>
  <c r="Y4" i="23" s="1"/>
  <c r="E4" i="62"/>
  <c r="E4" i="23" s="1"/>
  <c r="K4" i="62"/>
  <c r="K4" i="23" s="1"/>
  <c r="J4" i="62"/>
  <c r="J4" i="23" s="1"/>
  <c r="R4" i="62"/>
  <c r="R4" i="23" s="1"/>
  <c r="Z4" i="62"/>
  <c r="Z4" i="23" s="1"/>
  <c r="L4" i="62"/>
  <c r="L4" i="23" s="1"/>
  <c r="T4" i="62"/>
  <c r="T4" i="23" s="1"/>
  <c r="AB4" i="62"/>
  <c r="AB4" i="23" s="1"/>
  <c r="M4" i="62"/>
  <c r="M4" i="23" s="1"/>
  <c r="U4" i="62"/>
  <c r="U4" i="23" s="1"/>
  <c r="AC4" i="62"/>
  <c r="AC4" i="23" s="1"/>
  <c r="F2" i="62"/>
  <c r="F2" i="23" s="1"/>
  <c r="N2" i="62"/>
  <c r="N2" i="23" s="1"/>
  <c r="V2" i="62"/>
  <c r="V2" i="23" s="1"/>
  <c r="AD2" i="62"/>
  <c r="AD2" i="23" s="1"/>
  <c r="K2" i="62"/>
  <c r="K2" i="23" s="1"/>
  <c r="S2" i="62"/>
  <c r="S2" i="23" s="1"/>
  <c r="AA2" i="62"/>
  <c r="AA2" i="23" s="1"/>
  <c r="G2" i="62"/>
  <c r="G2" i="23" s="1"/>
  <c r="O2" i="62"/>
  <c r="O2" i="23" s="1"/>
  <c r="W2" i="62"/>
  <c r="W2" i="23" s="1"/>
  <c r="AE2" i="62"/>
  <c r="AE2" i="23" s="1"/>
  <c r="H2" i="62"/>
  <c r="H2" i="23" s="1"/>
  <c r="P2" i="62"/>
  <c r="P2" i="23" s="1"/>
  <c r="X2" i="62"/>
  <c r="X2" i="23" s="1"/>
  <c r="AF2" i="62"/>
  <c r="AF2" i="23" s="1"/>
  <c r="M2" i="62"/>
  <c r="M2" i="23" s="1"/>
  <c r="D2" i="23"/>
  <c r="I2" i="62"/>
  <c r="I2" i="23" s="1"/>
  <c r="Q2" i="62"/>
  <c r="Q2" i="23" s="1"/>
  <c r="Y2" i="62"/>
  <c r="Y2" i="23" s="1"/>
  <c r="E2" i="62"/>
  <c r="E2" i="23" s="1"/>
  <c r="J2" i="62"/>
  <c r="J2" i="23" s="1"/>
  <c r="R2" i="62"/>
  <c r="R2" i="23" s="1"/>
  <c r="Z2" i="62"/>
  <c r="Z2" i="23" s="1"/>
  <c r="L2" i="62"/>
  <c r="L2" i="23" s="1"/>
  <c r="T2" i="62"/>
  <c r="T2" i="23" s="1"/>
  <c r="AB2" i="62"/>
  <c r="AB2" i="23" s="1"/>
  <c r="U2" i="62"/>
  <c r="U2" i="23" s="1"/>
  <c r="AC2" i="62"/>
  <c r="AC2" i="23" s="1"/>
  <c r="G2" i="63"/>
  <c r="G2" i="24" s="1"/>
  <c r="O2" i="63"/>
  <c r="O2" i="24" s="1"/>
  <c r="W2" i="63"/>
  <c r="W2" i="24" s="1"/>
  <c r="AE2" i="63"/>
  <c r="AE2" i="24" s="1"/>
  <c r="T2" i="63"/>
  <c r="T2" i="24" s="1"/>
  <c r="N2" i="63"/>
  <c r="N2" i="24" s="1"/>
  <c r="H2" i="63"/>
  <c r="H2" i="24" s="1"/>
  <c r="P2" i="63"/>
  <c r="P2" i="24" s="1"/>
  <c r="X2" i="63"/>
  <c r="X2" i="24" s="1"/>
  <c r="AF2" i="63"/>
  <c r="AF2" i="24" s="1"/>
  <c r="L2" i="63"/>
  <c r="L2" i="24" s="1"/>
  <c r="D2" i="24"/>
  <c r="I2" i="63"/>
  <c r="I2" i="24" s="1"/>
  <c r="Q2" i="63"/>
  <c r="Q2" i="24" s="1"/>
  <c r="Y2" i="63"/>
  <c r="Y2" i="24" s="1"/>
  <c r="E2" i="63"/>
  <c r="E2" i="24" s="1"/>
  <c r="AB2" i="63"/>
  <c r="AB2" i="24" s="1"/>
  <c r="V2" i="63"/>
  <c r="V2" i="24" s="1"/>
  <c r="J2" i="63"/>
  <c r="J2" i="24" s="1"/>
  <c r="R2" i="63"/>
  <c r="R2" i="24" s="1"/>
  <c r="Z2" i="63"/>
  <c r="Z2" i="24" s="1"/>
  <c r="AD2" i="63"/>
  <c r="AD2" i="24" s="1"/>
  <c r="K2" i="63"/>
  <c r="K2" i="24" s="1"/>
  <c r="S2" i="63"/>
  <c r="S2" i="24" s="1"/>
  <c r="AA2" i="63"/>
  <c r="AA2" i="24" s="1"/>
  <c r="M2" i="63"/>
  <c r="M2" i="24" s="1"/>
  <c r="U2" i="63"/>
  <c r="U2" i="24" s="1"/>
  <c r="AC2" i="63"/>
  <c r="AC2" i="24" s="1"/>
  <c r="F2" i="63"/>
  <c r="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<sst xmlns="http://schemas.openxmlformats.org/spreadsheetml/2006/main" count="53128" uniqueCount="4272">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</sst>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4248</v>
      </c>
      <c r="C1" s="104">
        <v>45660</v>
      </c>
      <c r="E1" s="106" t="s">
        <v>3851</v>
      </c>
      <c r="F1" s="106" t="s">
        <v>3851</v>
      </c>
    </row>
    <row r="2" spans="1:6">
      <c r="B2" t="str">
        <f>LOOKUP(B1,E2:F51,F2:F51)</f>
        <v>ND</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ND</v>
      </c>
    </row>
    <row r="2" spans="1:8">
      <c r="E2">
        <v>2021</v>
      </c>
      <c r="F2">
        <v>2022</v>
      </c>
      <c r="G2" t="s">
        <v>4265</v>
      </c>
      <c r="H2" t="s">
        <v>4266</v>
      </c>
    </row>
    <row r="3" spans="1:8">
      <c r="A3" t="s">
        <v>4105</v>
      </c>
      <c r="C3" t="s">
        <v>4195</v>
      </c>
      <c r="D3" t="s">
        <v>4196</v>
      </c>
      <c r="E3" s="107">
        <f>SUMIFS('SEDS 2022'!F:F,'SEDS 2022'!$C:$C,$A3,'SEDS 2022'!$B:$B,$A$1)</f>
        <v>136426</v>
      </c>
      <c r="F3" s="107">
        <f>SUMIFS('SEDS 2022'!G:G,'SEDS 2022'!$C:$C,$A3,'SEDS 2022'!$B:$B,$A$1)</f>
        <v>135953</v>
      </c>
      <c r="G3" s="82">
        <f>F3/E3</f>
        <v>0.99653291894506912</v>
      </c>
    </row>
    <row r="4" spans="1:8">
      <c r="A4" t="s">
        <v>3864</v>
      </c>
      <c r="C4" t="s">
        <v>4197</v>
      </c>
      <c r="D4" t="s">
        <v>4198</v>
      </c>
      <c r="E4" s="107">
        <f>SUMIFS('SEDS 2022'!F:F,'SEDS 2022'!$C:$C,$A4,'SEDS 2022'!$B:$B,$A$1)</f>
        <v>2036</v>
      </c>
      <c r="F4" s="107">
        <f>SUMIFS('SEDS 2022'!G:G,'SEDS 2022'!$C:$C,$A4,'SEDS 2022'!$B:$B,$A$1)</f>
        <v>2083</v>
      </c>
      <c r="G4" s="82">
        <f t="shared" ref="G4:G12" si="0">F4/E4</f>
        <v>1.0230844793713163</v>
      </c>
    </row>
    <row r="5" spans="1:8">
      <c r="A5" t="s">
        <v>3909</v>
      </c>
      <c r="C5" t="s">
        <v>4199</v>
      </c>
      <c r="D5" t="s">
        <v>4200</v>
      </c>
      <c r="E5" s="107">
        <f>SUMIFS('SEDS 2022'!F:F,'SEDS 2022'!$C:$C,$A5,'SEDS 2022'!$B:$B,$A$1)</f>
        <v>3407</v>
      </c>
      <c r="F5" s="107">
        <f>SUMIFS('SEDS 2022'!G:G,'SEDS 2022'!$C:$C,$A5,'SEDS 2022'!$B:$B,$A$1)</f>
        <v>3383</v>
      </c>
      <c r="G5" s="82">
        <f t="shared" si="0"/>
        <v>0.99295567948341645</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4569</v>
      </c>
      <c r="F8" s="107">
        <f>SUMIFS('SEDS 2022'!G:G,'SEDS 2022'!$C:$C,$A8,'SEDS 2022'!$B:$B,$A$1)</f>
        <v>4606</v>
      </c>
      <c r="G8" s="82">
        <f t="shared" si="0"/>
        <v>1.008098052090173</v>
      </c>
      <c r="H8" t="s">
        <v>122</v>
      </c>
    </row>
    <row r="9" spans="1:8">
      <c r="A9" t="s">
        <v>4055</v>
      </c>
      <c r="C9" t="s">
        <v>4207</v>
      </c>
      <c r="D9" t="s">
        <v>4208</v>
      </c>
      <c r="E9" s="107">
        <f>SUMIFS('SEDS 2022'!F:F,'SEDS 2022'!$C:$C,$A9,'SEDS 2022'!$B:$B,$A$1)</f>
        <v>25</v>
      </c>
      <c r="F9" s="107">
        <f>SUMIFS('SEDS 2022'!G:G,'SEDS 2022'!$C:$C,$A9,'SEDS 2022'!$B:$B,$A$1)</f>
        <v>22</v>
      </c>
      <c r="G9" s="82">
        <f t="shared" si="0"/>
        <v>0.88</v>
      </c>
    </row>
    <row r="10" spans="1:8">
      <c r="A10" t="s">
        <v>4004</v>
      </c>
      <c r="C10" t="s">
        <v>4209</v>
      </c>
      <c r="D10" t="s">
        <v>4210</v>
      </c>
      <c r="E10" s="107">
        <f>SUMIFS('SEDS 2022'!F:F,'SEDS 2022'!$C:$C,$A10,'SEDS 2022'!$B:$B,$A$1)</f>
        <v>37953</v>
      </c>
      <c r="F10" s="107">
        <f>SUMIFS('SEDS 2022'!G:G,'SEDS 2022'!$C:$C,$A10,'SEDS 2022'!$B:$B,$A$1)</f>
        <v>36927</v>
      </c>
      <c r="G10" s="82">
        <f t="shared" si="0"/>
        <v>0.97296656390799141</v>
      </c>
    </row>
    <row r="11" spans="1:8">
      <c r="A11" t="s">
        <v>3892</v>
      </c>
      <c r="C11" t="s">
        <v>4211</v>
      </c>
      <c r="D11" t="s">
        <v>4212</v>
      </c>
      <c r="E11" s="107">
        <f>SUMIFS('SEDS 2022'!F:F,'SEDS 2022'!$C:$C,$A11,'SEDS 2022'!$B:$B,$A$1)</f>
        <v>44693</v>
      </c>
      <c r="F11" s="107">
        <f>SUMIFS('SEDS 2022'!G:G,'SEDS 2022'!$C:$C,$A11,'SEDS 2022'!$B:$B,$A$1)</f>
        <v>46017</v>
      </c>
      <c r="G11" s="82">
        <f t="shared" si="0"/>
        <v>1.029624325957085</v>
      </c>
      <c r="H11" t="s">
        <v>124</v>
      </c>
    </row>
    <row r="12" spans="1:8">
      <c r="A12" t="s">
        <v>3993</v>
      </c>
      <c r="C12" t="s">
        <v>4213</v>
      </c>
      <c r="D12" t="s">
        <v>4214</v>
      </c>
      <c r="E12" s="107">
        <f>SUMIFS('SEDS 2022'!F:F,'SEDS 2022'!$C:$C,$A12,'SEDS 2022'!$B:$B,$A$1)</f>
        <v>47191</v>
      </c>
      <c r="F12" s="107">
        <f>SUMIFS('SEDS 2022'!G:G,'SEDS 2022'!$C:$C,$A12,'SEDS 2022'!$B:$B,$A$1)</f>
        <v>46283</v>
      </c>
      <c r="G12" s="82">
        <f t="shared" si="0"/>
        <v>0.98075904303786743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0.98075904303786743</v>
      </c>
      <c r="E2">
        <f>$D$2*INDEX('AEO 2023 Table 7'!18:18,MATCH(E$1,'AEO 2023 Table 7'!1:1,0))/INDEX('AEO 2023 Table 7'!18:18,MATCH($D$1,'AEO 2023 Table 7'!1:1,0))</f>
        <v>1.0007863647947</v>
      </c>
      <c r="F2">
        <f>$D$2*INDEX('AEO 2023 Table 7'!18:18,MATCH(F$1,'AEO 2023 Table 7'!1:1,0))/INDEX('AEO 2023 Table 7'!18:18,MATCH($D$1,'AEO 2023 Table 7'!1:1,0))</f>
        <v>1.0080809931516164</v>
      </c>
      <c r="G2">
        <f>$D$2*INDEX('AEO 2023 Table 7'!18:18,MATCH(G$1,'AEO 2023 Table 7'!1:1,0))/INDEX('AEO 2023 Table 7'!18:18,MATCH($D$1,'AEO 2023 Table 7'!1:1,0))</f>
        <v>1.0118247733060686</v>
      </c>
      <c r="H2">
        <f>$D$2*INDEX('AEO 2023 Table 7'!18:18,MATCH(H$1,'AEO 2023 Table 7'!1:1,0))/INDEX('AEO 2023 Table 7'!18:18,MATCH($D$1,'AEO 2023 Table 7'!1:1,0))</f>
        <v>1.0190263462527174</v>
      </c>
      <c r="I2">
        <f>$D$2*INDEX('AEO 2023 Table 7'!18:18,MATCH(I$1,'AEO 2023 Table 7'!1:1,0))/INDEX('AEO 2023 Table 7'!18:18,MATCH($D$1,'AEO 2023 Table 7'!1:1,0))</f>
        <v>1.0285798242835837</v>
      </c>
      <c r="J2">
        <f>$D$2*INDEX('AEO 2023 Table 7'!18:18,MATCH(J$1,'AEO 2023 Table 7'!1:1,0))/INDEX('AEO 2023 Table 7'!18:18,MATCH($D$1,'AEO 2023 Table 7'!1:1,0))</f>
        <v>1.0374184166937177</v>
      </c>
      <c r="K2">
        <f>$D$2*INDEX('AEO 2023 Table 7'!18:18,MATCH(K$1,'AEO 2023 Table 7'!1:1,0))/INDEX('AEO 2023 Table 7'!18:18,MATCH($D$1,'AEO 2023 Table 7'!1:1,0))</f>
        <v>1.04432229614723</v>
      </c>
      <c r="L2">
        <f>$D$2*INDEX('AEO 2023 Table 7'!18:18,MATCH(L$1,'AEO 2023 Table 7'!1:1,0))/INDEX('AEO 2023 Table 7'!18:18,MATCH($D$1,'AEO 2023 Table 7'!1:1,0))</f>
        <v>1.0495895769605379</v>
      </c>
      <c r="M2">
        <f>$D$2*INDEX('AEO 2023 Table 7'!18:18,MATCH(M$1,'AEO 2023 Table 7'!1:1,0))/INDEX('AEO 2023 Table 7'!18:18,MATCH($D$1,'AEO 2023 Table 7'!1:1,0))</f>
        <v>1.0540500953929688</v>
      </c>
      <c r="N2">
        <f>$D$2*INDEX('AEO 2023 Table 7'!18:18,MATCH(N$1,'AEO 2023 Table 7'!1:1,0))/INDEX('AEO 2023 Table 7'!18:18,MATCH($D$1,'AEO 2023 Table 7'!1:1,0))</f>
        <v>1.0578019601835285</v>
      </c>
      <c r="O2">
        <f>$D$2*INDEX('AEO 2023 Table 7'!18:18,MATCH(O$1,'AEO 2023 Table 7'!1:1,0))/INDEX('AEO 2023 Table 7'!18:18,MATCH($D$1,'AEO 2023 Table 7'!1:1,0))</f>
        <v>1.0632201509847594</v>
      </c>
      <c r="P2">
        <f>$D$2*INDEX('AEO 2023 Table 7'!18:18,MATCH(P$1,'AEO 2023 Table 7'!1:1,0))/INDEX('AEO 2023 Table 7'!18:18,MATCH($D$1,'AEO 2023 Table 7'!1:1,0))</f>
        <v>1.0701391886998015</v>
      </c>
      <c r="Q2">
        <f>$D$2*INDEX('AEO 2023 Table 7'!18:18,MATCH(Q$1,'AEO 2023 Table 7'!1:1,0))/INDEX('AEO 2023 Table 7'!18:18,MATCH($D$1,'AEO 2023 Table 7'!1:1,0))</f>
        <v>1.0764582076129874</v>
      </c>
      <c r="R2">
        <f>$D$2*INDEX('AEO 2023 Table 7'!18:18,MATCH(R$1,'AEO 2023 Table 7'!1:1,0))/INDEX('AEO 2023 Table 7'!18:18,MATCH($D$1,'AEO 2023 Table 7'!1:1,0))</f>
        <v>1.0815920105253658</v>
      </c>
      <c r="S2">
        <f>$D$2*INDEX('AEO 2023 Table 7'!18:18,MATCH(S$1,'AEO 2023 Table 7'!1:1,0))/INDEX('AEO 2023 Table 7'!18:18,MATCH($D$1,'AEO 2023 Table 7'!1:1,0))</f>
        <v>1.0875583446907531</v>
      </c>
      <c r="T2">
        <f>$D$2*INDEX('AEO 2023 Table 7'!18:18,MATCH(T$1,'AEO 2023 Table 7'!1:1,0))/INDEX('AEO 2023 Table 7'!18:18,MATCH($D$1,'AEO 2023 Table 7'!1:1,0))</f>
        <v>1.0942907659074497</v>
      </c>
      <c r="U2">
        <f>$D$2*INDEX('AEO 2023 Table 7'!18:18,MATCH(U$1,'AEO 2023 Table 7'!1:1,0))/INDEX('AEO 2023 Table 7'!18:18,MATCH($D$1,'AEO 2023 Table 7'!1:1,0))</f>
        <v>1.1010739677314425</v>
      </c>
      <c r="V2">
        <f>$D$2*INDEX('AEO 2023 Table 7'!18:18,MATCH(V$1,'AEO 2023 Table 7'!1:1,0))/INDEX('AEO 2023 Table 7'!18:18,MATCH($D$1,'AEO 2023 Table 7'!1:1,0))</f>
        <v>1.10882208387897</v>
      </c>
      <c r="W2">
        <f>$D$2*INDEX('AEO 2023 Table 7'!18:18,MATCH(W$1,'AEO 2023 Table 7'!1:1,0))/INDEX('AEO 2023 Table 7'!18:18,MATCH($D$1,'AEO 2023 Table 7'!1:1,0))</f>
        <v>1.1167617008343951</v>
      </c>
      <c r="X2">
        <f>$D$2*INDEX('AEO 2023 Table 7'!18:18,MATCH(X$1,'AEO 2023 Table 7'!1:1,0))/INDEX('AEO 2023 Table 7'!18:18,MATCH($D$1,'AEO 2023 Table 7'!1:1,0))</f>
        <v>1.1250416234344265</v>
      </c>
      <c r="Y2">
        <f>$D$2*INDEX('AEO 2023 Table 7'!18:18,MATCH(Y$1,'AEO 2023 Table 7'!1:1,0))/INDEX('AEO 2023 Table 7'!18:18,MATCH($D$1,'AEO 2023 Table 7'!1:1,0))</f>
        <v>1.1330830540984123</v>
      </c>
      <c r="Z2">
        <f>$D$2*INDEX('AEO 2023 Table 7'!18:18,MATCH(Z$1,'AEO 2023 Table 7'!1:1,0))/INDEX('AEO 2023 Table 7'!18:18,MATCH($D$1,'AEO 2023 Table 7'!1:1,0))</f>
        <v>1.1414103883049349</v>
      </c>
      <c r="AA2">
        <f>$D$2*INDEX('AEO 2023 Table 7'!18:18,MATCH(AA$1,'AEO 2023 Table 7'!1:1,0))/INDEX('AEO 2023 Table 7'!18:18,MATCH($D$1,'AEO 2023 Table 7'!1:1,0))</f>
        <v>1.1502629603264758</v>
      </c>
      <c r="AB2">
        <f>$D$2*INDEX('AEO 2023 Table 7'!18:18,MATCH(AB$1,'AEO 2023 Table 7'!1:1,0))/INDEX('AEO 2023 Table 7'!18:18,MATCH($D$1,'AEO 2023 Table 7'!1:1,0))</f>
        <v>1.1605486719004121</v>
      </c>
      <c r="AC2">
        <f>$D$2*INDEX('AEO 2023 Table 7'!18:18,MATCH(AC$1,'AEO 2023 Table 7'!1:1,0))/INDEX('AEO 2023 Table 7'!18:18,MATCH($D$1,'AEO 2023 Table 7'!1:1,0))</f>
        <v>1.1715910385651782</v>
      </c>
      <c r="AD2">
        <f>$D$2*INDEX('AEO 2023 Table 7'!18:18,MATCH(AD$1,'AEO 2023 Table 7'!1:1,0))/INDEX('AEO 2023 Table 7'!18:18,MATCH($D$1,'AEO 2023 Table 7'!1:1,0))</f>
        <v>1.1829834794936545</v>
      </c>
      <c r="AE2">
        <f>$D$2*INDEX('AEO 2023 Table 7'!18:18,MATCH(AE$1,'AEO 2023 Table 7'!1:1,0))/INDEX('AEO 2023 Table 7'!18:18,MATCH($D$1,'AEO 2023 Table 7'!1:1,0))</f>
        <v>1.194525819744306</v>
      </c>
      <c r="AF2">
        <f>$D$2*INDEX('AEO 2023 Table 7'!18:18,MATCH(AF$1,'AEO 2023 Table 7'!1:1,0))/INDEX('AEO 2023 Table 7'!18:18,MATCH($D$1,'AEO 2023 Table 7'!1:1,0))</f>
        <v>1.2071222564298925</v>
      </c>
    </row>
    <row r="3" spans="1:32">
      <c r="A3" t="s">
        <v>124</v>
      </c>
      <c r="B3">
        <f>INDEX('AEO 2021 Table 7'!22:22,MATCH(B$1,'AEO 2021 Table 7'!1:1,0))/INDEX('AEO 2021 Table 7'!22:22,MATCH(B$1,'AEO 2021 Table 7'!1:1,0))</f>
        <v>1</v>
      </c>
      <c r="C3">
        <v>1</v>
      </c>
      <c r="D3" s="108">
        <f>'seds growth'!G11</f>
        <v>1.029624325957085</v>
      </c>
      <c r="E3">
        <f>$D$3*INDEX('AEO 2023 Table 7'!22:22,MATCH(E$1,'AEO 2023 Table 7'!1:1,0))/INDEX('AEO 2023 Table 7'!22:22,MATCH($D$1,'AEO 2023 Table 7'!1:1,0))</f>
        <v>1.0965725029002369</v>
      </c>
      <c r="F3">
        <f>$D$3*INDEX('AEO 2023 Table 7'!22:22,MATCH(F$1,'AEO 2023 Table 7'!1:1,0))/INDEX('AEO 2023 Table 7'!22:22,MATCH($D$1,'AEO 2023 Table 7'!1:1,0))</f>
        <v>1.1346298235625067</v>
      </c>
      <c r="G3">
        <f>$D$3*INDEX('AEO 2023 Table 7'!22:22,MATCH(G$1,'AEO 2023 Table 7'!1:1,0))/INDEX('AEO 2023 Table 7'!22:22,MATCH($D$1,'AEO 2023 Table 7'!1:1,0))</f>
        <v>1.1582360302962802</v>
      </c>
      <c r="H3">
        <f>$D$3*INDEX('AEO 2023 Table 7'!22:22,MATCH(H$1,'AEO 2023 Table 7'!1:1,0))/INDEX('AEO 2023 Table 7'!22:22,MATCH($D$1,'AEO 2023 Table 7'!1:1,0))</f>
        <v>1.1754590216448504</v>
      </c>
      <c r="I3">
        <f>$D$3*INDEX('AEO 2023 Table 7'!22:22,MATCH(I$1,'AEO 2023 Table 7'!1:1,0))/INDEX('AEO 2023 Table 7'!22:22,MATCH($D$1,'AEO 2023 Table 7'!1:1,0))</f>
        <v>1.1883806233803007</v>
      </c>
      <c r="J3">
        <f>$D$3*INDEX('AEO 2023 Table 7'!22:22,MATCH(J$1,'AEO 2023 Table 7'!1:1,0))/INDEX('AEO 2023 Table 7'!22:22,MATCH($D$1,'AEO 2023 Table 7'!1:1,0))</f>
        <v>1.1982485051181033</v>
      </c>
      <c r="K3">
        <f>$D$3*INDEX('AEO 2023 Table 7'!22:22,MATCH(K$1,'AEO 2023 Table 7'!1:1,0))/INDEX('AEO 2023 Table 7'!22:22,MATCH($D$1,'AEO 2023 Table 7'!1:1,0))</f>
        <v>1.2056240284096191</v>
      </c>
      <c r="L3">
        <f>$D$3*INDEX('AEO 2023 Table 7'!22:22,MATCH(L$1,'AEO 2023 Table 7'!1:1,0))/INDEX('AEO 2023 Table 7'!22:22,MATCH($D$1,'AEO 2023 Table 7'!1:1,0))</f>
        <v>1.2110527296561731</v>
      </c>
      <c r="M3">
        <f>$D$3*INDEX('AEO 2023 Table 7'!22:22,MATCH(M$1,'AEO 2023 Table 7'!1:1,0))/INDEX('AEO 2023 Table 7'!22:22,MATCH($D$1,'AEO 2023 Table 7'!1:1,0))</f>
        <v>1.2147836041272535</v>
      </c>
      <c r="N3">
        <f>$D$3*INDEX('AEO 2023 Table 7'!22:22,MATCH(N$1,'AEO 2023 Table 7'!1:1,0))/INDEX('AEO 2023 Table 7'!22:22,MATCH($D$1,'AEO 2023 Table 7'!1:1,0))</f>
        <v>1.2177845970955241</v>
      </c>
      <c r="O3">
        <f>$D$3*INDEX('AEO 2023 Table 7'!22:22,MATCH(O$1,'AEO 2023 Table 7'!1:1,0))/INDEX('AEO 2023 Table 7'!22:22,MATCH($D$1,'AEO 2023 Table 7'!1:1,0))</f>
        <v>1.2204532384422766</v>
      </c>
      <c r="P3">
        <f>$D$3*INDEX('AEO 2023 Table 7'!22:22,MATCH(P$1,'AEO 2023 Table 7'!1:1,0))/INDEX('AEO 2023 Table 7'!22:22,MATCH($D$1,'AEO 2023 Table 7'!1:1,0))</f>
        <v>1.2230591190160243</v>
      </c>
      <c r="Q3">
        <f>$D$3*INDEX('AEO 2023 Table 7'!22:22,MATCH(Q$1,'AEO 2023 Table 7'!1:1,0))/INDEX('AEO 2023 Table 7'!22:22,MATCH($D$1,'AEO 2023 Table 7'!1:1,0))</f>
        <v>1.225154387657494</v>
      </c>
      <c r="R3">
        <f>$D$3*INDEX('AEO 2023 Table 7'!22:22,MATCH(R$1,'AEO 2023 Table 7'!1:1,0))/INDEX('AEO 2023 Table 7'!22:22,MATCH($D$1,'AEO 2023 Table 7'!1:1,0))</f>
        <v>1.2269531269025009</v>
      </c>
      <c r="S3">
        <f>$D$3*INDEX('AEO 2023 Table 7'!22:22,MATCH(S$1,'AEO 2023 Table 7'!1:1,0))/INDEX('AEO 2023 Table 7'!22:22,MATCH($D$1,'AEO 2023 Table 7'!1:1,0))</f>
        <v>1.2285182618192672</v>
      </c>
      <c r="T3">
        <f>$D$3*INDEX('AEO 2023 Table 7'!22:22,MATCH(T$1,'AEO 2023 Table 7'!1:1,0))/INDEX('AEO 2023 Table 7'!22:22,MATCH($D$1,'AEO 2023 Table 7'!1:1,0))</f>
        <v>1.2292438481756822</v>
      </c>
      <c r="U3">
        <f>$D$3*INDEX('AEO 2023 Table 7'!22:22,MATCH(U$1,'AEO 2023 Table 7'!1:1,0))/INDEX('AEO 2023 Table 7'!22:22,MATCH($D$1,'AEO 2023 Table 7'!1:1,0))</f>
        <v>1.2295393976685278</v>
      </c>
      <c r="V3">
        <f>$D$3*INDEX('AEO 2023 Table 7'!22:22,MATCH(V$1,'AEO 2023 Table 7'!1:1,0))/INDEX('AEO 2023 Table 7'!22:22,MATCH($D$1,'AEO 2023 Table 7'!1:1,0))</f>
        <v>1.2295359944104551</v>
      </c>
      <c r="W3">
        <f>$D$3*INDEX('AEO 2023 Table 7'!22:22,MATCH(W$1,'AEO 2023 Table 7'!1:1,0))/INDEX('AEO 2023 Table 7'!22:22,MATCH($D$1,'AEO 2023 Table 7'!1:1,0))</f>
        <v>1.2292285335143565</v>
      </c>
      <c r="X3">
        <f>$D$3*INDEX('AEO 2023 Table 7'!22:22,MATCH(X$1,'AEO 2023 Table 7'!1:1,0))/INDEX('AEO 2023 Table 7'!22:22,MATCH($D$1,'AEO 2023 Table 7'!1:1,0))</f>
        <v>1.2287630499576563</v>
      </c>
      <c r="Y3">
        <f>$D$3*INDEX('AEO 2023 Table 7'!22:22,MATCH(Y$1,'AEO 2023 Table 7'!1:1,0))/INDEX('AEO 2023 Table 7'!22:22,MATCH($D$1,'AEO 2023 Table 7'!1:1,0))</f>
        <v>1.2278628764621253</v>
      </c>
      <c r="Z3">
        <f>$D$3*INDEX('AEO 2023 Table 7'!22:22,MATCH(Z$1,'AEO 2023 Table 7'!1:1,0))/INDEX('AEO 2023 Table 7'!22:22,MATCH($D$1,'AEO 2023 Table 7'!1:1,0))</f>
        <v>1.2269867898189863</v>
      </c>
      <c r="AA3">
        <f>$D$3*INDEX('AEO 2023 Table 7'!22:22,MATCH(AA$1,'AEO 2023 Table 7'!1:1,0))/INDEX('AEO 2023 Table 7'!22:22,MATCH($D$1,'AEO 2023 Table 7'!1:1,0))</f>
        <v>1.2259416610003151</v>
      </c>
      <c r="AB3">
        <f>$D$3*INDEX('AEO 2023 Table 7'!22:22,MATCH(AB$1,'AEO 2023 Table 7'!1:1,0))/INDEX('AEO 2023 Table 7'!22:22,MATCH($D$1,'AEO 2023 Table 7'!1:1,0))</f>
        <v>1.2252426728660419</v>
      </c>
      <c r="AC3">
        <f>$D$3*INDEX('AEO 2023 Table 7'!22:22,MATCH(AC$1,'AEO 2023 Table 7'!1:1,0))/INDEX('AEO 2023 Table 7'!22:22,MATCH($D$1,'AEO 2023 Table 7'!1:1,0))</f>
        <v>1.2240353083879831</v>
      </c>
      <c r="AD3">
        <f>$D$3*INDEX('AEO 2023 Table 7'!22:22,MATCH(AD$1,'AEO 2023 Table 7'!1:1,0))/INDEX('AEO 2023 Table 7'!22:22,MATCH($D$1,'AEO 2023 Table 7'!1:1,0))</f>
        <v>1.2229296543847998</v>
      </c>
      <c r="AE3">
        <f>$D$3*INDEX('AEO 2023 Table 7'!22:22,MATCH(AE$1,'AEO 2023 Table 7'!1:1,0))/INDEX('AEO 2023 Table 7'!22:22,MATCH($D$1,'AEO 2023 Table 7'!1:1,0))</f>
        <v>1.2216074182114238</v>
      </c>
      <c r="AF3">
        <f>$D$3*INDEX('AEO 2023 Table 7'!22:22,MATCH(AF$1,'AEO 2023 Table 7'!1:1,0))/INDEX('AEO 2023 Table 7'!22:22,MATCH($D$1,'AEO 2023 Table 7'!1:1,0))</f>
        <v>1.2204548520560177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1.008098052090173</v>
      </c>
      <c r="E4">
        <f>$D$4*'AEO 2023 Table 7'!G65/'AEO 2023 Table 7'!$F$65*'calibration multiplier'!$E$3</f>
        <v>1.0819607697566123</v>
      </c>
      <c r="F4">
        <f>$D$4*'AEO 2023 Table 7'!H65/'AEO 2023 Table 7'!$F$65*'calibration multiplier'!$E$3</f>
        <v>1.0974393539734766</v>
      </c>
      <c r="G4">
        <f>$D$4*'AEO 2023 Table 7'!I65/'AEO 2023 Table 7'!$F$65*'calibration multiplier'!$E$3</f>
        <v>1.0995643098362216</v>
      </c>
      <c r="H4">
        <f>$D$4*'AEO 2023 Table 7'!J65/'AEO 2023 Table 7'!$F$65*'calibration multiplier'!$E$3</f>
        <v>1.1135149975559733</v>
      </c>
      <c r="I4">
        <f>$D$4*'AEO 2023 Table 7'!K65/'AEO 2023 Table 7'!$F$65*'calibration multiplier'!$E$3</f>
        <v>1.1273009544387009</v>
      </c>
      <c r="J4">
        <f>$D$4*'AEO 2023 Table 7'!L65/'AEO 2023 Table 7'!$F$65*'calibration multiplier'!$E$3</f>
        <v>1.1382080780909936</v>
      </c>
      <c r="K4">
        <f>$D$4*'AEO 2023 Table 7'!M65/'AEO 2023 Table 7'!$F$65*'calibration multiplier'!$E$3</f>
        <v>1.1463208919772623</v>
      </c>
      <c r="L4">
        <f>$D$4*'AEO 2023 Table 7'!N65/'AEO 2023 Table 7'!$F$65*'calibration multiplier'!$E$3</f>
        <v>1.15201453640977</v>
      </c>
      <c r="M4">
        <f>$D$4*'AEO 2023 Table 7'!O65/'AEO 2023 Table 7'!$F$65*'calibration multiplier'!$E$3</f>
        <v>1.1577135759570272</v>
      </c>
      <c r="N4">
        <f>$D$4*'AEO 2023 Table 7'!P65/'AEO 2023 Table 7'!$F$65*'calibration multiplier'!$E$3</f>
        <v>1.1667608237179425</v>
      </c>
      <c r="O4">
        <f>$D$4*'AEO 2023 Table 7'!Q65/'AEO 2023 Table 7'!$F$65*'calibration multiplier'!$E$3</f>
        <v>1.1762961495265469</v>
      </c>
      <c r="P4">
        <f>$D$4*'AEO 2023 Table 7'!R65/'AEO 2023 Table 7'!$F$65*'calibration multiplier'!$E$3</f>
        <v>1.1849121477818039</v>
      </c>
      <c r="Q4">
        <f>$D$4*'AEO 2023 Table 7'!S65/'AEO 2023 Table 7'!$F$65*'calibration multiplier'!$E$3</f>
        <v>1.1951704189668666</v>
      </c>
      <c r="R4">
        <f>$D$4*'AEO 2023 Table 7'!T65/'AEO 2023 Table 7'!$F$65*'calibration multiplier'!$E$3</f>
        <v>1.2084427609254238</v>
      </c>
      <c r="S4">
        <f>$D$4*'AEO 2023 Table 7'!U65/'AEO 2023 Table 7'!$F$65*'calibration multiplier'!$E$3</f>
        <v>1.2242936080600166</v>
      </c>
      <c r="T4">
        <f>$D$4*'AEO 2023 Table 7'!V65/'AEO 2023 Table 7'!$F$65*'calibration multiplier'!$E$3</f>
        <v>1.2409382564114475</v>
      </c>
      <c r="U4">
        <f>$D$4*'AEO 2023 Table 7'!W65/'AEO 2023 Table 7'!$F$65*'calibration multiplier'!$E$3</f>
        <v>1.2583162806945194</v>
      </c>
      <c r="V4">
        <f>$D$4*'AEO 2023 Table 7'!X65/'AEO 2023 Table 7'!$F$65*'calibration multiplier'!$E$3</f>
        <v>1.2785141516200971</v>
      </c>
      <c r="W4">
        <f>$D$4*'AEO 2023 Table 7'!Y65/'AEO 2023 Table 7'!$F$65*'calibration multiplier'!$E$3</f>
        <v>1.2978498832086738</v>
      </c>
      <c r="X4">
        <f>$D$4*'AEO 2023 Table 7'!Z65/'AEO 2023 Table 7'!$F$65*'calibration multiplier'!$E$3</f>
        <v>1.3175222699576312</v>
      </c>
      <c r="Y4">
        <f>$D$4*'AEO 2023 Table 7'!AA65/'AEO 2023 Table 7'!$F$65*'calibration multiplier'!$E$3</f>
        <v>1.3374939057380379</v>
      </c>
      <c r="Z4">
        <f>$D$4*'AEO 2023 Table 7'!AB65/'AEO 2023 Table 7'!$F$65*'calibration multiplier'!$E$3</f>
        <v>1.3574144677654814</v>
      </c>
      <c r="AA4">
        <f>$D$4*'AEO 2023 Table 7'!AC65/'AEO 2023 Table 7'!$F$65*'calibration multiplier'!$E$3</f>
        <v>1.3768041505015551</v>
      </c>
      <c r="AB4">
        <f>$D$4*'AEO 2023 Table 7'!AD65/'AEO 2023 Table 7'!$F$65*'calibration multiplier'!$E$3</f>
        <v>1.3956924472402243</v>
      </c>
      <c r="AC4">
        <f>$D$4*'AEO 2023 Table 7'!AE65/'AEO 2023 Table 7'!$F$65*'calibration multiplier'!$E$3</f>
        <v>1.4159435499646651</v>
      </c>
      <c r="AD4">
        <f>$D$4*'AEO 2023 Table 7'!AF65/'AEO 2023 Table 7'!$F$65*'calibration multiplier'!$E$3</f>
        <v>1.4363967896550613</v>
      </c>
      <c r="AE4">
        <f>$D$4*'AEO 2023 Table 7'!AG65/'AEO 2023 Table 7'!$F$65*'calibration multiplier'!$E$3</f>
        <v>1.4565554560801244</v>
      </c>
      <c r="AF4">
        <f>$D$4*'AEO 2023 Table 7'!AH65/'AEO 2023 Table 7'!$F$65*'calibration multiplier'!$E$3</f>
        <v>1.4790376185907208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0.98075904303786743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0.97866377627492884</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0.97701672595684375</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0.98304848097496156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0.99321455848342366</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1.0017780674722194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1.0093885645759217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1.0164333544133688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1.0239704166529098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1.0327929859157943</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1.0452431183981064</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1.057098230857328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1.0681580084300712</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1.0802467960678994</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1.0912232700105338</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1.1043714678123202</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1.117543686364066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1.1299272387848731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1.143906670297905</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1.1584788520592035</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1.173362931475741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1.1878912722675783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1.201745291486416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1.215418563864165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1.2305142946150693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1.2461648013305262</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1.2611687405684184</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1.2771798438055122</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1.2956763008623724</v>
      </c>
    </row>
    <row r="3" spans="1:32">
      <c r="A3" t="s">
        <v>124</v>
      </c>
      <c r="B3">
        <v>1</v>
      </c>
      <c r="C3">
        <v>1</v>
      </c>
      <c r="D3" s="108">
        <f>'seds growth'!G11</f>
        <v>1.029624325957085</v>
      </c>
      <c r="E3">
        <f>$D$3*INDEX('AEO 2023 Table 49'!50:50,MATCH(E1,'AEO 2023 Table 49'!13:13,0))/INDEX('AEO 2023 Table 49'!50:50,MATCH($D$1,'AEO 2023 Table 49'!13:13,0))</f>
        <v>1.0135108142615752</v>
      </c>
      <c r="F3">
        <f>$D$3*INDEX('AEO 2023 Table 49'!50:50,MATCH(F1,'AEO 2023 Table 49'!13:13,0))/INDEX('AEO 2023 Table 49'!50:50,MATCH($D$1,'AEO 2023 Table 49'!13:13,0))</f>
        <v>1.0008491558300172</v>
      </c>
      <c r="G3">
        <f>$D$3*INDEX('AEO 2023 Table 49'!50:50,MATCH(G1,'AEO 2023 Table 49'!13:13,0))/INDEX('AEO 2023 Table 49'!50:50,MATCH($D$1,'AEO 2023 Table 49'!13:13,0))</f>
        <v>0.99984818260102548</v>
      </c>
      <c r="H3">
        <f>$D$3*INDEX('AEO 2023 Table 49'!50:50,MATCH(H1,'AEO 2023 Table 49'!13:13,0))/INDEX('AEO 2023 Table 49'!50:50,MATCH($D$1,'AEO 2023 Table 49'!13:13,0))</f>
        <v>1.0061108536398038</v>
      </c>
      <c r="I3">
        <f>$D$3*INDEX('AEO 2023 Table 49'!50:50,MATCH(I1,'AEO 2023 Table 49'!13:13,0))/INDEX('AEO 2023 Table 49'!50:50,MATCH($D$1,'AEO 2023 Table 49'!13:13,0))</f>
        <v>1.010566378812132</v>
      </c>
      <c r="J3">
        <f>$D$3*INDEX('AEO 2023 Table 49'!50:50,MATCH(J1,'AEO 2023 Table 49'!13:13,0))/INDEX('AEO 2023 Table 49'!50:50,MATCH($D$1,'AEO 2023 Table 49'!13:13,0))</f>
        <v>1.0138004927097768</v>
      </c>
      <c r="K3">
        <f>$D$3*INDEX('AEO 2023 Table 49'!50:50,MATCH(K1,'AEO 2023 Table 49'!13:13,0))/INDEX('AEO 2023 Table 49'!50:50,MATCH($D$1,'AEO 2023 Table 49'!13:13,0))</f>
        <v>1.0144485943328836</v>
      </c>
      <c r="L3">
        <f>$D$3*INDEX('AEO 2023 Table 49'!50:50,MATCH(L1,'AEO 2023 Table 49'!13:13,0))/INDEX('AEO 2023 Table 49'!50:50,MATCH($D$1,'AEO 2023 Table 49'!13:13,0))</f>
        <v>1.0146824707004116</v>
      </c>
      <c r="M3">
        <f>$D$3*INDEX('AEO 2023 Table 49'!50:50,MATCH(M1,'AEO 2023 Table 49'!13:13,0))/INDEX('AEO 2023 Table 49'!50:50,MATCH($D$1,'AEO 2023 Table 49'!13:13,0))</f>
        <v>1.0149492874789652</v>
      </c>
      <c r="N3">
        <f>$D$3*INDEX('AEO 2023 Table 49'!50:50,MATCH(N1,'AEO 2023 Table 49'!13:13,0))/INDEX('AEO 2023 Table 49'!50:50,MATCH($D$1,'AEO 2023 Table 49'!13:13,0))</f>
        <v>1.0172395740604752</v>
      </c>
      <c r="O3">
        <f>$D$3*INDEX('AEO 2023 Table 49'!50:50,MATCH(O1,'AEO 2023 Table 49'!13:13,0))/INDEX('AEO 2023 Table 49'!50:50,MATCH($D$1,'AEO 2023 Table 49'!13:13,0))</f>
        <v>1.0172221813472135</v>
      </c>
      <c r="P3">
        <f>$D$3*INDEX('AEO 2023 Table 49'!50:50,MATCH(P1,'AEO 2023 Table 49'!13:13,0))/INDEX('AEO 2023 Table 49'!50:50,MATCH($D$1,'AEO 2023 Table 49'!13:13,0))</f>
        <v>1.0144538870489839</v>
      </c>
      <c r="Q3">
        <f>$D$3*INDEX('AEO 2023 Table 49'!50:50,MATCH(Q1,'AEO 2023 Table 49'!13:13,0))/INDEX('AEO 2023 Table 49'!50:50,MATCH($D$1,'AEO 2023 Table 49'!13:13,0))</f>
        <v>1.0121425893208327</v>
      </c>
      <c r="R3">
        <f>$D$3*INDEX('AEO 2023 Table 49'!50:50,MATCH(R1,'AEO 2023 Table 49'!13:13,0))/INDEX('AEO 2023 Table 49'!50:50,MATCH($D$1,'AEO 2023 Table 49'!13:13,0))</f>
        <v>1.0080842326488673</v>
      </c>
      <c r="S3">
        <f>$D$3*INDEX('AEO 2023 Table 49'!50:50,MATCH(S1,'AEO 2023 Table 49'!13:13,0))/INDEX('AEO 2023 Table 49'!50:50,MATCH($D$1,'AEO 2023 Table 49'!13:13,0))</f>
        <v>1.0072926769401602</v>
      </c>
      <c r="T3">
        <f>$D$3*INDEX('AEO 2023 Table 49'!50:50,MATCH(T1,'AEO 2023 Table 49'!13:13,0))/INDEX('AEO 2023 Table 49'!50:50,MATCH($D$1,'AEO 2023 Table 49'!13:13,0))</f>
        <v>1.0072283877881965</v>
      </c>
      <c r="U3">
        <f>$D$3*INDEX('AEO 2023 Table 49'!50:50,MATCH(U1,'AEO 2023 Table 49'!13:13,0))/INDEX('AEO 2023 Table 49'!50:50,MATCH($D$1,'AEO 2023 Table 49'!13:13,0))</f>
        <v>1.0060471537912972</v>
      </c>
      <c r="V3">
        <f>$D$3*INDEX('AEO 2023 Table 49'!50:50,MATCH(V1,'AEO 2023 Table 49'!13:13,0))/INDEX('AEO 2023 Table 49'!50:50,MATCH($D$1,'AEO 2023 Table 49'!13:13,0))</f>
        <v>1.0059474017892089</v>
      </c>
      <c r="W3">
        <f>$D$3*INDEX('AEO 2023 Table 49'!50:50,MATCH(W1,'AEO 2023 Table 49'!13:13,0))/INDEX('AEO 2023 Table 49'!50:50,MATCH($D$1,'AEO 2023 Table 49'!13:13,0))</f>
        <v>1.0051235775855689</v>
      </c>
      <c r="X3">
        <f>$D$3*INDEX('AEO 2023 Table 49'!50:50,MATCH(X1,'AEO 2023 Table 49'!13:13,0))/INDEX('AEO 2023 Table 49'!50:50,MATCH($D$1,'AEO 2023 Table 49'!13:13,0))</f>
        <v>1.0049502067113565</v>
      </c>
      <c r="Y3">
        <f>$D$3*INDEX('AEO 2023 Table 49'!50:50,MATCH(Y1,'AEO 2023 Table 49'!13:13,0))/INDEX('AEO 2023 Table 49'!50:50,MATCH($D$1,'AEO 2023 Table 49'!13:13,0))</f>
        <v>1.0041652104458081</v>
      </c>
      <c r="Z3">
        <f>$D$3*INDEX('AEO 2023 Table 49'!50:50,MATCH(Z1,'AEO 2023 Table 49'!13:13,0))/INDEX('AEO 2023 Table 49'!50:50,MATCH($D$1,'AEO 2023 Table 49'!13:13,0))</f>
        <v>1.0027257238467717</v>
      </c>
      <c r="AA3">
        <f>$D$3*INDEX('AEO 2023 Table 49'!50:50,MATCH(AA1,'AEO 2023 Table 49'!13:13,0))/INDEX('AEO 2023 Table 49'!50:50,MATCH($D$1,'AEO 2023 Table 49'!13:13,0))</f>
        <v>1.0005580509369978</v>
      </c>
      <c r="AB3">
        <f>$D$3*INDEX('AEO 2023 Table 49'!50:50,MATCH(AB1,'AEO 2023 Table 49'!13:13,0))/INDEX('AEO 2023 Table 49'!50:50,MATCH($D$1,'AEO 2023 Table 49'!13:13,0))</f>
        <v>0.99832911249767298</v>
      </c>
      <c r="AC3">
        <f>$D$3*INDEX('AEO 2023 Table 49'!50:50,MATCH(AC1,'AEO 2023 Table 49'!13:13,0))/INDEX('AEO 2023 Table 49'!50:50,MATCH($D$1,'AEO 2023 Table 49'!13:13,0))</f>
        <v>0.99545148313178367</v>
      </c>
      <c r="AD3">
        <f>$D$3*INDEX('AEO 2023 Table 49'!50:50,MATCH(AD1,'AEO 2023 Table 49'!13:13,0))/INDEX('AEO 2023 Table 49'!50:50,MATCH($D$1,'AEO 2023 Table 49'!13:13,0))</f>
        <v>0.99218442882311386</v>
      </c>
      <c r="AE3">
        <f>$D$3*INDEX('AEO 2023 Table 49'!50:50,MATCH(AE1,'AEO 2023 Table 49'!13:13,0))/INDEX('AEO 2023 Table 49'!50:50,MATCH($D$1,'AEO 2023 Table 49'!13:13,0))</f>
        <v>0.99079822186565181</v>
      </c>
      <c r="AF3">
        <f>$D$3*INDEX('AEO 2023 Table 49'!50:50,MATCH(AF1,'AEO 2023 Table 49'!13:13,0))/INDEX('AEO 2023 Table 49'!50:50,MATCH($D$1,'AEO 2023 Table 49'!13:13,0))</f>
        <v>0.9906346818949141</v>
      </c>
    </row>
    <row r="4" spans="1:32">
      <c r="A4" t="s">
        <v>122</v>
      </c>
      <c r="B4">
        <v>1</v>
      </c>
      <c r="C4">
        <v>1</v>
      </c>
      <c r="D4" s="108">
        <f>'seds growth'!G8</f>
        <v>1.008098052090173</v>
      </c>
      <c r="E4">
        <f>$D$4*'AEO 2023 Table 7'!G65/'AEO 2023 Table 7'!$F$65</f>
        <v>1.0819607697566123</v>
      </c>
      <c r="F4">
        <f>$D$4*'AEO 2023 Table 7'!H65/'AEO 2023 Table 7'!$F$65</f>
        <v>1.0974393539734766</v>
      </c>
      <c r="G4">
        <f>$D$4*'AEO 2023 Table 7'!I65/'AEO 2023 Table 7'!$F$65</f>
        <v>1.0995643098362216</v>
      </c>
      <c r="H4">
        <f>$D$4*'AEO 2023 Table 7'!J65/'AEO 2023 Table 7'!$F$65</f>
        <v>1.1135149975559733</v>
      </c>
      <c r="I4">
        <f>$D$4*'AEO 2023 Table 7'!K65/'AEO 2023 Table 7'!$F$65</f>
        <v>1.1273009544387009</v>
      </c>
      <c r="J4">
        <f>$D$4*'AEO 2023 Table 7'!L65/'AEO 2023 Table 7'!$F$65</f>
        <v>1.1382080780909936</v>
      </c>
      <c r="K4">
        <f>$D$4*'AEO 2023 Table 7'!M65/'AEO 2023 Table 7'!$F$65</f>
        <v>1.1463208919772623</v>
      </c>
      <c r="L4">
        <f>$D$4*'AEO 2023 Table 7'!N65/'AEO 2023 Table 7'!$F$65</f>
        <v>1.15201453640977</v>
      </c>
      <c r="M4">
        <f>$D$4*'AEO 2023 Table 7'!O65/'AEO 2023 Table 7'!$F$65</f>
        <v>1.1577135759570272</v>
      </c>
      <c r="N4">
        <f>$D$4*'AEO 2023 Table 7'!P65/'AEO 2023 Table 7'!$F$65</f>
        <v>1.1667608237179425</v>
      </c>
      <c r="O4">
        <f>$D$4*'AEO 2023 Table 7'!Q65/'AEO 2023 Table 7'!$F$65</f>
        <v>1.1762961495265469</v>
      </c>
      <c r="P4">
        <f>$D$4*'AEO 2023 Table 7'!R65/'AEO 2023 Table 7'!$F$65</f>
        <v>1.1849121477818039</v>
      </c>
      <c r="Q4">
        <f>$D$4*'AEO 2023 Table 7'!S65/'AEO 2023 Table 7'!$F$65</f>
        <v>1.1951704189668666</v>
      </c>
      <c r="R4">
        <f>$D$4*'AEO 2023 Table 7'!T65/'AEO 2023 Table 7'!$F$65</f>
        <v>1.2084427609254238</v>
      </c>
      <c r="S4">
        <f>$D$4*'AEO 2023 Table 7'!U65/'AEO 2023 Table 7'!$F$65</f>
        <v>1.2242936080600166</v>
      </c>
      <c r="T4">
        <f>$D$4*'AEO 2023 Table 7'!V65/'AEO 2023 Table 7'!$F$65</f>
        <v>1.2409382564114475</v>
      </c>
      <c r="U4">
        <f>$D$4*'AEO 2023 Table 7'!W65/'AEO 2023 Table 7'!$F$65</f>
        <v>1.2583162806945194</v>
      </c>
      <c r="V4">
        <f>$D$4*'AEO 2023 Table 7'!X65/'AEO 2023 Table 7'!$F$65</f>
        <v>1.2785141516200971</v>
      </c>
      <c r="W4">
        <f>$D$4*'AEO 2023 Table 7'!Y65/'AEO 2023 Table 7'!$F$65</f>
        <v>1.2978498832086738</v>
      </c>
      <c r="X4">
        <f>$D$4*'AEO 2023 Table 7'!Z65/'AEO 2023 Table 7'!$F$65</f>
        <v>1.3175222699576312</v>
      </c>
      <c r="Y4">
        <f>$D$4*'AEO 2023 Table 7'!AA65/'AEO 2023 Table 7'!$F$65</f>
        <v>1.3374939057380379</v>
      </c>
      <c r="Z4">
        <f>$D$4*'AEO 2023 Table 7'!AB65/'AEO 2023 Table 7'!$F$65</f>
        <v>1.3574144677654814</v>
      </c>
      <c r="AA4">
        <f>$D$4*'AEO 2023 Table 7'!AC65/'AEO 2023 Table 7'!$F$65</f>
        <v>1.3768041505015551</v>
      </c>
      <c r="AB4">
        <f>$D$4*'AEO 2023 Table 7'!AD65/'AEO 2023 Table 7'!$F$65</f>
        <v>1.3956924472402243</v>
      </c>
      <c r="AC4">
        <f>$D$4*'AEO 2023 Table 7'!AE65/'AEO 2023 Table 7'!$F$65</f>
        <v>1.4159435499646651</v>
      </c>
      <c r="AD4">
        <f>$D$4*'AEO 2023 Table 7'!AF65/'AEO 2023 Table 7'!$F$65</f>
        <v>1.4363967896550613</v>
      </c>
      <c r="AE4">
        <f>$D$4*'AEO 2023 Table 7'!AG65/'AEO 2023 Table 7'!$F$65</f>
        <v>1.4565554560801244</v>
      </c>
      <c r="AF4">
        <f>$D$4*'AEO 2023 Table 7'!AH65/'AEO 2023 Table 7'!$F$65</f>
        <v>1.4790376185907208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0.98075904303786743</v>
      </c>
      <c r="E2" s="108">
        <f>'growth rates from 2022 psgr'!E2</f>
        <v>1.0007863647947</v>
      </c>
      <c r="F2" s="108">
        <f>'growth rates from 2022 psgr'!F2</f>
        <v>1.0080809931516164</v>
      </c>
      <c r="G2" s="108">
        <f>'growth rates from 2022 psgr'!G2</f>
        <v>1.0118247733060686</v>
      </c>
      <c r="H2" s="108">
        <f>'growth rates from 2022 psgr'!H2</f>
        <v>1.0190263462527174</v>
      </c>
      <c r="I2" s="108">
        <f>'growth rates from 2022 psgr'!I2</f>
        <v>1.0285798242835837</v>
      </c>
      <c r="J2" s="108">
        <f>'growth rates from 2022 psgr'!J2</f>
        <v>1.0374184166937177</v>
      </c>
      <c r="K2" s="108">
        <f>'growth rates from 2022 psgr'!K2</f>
        <v>1.04432229614723</v>
      </c>
      <c r="L2" s="108">
        <f>'growth rates from 2022 psgr'!L2</f>
        <v>1.0495895769605379</v>
      </c>
      <c r="M2" s="108">
        <f>'growth rates from 2022 psgr'!M2</f>
        <v>1.0540500953929688</v>
      </c>
      <c r="N2" s="108">
        <f>'growth rates from 2022 psgr'!N2</f>
        <v>1.0578019601835285</v>
      </c>
      <c r="O2" s="108">
        <f>'growth rates from 2022 psgr'!O2</f>
        <v>1.0632201509847594</v>
      </c>
      <c r="P2" s="108">
        <f>'growth rates from 2022 psgr'!P2</f>
        <v>1.0701391886998015</v>
      </c>
      <c r="Q2" s="108">
        <f>'growth rates from 2022 psgr'!Q2</f>
        <v>1.0764582076129874</v>
      </c>
      <c r="R2" s="108">
        <f>'growth rates from 2022 psgr'!R2</f>
        <v>1.0815920105253658</v>
      </c>
      <c r="S2" s="108">
        <f>'growth rates from 2022 psgr'!S2</f>
        <v>1.0875583446907531</v>
      </c>
      <c r="T2" s="108">
        <f>'growth rates from 2022 psgr'!T2</f>
        <v>1.0942907659074497</v>
      </c>
      <c r="U2" s="108">
        <f>'growth rates from 2022 psgr'!U2</f>
        <v>1.1010739677314425</v>
      </c>
      <c r="V2" s="108">
        <f>'growth rates from 2022 psgr'!V2</f>
        <v>1.10882208387897</v>
      </c>
      <c r="W2" s="108">
        <f>'growth rates from 2022 psgr'!W2</f>
        <v>1.1167617008343951</v>
      </c>
      <c r="X2" s="108">
        <f>'growth rates from 2022 psgr'!X2</f>
        <v>1.1250416234344265</v>
      </c>
      <c r="Y2" s="108">
        <f>'growth rates from 2022 psgr'!Y2</f>
        <v>1.1330830540984123</v>
      </c>
      <c r="Z2" s="108">
        <f>'growth rates from 2022 psgr'!Z2</f>
        <v>1.1414103883049349</v>
      </c>
      <c r="AA2" s="108">
        <f>'growth rates from 2022 psgr'!AA2</f>
        <v>1.1502629603264758</v>
      </c>
      <c r="AB2" s="108">
        <f>'growth rates from 2022 psgr'!AB2</f>
        <v>1.1605486719004121</v>
      </c>
      <c r="AC2" s="108">
        <f>'growth rates from 2022 psgr'!AC2</f>
        <v>1.1715910385651782</v>
      </c>
      <c r="AD2" s="108">
        <f>'growth rates from 2022 psgr'!AD2</f>
        <v>1.1829834794936545</v>
      </c>
      <c r="AE2" s="108">
        <f>'growth rates from 2022 psgr'!AE2</f>
        <v>1.194525819744306</v>
      </c>
      <c r="AF2" s="108">
        <f>'growth rates from 2022 psgr'!AF2</f>
        <v>1.2071222564298925</v>
      </c>
    </row>
    <row r="3" spans="1:32">
      <c r="A3" t="s">
        <v>124</v>
      </c>
      <c r="B3">
        <f>INDEX('AEO 2021 Table 7'!22:22,MATCH(B$1,'AEO 2021 Table 7'!1:1,0))/INDEX('AEO 2021 Table 7'!22:22,MATCH(B$1,'AEO 2021 Table 7'!1:1,0))</f>
        <v>1</v>
      </c>
      <c r="C3">
        <v>1</v>
      </c>
      <c r="D3" s="108">
        <f>'growth rates from 2022 psgr'!D3</f>
        <v>1.029624325957085</v>
      </c>
      <c r="E3" s="108">
        <f>'growth rates from 2022 psgr'!E3</f>
        <v>1.0965725029002369</v>
      </c>
      <c r="F3" s="108">
        <f>'growth rates from 2022 psgr'!F3</f>
        <v>1.1346298235625067</v>
      </c>
      <c r="G3" s="108">
        <f>'growth rates from 2022 psgr'!G3</f>
        <v>1.1582360302962802</v>
      </c>
      <c r="H3" s="108">
        <f>'growth rates from 2022 psgr'!H3</f>
        <v>1.1754590216448504</v>
      </c>
      <c r="I3" s="108">
        <f>'growth rates from 2022 psgr'!I3</f>
        <v>1.1883806233803007</v>
      </c>
      <c r="J3" s="108">
        <f>'growth rates from 2022 psgr'!J3</f>
        <v>1.1982485051181033</v>
      </c>
      <c r="K3" s="108">
        <f>'growth rates from 2022 psgr'!K3</f>
        <v>1.2056240284096191</v>
      </c>
      <c r="L3" s="108">
        <f>'growth rates from 2022 psgr'!L3</f>
        <v>1.2110527296561731</v>
      </c>
      <c r="M3" s="108">
        <f>'growth rates from 2022 psgr'!M3</f>
        <v>1.2147836041272535</v>
      </c>
      <c r="N3" s="108">
        <f>'growth rates from 2022 psgr'!N3</f>
        <v>1.2177845970955241</v>
      </c>
      <c r="O3" s="108">
        <f>'growth rates from 2022 psgr'!O3</f>
        <v>1.2204532384422766</v>
      </c>
      <c r="P3" s="108">
        <f>'growth rates from 2022 psgr'!P3</f>
        <v>1.2230591190160243</v>
      </c>
      <c r="Q3" s="108">
        <f>'growth rates from 2022 psgr'!Q3</f>
        <v>1.225154387657494</v>
      </c>
      <c r="R3" s="108">
        <f>'growth rates from 2022 psgr'!R3</f>
        <v>1.2269531269025009</v>
      </c>
      <c r="S3" s="108">
        <f>'growth rates from 2022 psgr'!S3</f>
        <v>1.2285182618192672</v>
      </c>
      <c r="T3" s="108">
        <f>'growth rates from 2022 psgr'!T3</f>
        <v>1.2292438481756822</v>
      </c>
      <c r="U3" s="108">
        <f>'growth rates from 2022 psgr'!U3</f>
        <v>1.2295393976685278</v>
      </c>
      <c r="V3" s="108">
        <f>'growth rates from 2022 psgr'!V3</f>
        <v>1.2295359944104551</v>
      </c>
      <c r="W3" s="108">
        <f>'growth rates from 2022 psgr'!W3</f>
        <v>1.2292285335143565</v>
      </c>
      <c r="X3" s="108">
        <f>'growth rates from 2022 psgr'!X3</f>
        <v>1.2287630499576563</v>
      </c>
      <c r="Y3" s="108">
        <f>'growth rates from 2022 psgr'!Y3</f>
        <v>1.2278628764621253</v>
      </c>
      <c r="Z3" s="108">
        <f>'growth rates from 2022 psgr'!Z3</f>
        <v>1.2269867898189863</v>
      </c>
      <c r="AA3" s="108">
        <f>'growth rates from 2022 psgr'!AA3</f>
        <v>1.2259416610003151</v>
      </c>
      <c r="AB3" s="108">
        <f>'growth rates from 2022 psgr'!AB3</f>
        <v>1.2252426728660419</v>
      </c>
      <c r="AC3" s="108">
        <f>'growth rates from 2022 psgr'!AC3</f>
        <v>1.2240353083879831</v>
      </c>
      <c r="AD3" s="108">
        <f>'growth rates from 2022 psgr'!AD3</f>
        <v>1.2229296543847998</v>
      </c>
      <c r="AE3" s="108">
        <f>'growth rates from 2022 psgr'!AE3</f>
        <v>1.2216074182114238</v>
      </c>
      <c r="AF3" s="108">
        <f>'growth rates from 2022 psgr'!AF3</f>
        <v>1.2204548520560177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1.008098052090173</v>
      </c>
      <c r="E4" s="108">
        <f>'growth rates from 2022 psgr'!E4</f>
        <v>1.0819607697566123</v>
      </c>
      <c r="F4" s="108">
        <f>'growth rates from 2022 psgr'!F4</f>
        <v>1.0974393539734766</v>
      </c>
      <c r="G4" s="108">
        <f>'growth rates from 2022 psgr'!G4</f>
        <v>1.0995643098362216</v>
      </c>
      <c r="H4" s="108">
        <f>'growth rates from 2022 psgr'!H4</f>
        <v>1.1135149975559733</v>
      </c>
      <c r="I4" s="108">
        <f>'growth rates from 2022 psgr'!I4</f>
        <v>1.1273009544387009</v>
      </c>
      <c r="J4" s="108">
        <f>'growth rates from 2022 psgr'!J4</f>
        <v>1.1382080780909936</v>
      </c>
      <c r="K4" s="108">
        <f>'growth rates from 2022 psgr'!K4</f>
        <v>1.1463208919772623</v>
      </c>
      <c r="L4" s="108">
        <f>'growth rates from 2022 psgr'!L4</f>
        <v>1.15201453640977</v>
      </c>
      <c r="M4" s="108">
        <f>'growth rates from 2022 psgr'!M4</f>
        <v>1.1577135759570272</v>
      </c>
      <c r="N4" s="108">
        <f>'growth rates from 2022 psgr'!N4</f>
        <v>1.1667608237179425</v>
      </c>
      <c r="O4" s="108">
        <f>'growth rates from 2022 psgr'!O4</f>
        <v>1.1762961495265469</v>
      </c>
      <c r="P4" s="108">
        <f>'growth rates from 2022 psgr'!P4</f>
        <v>1.1849121477818039</v>
      </c>
      <c r="Q4" s="108">
        <f>'growth rates from 2022 psgr'!Q4</f>
        <v>1.1951704189668666</v>
      </c>
      <c r="R4" s="108">
        <f>'growth rates from 2022 psgr'!R4</f>
        <v>1.2084427609254238</v>
      </c>
      <c r="S4" s="108">
        <f>'growth rates from 2022 psgr'!S4</f>
        <v>1.2242936080600166</v>
      </c>
      <c r="T4" s="108">
        <f>'growth rates from 2022 psgr'!T4</f>
        <v>1.2409382564114475</v>
      </c>
      <c r="U4" s="108">
        <f>'growth rates from 2022 psgr'!U4</f>
        <v>1.2583162806945194</v>
      </c>
      <c r="V4" s="108">
        <f>'growth rates from 2022 psgr'!V4</f>
        <v>1.2785141516200971</v>
      </c>
      <c r="W4" s="108">
        <f>'growth rates from 2022 psgr'!W4</f>
        <v>1.2978498832086738</v>
      </c>
      <c r="X4" s="108">
        <f>'growth rates from 2022 psgr'!X4</f>
        <v>1.3175222699576312</v>
      </c>
      <c r="Y4" s="108">
        <f>'growth rates from 2022 psgr'!Y4</f>
        <v>1.3374939057380379</v>
      </c>
      <c r="Z4" s="108">
        <f>'growth rates from 2022 psgr'!Z4</f>
        <v>1.3574144677654814</v>
      </c>
      <c r="AA4" s="108">
        <f>'growth rates from 2022 psgr'!AA4</f>
        <v>1.3768041505015551</v>
      </c>
      <c r="AB4" s="108">
        <f>'growth rates from 2022 psgr'!AB4</f>
        <v>1.3956924472402243</v>
      </c>
      <c r="AC4" s="108">
        <f>'growth rates from 2022 psgr'!AC4</f>
        <v>1.4159435499646651</v>
      </c>
      <c r="AD4" s="108">
        <f>'growth rates from 2022 psgr'!AD4</f>
        <v>1.4363967896550613</v>
      </c>
      <c r="AE4" s="108">
        <f>'growth rates from 2022 psgr'!AE4</f>
        <v>1.4565554560801244</v>
      </c>
      <c r="AF4" s="108">
        <f>'growth rates from 2022 psgr'!AF4</f>
        <v>1.4790376185907208</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0.98075904303786743</v>
      </c>
      <c r="E2" s="108">
        <f>'growth rates from 2022 frgt'!E2</f>
        <v>0.97866377627492884</v>
      </c>
      <c r="F2" s="108">
        <f>'growth rates from 2022 frgt'!F2</f>
        <v>0.97701672595684375</v>
      </c>
      <c r="G2" s="108">
        <f>'growth rates from 2022 frgt'!G2</f>
        <v>0.98304848097496156</v>
      </c>
      <c r="H2" s="108">
        <f>'growth rates from 2022 frgt'!H2</f>
        <v>0.99321455848342366</v>
      </c>
      <c r="I2" s="108">
        <f>'growth rates from 2022 frgt'!I2</f>
        <v>1.0017780674722194</v>
      </c>
      <c r="J2" s="108">
        <f>'growth rates from 2022 frgt'!J2</f>
        <v>1.0093885645759217</v>
      </c>
      <c r="K2" s="108">
        <f>'growth rates from 2022 frgt'!K2</f>
        <v>1.0164333544133688</v>
      </c>
      <c r="L2" s="108">
        <f>'growth rates from 2022 frgt'!L2</f>
        <v>1.0239704166529098</v>
      </c>
      <c r="M2" s="108">
        <f>'growth rates from 2022 frgt'!M2</f>
        <v>1.0327929859157943</v>
      </c>
      <c r="N2" s="108">
        <f>'growth rates from 2022 frgt'!N2</f>
        <v>1.0452431183981064</v>
      </c>
      <c r="O2" s="108">
        <f>'growth rates from 2022 frgt'!O2</f>
        <v>1.057098230857328</v>
      </c>
      <c r="P2" s="108">
        <f>'growth rates from 2022 frgt'!P2</f>
        <v>1.0681580084300712</v>
      </c>
      <c r="Q2" s="108">
        <f>'growth rates from 2022 frgt'!Q2</f>
        <v>1.0802467960678994</v>
      </c>
      <c r="R2" s="108">
        <f>'growth rates from 2022 frgt'!R2</f>
        <v>1.0912232700105338</v>
      </c>
      <c r="S2" s="108">
        <f>'growth rates from 2022 frgt'!S2</f>
        <v>1.1043714678123202</v>
      </c>
      <c r="T2" s="108">
        <f>'growth rates from 2022 frgt'!T2</f>
        <v>1.117543686364066</v>
      </c>
      <c r="U2" s="108">
        <f>'growth rates from 2022 frgt'!U2</f>
        <v>1.1299272387848731</v>
      </c>
      <c r="V2" s="108">
        <f>'growth rates from 2022 frgt'!V2</f>
        <v>1.143906670297905</v>
      </c>
      <c r="W2" s="108">
        <f>'growth rates from 2022 frgt'!W2</f>
        <v>1.1584788520592035</v>
      </c>
      <c r="X2" s="108">
        <f>'growth rates from 2022 frgt'!X2</f>
        <v>1.173362931475741</v>
      </c>
      <c r="Y2" s="108">
        <f>'growth rates from 2022 frgt'!Y2</f>
        <v>1.1878912722675783</v>
      </c>
      <c r="Z2" s="108">
        <f>'growth rates from 2022 frgt'!Z2</f>
        <v>1.201745291486416</v>
      </c>
      <c r="AA2" s="108">
        <f>'growth rates from 2022 frgt'!AA2</f>
        <v>1.215418563864165</v>
      </c>
      <c r="AB2" s="108">
        <f>'growth rates from 2022 frgt'!AB2</f>
        <v>1.2305142946150693</v>
      </c>
      <c r="AC2" s="108">
        <f>'growth rates from 2022 frgt'!AC2</f>
        <v>1.2461648013305262</v>
      </c>
      <c r="AD2" s="108">
        <f>'growth rates from 2022 frgt'!AD2</f>
        <v>1.2611687405684184</v>
      </c>
      <c r="AE2" s="108">
        <f>'growth rates from 2022 frgt'!AE2</f>
        <v>1.2771798438055122</v>
      </c>
      <c r="AF2" s="108">
        <f>'growth rates from 2022 frgt'!AF2</f>
        <v>1.2956763008623724</v>
      </c>
    </row>
    <row r="3" spans="1:32">
      <c r="A3" t="s">
        <v>124</v>
      </c>
      <c r="B3">
        <v>1</v>
      </c>
      <c r="C3">
        <v>1</v>
      </c>
      <c r="D3" s="108">
        <f>'growth rates from 2022 frgt'!D3</f>
        <v>1.029624325957085</v>
      </c>
      <c r="E3" s="108">
        <f>'growth rates from 2022 frgt'!E3</f>
        <v>1.0135108142615752</v>
      </c>
      <c r="F3" s="108">
        <f>'growth rates from 2022 frgt'!F3</f>
        <v>1.0008491558300172</v>
      </c>
      <c r="G3" s="108">
        <f>'growth rates from 2022 frgt'!G3</f>
        <v>0.99984818260102548</v>
      </c>
      <c r="H3" s="108">
        <f>'growth rates from 2022 frgt'!H3</f>
        <v>1.0061108536398038</v>
      </c>
      <c r="I3" s="108">
        <f>'growth rates from 2022 frgt'!I3</f>
        <v>1.010566378812132</v>
      </c>
      <c r="J3" s="108">
        <f>'growth rates from 2022 frgt'!J3</f>
        <v>1.0138004927097768</v>
      </c>
      <c r="K3" s="108">
        <f>'growth rates from 2022 frgt'!K3</f>
        <v>1.0144485943328836</v>
      </c>
      <c r="L3" s="108">
        <f>'growth rates from 2022 frgt'!L3</f>
        <v>1.0146824707004116</v>
      </c>
      <c r="M3" s="108">
        <f>'growth rates from 2022 frgt'!M3</f>
        <v>1.0149492874789652</v>
      </c>
      <c r="N3" s="108">
        <f>'growth rates from 2022 frgt'!N3</f>
        <v>1.0172395740604752</v>
      </c>
      <c r="O3" s="108">
        <f>'growth rates from 2022 frgt'!O3</f>
        <v>1.0172221813472135</v>
      </c>
      <c r="P3" s="108">
        <f>'growth rates from 2022 frgt'!P3</f>
        <v>1.0144538870489839</v>
      </c>
      <c r="Q3" s="108">
        <f>'growth rates from 2022 frgt'!Q3</f>
        <v>1.0121425893208327</v>
      </c>
      <c r="R3" s="108">
        <f>'growth rates from 2022 frgt'!R3</f>
        <v>1.0080842326488673</v>
      </c>
      <c r="S3" s="108">
        <f>'growth rates from 2022 frgt'!S3</f>
        <v>1.0072926769401602</v>
      </c>
      <c r="T3" s="108">
        <f>'growth rates from 2022 frgt'!T3</f>
        <v>1.0072283877881965</v>
      </c>
      <c r="U3" s="108">
        <f>'growth rates from 2022 frgt'!U3</f>
        <v>1.0060471537912972</v>
      </c>
      <c r="V3" s="108">
        <f>'growth rates from 2022 frgt'!V3</f>
        <v>1.0059474017892089</v>
      </c>
      <c r="W3" s="108">
        <f>'growth rates from 2022 frgt'!W3</f>
        <v>1.0051235775855689</v>
      </c>
      <c r="X3" s="108">
        <f>'growth rates from 2022 frgt'!X3</f>
        <v>1.0049502067113565</v>
      </c>
      <c r="Y3" s="108">
        <f>'growth rates from 2022 frgt'!Y3</f>
        <v>1.0041652104458081</v>
      </c>
      <c r="Z3" s="108">
        <f>'growth rates from 2022 frgt'!Z3</f>
        <v>1.0027257238467717</v>
      </c>
      <c r="AA3" s="108">
        <f>'growth rates from 2022 frgt'!AA3</f>
        <v>1.0005580509369978</v>
      </c>
      <c r="AB3" s="108">
        <f>'growth rates from 2022 frgt'!AB3</f>
        <v>0.99832911249767298</v>
      </c>
      <c r="AC3" s="108">
        <f>'growth rates from 2022 frgt'!AC3</f>
        <v>0.99545148313178367</v>
      </c>
      <c r="AD3" s="108">
        <f>'growth rates from 2022 frgt'!AD3</f>
        <v>0.99218442882311386</v>
      </c>
      <c r="AE3" s="108">
        <f>'growth rates from 2022 frgt'!AE3</f>
        <v>0.99079822186565181</v>
      </c>
      <c r="AF3" s="108">
        <f>'growth rates from 2022 frgt'!AF3</f>
        <v>0.9906346818949141</v>
      </c>
    </row>
    <row r="4" spans="1:32">
      <c r="A4" t="s">
        <v>122</v>
      </c>
      <c r="B4">
        <v>1</v>
      </c>
      <c r="C4">
        <v>1</v>
      </c>
      <c r="D4" s="108">
        <f>'growth rates from 2022 frgt'!D4</f>
        <v>1.008098052090173</v>
      </c>
      <c r="E4" s="108">
        <f>'growth rates from 2022 frgt'!E4</f>
        <v>1.0819607697566123</v>
      </c>
      <c r="F4" s="108">
        <f>'growth rates from 2022 frgt'!F4</f>
        <v>1.0974393539734766</v>
      </c>
      <c r="G4" s="108">
        <f>'growth rates from 2022 frgt'!G4</f>
        <v>1.0995643098362216</v>
      </c>
      <c r="H4" s="108">
        <f>'growth rates from 2022 frgt'!H4</f>
        <v>1.1135149975559733</v>
      </c>
      <c r="I4" s="108">
        <f>'growth rates from 2022 frgt'!I4</f>
        <v>1.1273009544387009</v>
      </c>
      <c r="J4" s="108">
        <f>'growth rates from 2022 frgt'!J4</f>
        <v>1.1382080780909936</v>
      </c>
      <c r="K4" s="108">
        <f>'growth rates from 2022 frgt'!K4</f>
        <v>1.1463208919772623</v>
      </c>
      <c r="L4" s="108">
        <f>'growth rates from 2022 frgt'!L4</f>
        <v>1.15201453640977</v>
      </c>
      <c r="M4" s="108">
        <f>'growth rates from 2022 frgt'!M4</f>
        <v>1.1577135759570272</v>
      </c>
      <c r="N4" s="108">
        <f>'growth rates from 2022 frgt'!N4</f>
        <v>1.1667608237179425</v>
      </c>
      <c r="O4" s="108">
        <f>'growth rates from 2022 frgt'!O4</f>
        <v>1.1762961495265469</v>
      </c>
      <c r="P4" s="108">
        <f>'growth rates from 2022 frgt'!P4</f>
        <v>1.1849121477818039</v>
      </c>
      <c r="Q4" s="108">
        <f>'growth rates from 2022 frgt'!Q4</f>
        <v>1.1951704189668666</v>
      </c>
      <c r="R4" s="108">
        <f>'growth rates from 2022 frgt'!R4</f>
        <v>1.2084427609254238</v>
      </c>
      <c r="S4" s="108">
        <f>'growth rates from 2022 frgt'!S4</f>
        <v>1.2242936080600166</v>
      </c>
      <c r="T4" s="108">
        <f>'growth rates from 2022 frgt'!T4</f>
        <v>1.2409382564114475</v>
      </c>
      <c r="U4" s="108">
        <f>'growth rates from 2022 frgt'!U4</f>
        <v>1.2583162806945194</v>
      </c>
      <c r="V4" s="108">
        <f>'growth rates from 2022 frgt'!V4</f>
        <v>1.2785141516200971</v>
      </c>
      <c r="W4" s="108">
        <f>'growth rates from 2022 frgt'!W4</f>
        <v>1.2978498832086738</v>
      </c>
      <c r="X4" s="108">
        <f>'growth rates from 2022 frgt'!X4</f>
        <v>1.3175222699576312</v>
      </c>
      <c r="Y4" s="108">
        <f>'growth rates from 2022 frgt'!Y4</f>
        <v>1.3374939057380379</v>
      </c>
      <c r="Z4" s="108">
        <f>'growth rates from 2022 frgt'!Z4</f>
        <v>1.3574144677654814</v>
      </c>
      <c r="AA4" s="108">
        <f>'growth rates from 2022 frgt'!AA4</f>
        <v>1.3768041505015551</v>
      </c>
      <c r="AB4" s="108">
        <f>'growth rates from 2022 frgt'!AB4</f>
        <v>1.3956924472402243</v>
      </c>
      <c r="AC4" s="108">
        <f>'growth rates from 2022 frgt'!AC4</f>
        <v>1.4159435499646651</v>
      </c>
      <c r="AD4" s="108">
        <f>'growth rates from 2022 frgt'!AD4</f>
        <v>1.4363967896550613</v>
      </c>
      <c r="AE4" s="108">
        <f>'growth rates from 2022 frgt'!AE4</f>
        <v>1.4565554560801244</v>
      </c>
      <c r="AF4" s="108">
        <f>'growth rates from 2022 frgt'!AF4</f>
        <v>1.4790376185907208</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2025-01-03T23:21:52Z</dcterms:modified>
</cp:coreProperties>
</file>