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bldgs\CiDESCTY\"/>
    </mc:Choice>
  </mc:AlternateContent>
  <xr:revisionPtr revIDLastSave="0" documentId="8_{809E23A1-A9DF-442E-B58E-D0CD0197D46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E8" i="19"/>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B8" i="18"/>
  <c r="L8" i="19"/>
  <c r="P8" i="23"/>
  <c r="AF8" i="24"/>
  <c r="C8" i="18"/>
  <c r="M8" i="19"/>
  <c r="R8" i="23"/>
  <c r="R8" i="18"/>
  <c r="I8" i="17"/>
  <c r="S8" i="18"/>
  <c r="J8" i="17"/>
  <c r="T8" i="18"/>
  <c r="H8" i="25"/>
  <c r="X8" i="25"/>
  <c r="W8" i="7" s="1"/>
  <c r="K8" i="17"/>
  <c r="Z8" i="18"/>
  <c r="R8" i="25"/>
  <c r="N64" i="22"/>
  <c r="AD64" i="22"/>
  <c r="AD65" i="22"/>
  <c r="N85" i="22"/>
  <c r="H66" i="22"/>
  <c r="N67" i="22"/>
  <c r="H69" i="22"/>
  <c r="H72" i="22"/>
  <c r="N73" i="22"/>
  <c r="AD73" i="22"/>
  <c r="R74" i="22"/>
  <c r="X79" i="22"/>
  <c r="AD80" i="22"/>
  <c r="X82" i="22"/>
  <c r="AD83" i="22"/>
  <c r="H86" i="22"/>
  <c r="X86" i="22"/>
  <c r="D8" i="23"/>
  <c r="D8" i="24"/>
  <c r="C8" i="6" s="1"/>
  <c r="D8" i="25"/>
  <c r="T8" i="23"/>
  <c r="S8" i="10" s="1"/>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C8" i="10" s="1"/>
  <c r="AD8" i="24"/>
  <c r="AD8" i="25"/>
  <c r="AC8" i="7" s="1"/>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38" i="14"/>
  <c r="AC8" i="6"/>
  <c r="K8" i="6"/>
  <c r="I8" i="6"/>
  <c r="U8" i="10"/>
  <c r="C8" i="7"/>
  <c r="G8" i="7"/>
  <c r="AE8" i="6"/>
  <c r="G8" i="6"/>
  <c r="M8" i="6"/>
  <c r="O8" i="6"/>
  <c r="E8" i="7"/>
  <c r="C8" i="10"/>
  <c r="O8" i="10"/>
  <c r="AE8" i="7"/>
  <c r="M8" i="10"/>
  <c r="W8" i="10"/>
  <c r="AA8" i="7"/>
  <c r="E8" i="6"/>
  <c r="AA8" i="6"/>
  <c r="Y8" i="7"/>
  <c r="E8" i="10"/>
  <c r="Q8" i="7"/>
  <c r="S30" i="22"/>
  <c r="AE8" i="10"/>
  <c r="S38" i="22"/>
  <c r="AA8" i="10"/>
  <c r="G8" i="10"/>
  <c r="S8" i="7"/>
  <c r="U8" i="7"/>
  <c r="S8" i="6"/>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<sst xmlns="http://schemas.openxmlformats.org/spreadsheetml/2006/main" count="55111" uniqueCount="1381">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</sst>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1305</v>
      </c>
      <c r="C1" s="71">
        <v>45686</v>
      </c>
      <c r="D1" s="13"/>
      <c r="E1" s="13"/>
      <c r="F1" s="72" t="s">
        <v>59</v>
      </c>
      <c r="G1" s="72" t="s">
        <v>59</v>
      </c>
    </row>
    <row r="2" spans="1:7" x14ac:dyDescent="0.75">
      <c r="B2" t="str">
        <f>LOOKUP(B1,F2:G51,G2:G51)</f>
        <v>ND</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b">
        <f>IF(A38=About!$B$1,SUM('BDESC-rural-residential'!$AF$8,'BDESC-urban-residential'!$AF$8,'BDESC-commercial'!$AF$8)='REEDS calc'!Q38,"NA")</f>
        <v>1</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b">
        <f>IF(A38=About!$B$1,SUM('DESC-rural-residential'!$AF$8,'DESC-urban-residential'!$AF$8,'DESC-commercial'!$AF$8)='REEDS calc-noIRA'!Q38,"NA")</f>
        <v>1</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NORTH DAKOTA</v>
      </c>
    </row>
    <row r="3" spans="1:7" x14ac:dyDescent="0.65">
      <c r="A3" s="52" t="s">
        <v>1327</v>
      </c>
      <c r="B3" s="52">
        <v>0.59</v>
      </c>
      <c r="C3" s="52">
        <v>0.41</v>
      </c>
      <c r="F3" s="52" t="s">
        <v>10</v>
      </c>
      <c r="G3" s="52">
        <f>SUMIFS(B:B,A:A,G2)</f>
        <v>0.59899999999999998</v>
      </c>
    </row>
    <row r="4" spans="1:7" x14ac:dyDescent="0.65">
      <c r="A4" s="52" t="s">
        <v>1328</v>
      </c>
      <c r="B4" s="52">
        <v>0.66</v>
      </c>
      <c r="C4" s="52">
        <v>0.33999999999999903</v>
      </c>
      <c r="F4" s="52" t="s">
        <v>11</v>
      </c>
      <c r="G4" s="52">
        <f>SUMIFS(C:C,A:A,G2)</f>
        <v>0.40100000000000002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13.309235741444859</v>
      </c>
      <c r="C8" s="65">
        <f>INDEX('REEDS calc'!$C$64:$AG$113,MATCH(About!$B$2,'REEDS calc'!$B$64:$B$113,0),MATCH(C$1,'REEDS calc'!$C$63:$AG$63,0))*SUMIFS('res v com'!$E$3:$E$52,'res v com'!$B$3:$B$52,About!$B$2)*SUMIFS('Urban and Rural'!$C$2:$C$53,'Urban and Rural'!$A$2:$A$53,About!$B$1)</f>
        <v>13.309235741444859</v>
      </c>
      <c r="D8" s="65">
        <f>INDEX('REEDS calc'!$C$64:$AG$113,MATCH(About!$B$2,'REEDS calc'!$B$64:$B$113,0),MATCH(D$1,'REEDS calc'!$C$63:$AG$63,0))*SUMIFS('res v com'!$E$3:$E$52,'res v com'!$B$3:$B$52,About!$B$2)*SUMIFS('Urban and Rural'!$C$2:$C$53,'Urban and Rural'!$A$2:$A$53,About!$B$1)</f>
        <v>13.309235741444859</v>
      </c>
      <c r="E8" s="65">
        <f>INDEX('REEDS calc'!$C$64:$AG$113,MATCH(About!$B$2,'REEDS calc'!$B$64:$B$113,0),MATCH(E$1,'REEDS calc'!$C$63:$AG$63,0))*SUMIFS('res v com'!$E$3:$E$52,'res v com'!$B$3:$B$52,About!$B$2)*SUMIFS('Urban and Rural'!$C$2:$C$53,'Urban and Rural'!$A$2:$A$53,About!$B$1)</f>
        <v>16.503894486692012</v>
      </c>
      <c r="F8" s="65">
        <f>INDEX('REEDS calc'!$C$64:$AG$113,MATCH(About!$B$2,'REEDS calc'!$B$64:$B$113,0),MATCH(F$1,'REEDS calc'!$C$63:$AG$63,0))*SUMIFS('res v com'!$E$3:$E$52,'res v com'!$B$3:$B$52,About!$B$2)*SUMIFS('Urban and Rural'!$C$2:$C$53,'Urban and Rural'!$A$2:$A$53,About!$B$1)</f>
        <v>19.698553231939162</v>
      </c>
      <c r="G8" s="65">
        <f>INDEX('REEDS calc'!$C$64:$AG$113,MATCH(About!$B$2,'REEDS calc'!$B$64:$B$113,0),MATCH(G$1,'REEDS calc'!$C$63:$AG$63,0))*SUMIFS('res v com'!$E$3:$E$52,'res v com'!$B$3:$B$52,About!$B$2)*SUMIFS('Urban and Rural'!$C$2:$C$53,'Urban and Rural'!$A$2:$A$53,About!$B$1)</f>
        <v>22.349346197718631</v>
      </c>
      <c r="H8" s="65">
        <f>INDEX('REEDS calc'!$C$64:$AG$113,MATCH(About!$B$2,'REEDS calc'!$B$64:$B$113,0),MATCH(H$1,'REEDS calc'!$C$63:$AG$63,0))*SUMIFS('res v com'!$E$3:$E$52,'res v com'!$B$3:$B$52,About!$B$2)*SUMIFS('Urban and Rural'!$C$2:$C$53,'Urban and Rural'!$A$2:$A$53,About!$B$1)</f>
        <v>25.000139163498094</v>
      </c>
      <c r="I8" s="65">
        <f>INDEX('REEDS calc'!$C$64:$AG$113,MATCH(About!$B$2,'REEDS calc'!$B$64:$B$113,0),MATCH(I$1,'REEDS calc'!$C$63:$AG$63,0))*SUMIFS('res v com'!$E$3:$E$52,'res v com'!$B$3:$B$52,About!$B$2)*SUMIFS('Urban and Rural'!$C$2:$C$53,'Urban and Rural'!$A$2:$A$53,About!$B$1)</f>
        <v>28.757455798479082</v>
      </c>
      <c r="J8" s="65">
        <f>INDEX('REEDS calc'!$C$64:$AG$113,MATCH(About!$B$2,'REEDS calc'!$B$64:$B$113,0),MATCH(J$1,'REEDS calc'!$C$63:$AG$63,0))*SUMIFS('res v com'!$E$3:$E$52,'res v com'!$B$3:$B$52,About!$B$2)*SUMIFS('Urban and Rural'!$C$2:$C$53,'Urban and Rural'!$A$2:$A$53,About!$B$1)</f>
        <v>32.514772433460074</v>
      </c>
      <c r="K8" s="65">
        <f>INDEX('REEDS calc'!$C$64:$AG$113,MATCH(About!$B$2,'REEDS calc'!$B$64:$B$113,0),MATCH(K$1,'REEDS calc'!$C$63:$AG$63,0))*SUMIFS('res v com'!$E$3:$E$52,'res v com'!$B$3:$B$52,About!$B$2)*SUMIFS('Urban and Rural'!$C$2:$C$53,'Urban and Rural'!$A$2:$A$53,About!$B$1)</f>
        <v>38.241944391634973</v>
      </c>
      <c r="L8" s="65">
        <f>INDEX('REEDS calc'!$C$64:$AG$113,MATCH(About!$B$2,'REEDS calc'!$B$64:$B$113,0),MATCH(L$1,'REEDS calc'!$C$63:$AG$63,0))*SUMIFS('res v com'!$E$3:$E$52,'res v com'!$B$3:$B$52,About!$B$2)*SUMIFS('Urban and Rural'!$C$2:$C$53,'Urban and Rural'!$A$2:$A$53,About!$B$1)</f>
        <v>43.969116349809887</v>
      </c>
      <c r="M8" s="65">
        <f>INDEX('REEDS calc'!$C$64:$AG$113,MATCH(About!$B$2,'REEDS calc'!$B$64:$B$113,0),MATCH(M$1,'REEDS calc'!$C$63:$AG$63,0))*SUMIFS('res v com'!$E$3:$E$52,'res v com'!$B$3:$B$52,About!$B$2)*SUMIFS('Urban and Rural'!$C$2:$C$53,'Urban and Rural'!$A$2:$A$53,About!$B$1)</f>
        <v>48.954552661596956</v>
      </c>
      <c r="N8" s="65">
        <f>INDEX('REEDS calc'!$C$64:$AG$113,MATCH(About!$B$2,'REEDS calc'!$B$64:$B$113,0),MATCH(N$1,'REEDS calc'!$C$63:$AG$63,0))*SUMIFS('res v com'!$E$3:$E$52,'res v com'!$B$3:$B$52,About!$B$2)*SUMIFS('Urban and Rural'!$C$2:$C$53,'Urban and Rural'!$A$2:$A$53,About!$B$1)</f>
        <v>53.939988973384033</v>
      </c>
      <c r="O8" s="65">
        <f>INDEX('REEDS calc'!$C$64:$AG$113,MATCH(About!$B$2,'REEDS calc'!$B$64:$B$113,0),MATCH(O$1,'REEDS calc'!$C$63:$AG$63,0))*SUMIFS('res v com'!$E$3:$E$52,'res v com'!$B$3:$B$52,About!$B$2)*SUMIFS('Urban and Rural'!$C$2:$C$53,'Urban and Rural'!$A$2:$A$53,About!$B$1)</f>
        <v>57.308198384030412</v>
      </c>
      <c r="P8" s="65">
        <f>INDEX('REEDS calc'!$C$64:$AG$113,MATCH(About!$B$2,'REEDS calc'!$B$64:$B$113,0),MATCH(P$1,'REEDS calc'!$C$63:$AG$63,0))*SUMIFS('res v com'!$E$3:$E$52,'res v com'!$B$3:$B$52,About!$B$2)*SUMIFS('Urban and Rural'!$C$2:$C$53,'Urban and Rural'!$A$2:$A$53,About!$B$1)</f>
        <v>60.676407794676798</v>
      </c>
      <c r="Q8" s="65">
        <f>INDEX('REEDS calc'!$C$64:$AG$113,MATCH(About!$B$2,'REEDS calc'!$B$64:$B$113,0),MATCH(Q$1,'REEDS calc'!$C$63:$AG$63,0))*SUMIFS('res v com'!$E$3:$E$52,'res v com'!$B$3:$B$52,About!$B$2)*SUMIFS('Urban and Rural'!$C$2:$C$53,'Urban and Rural'!$A$2:$A$53,About!$B$1)</f>
        <v>60.907440209125468</v>
      </c>
      <c r="R8" s="65">
        <f>INDEX('REEDS calc'!$C$64:$AG$113,MATCH(About!$B$2,'REEDS calc'!$B$64:$B$113,0),MATCH(R$1,'REEDS calc'!$C$63:$AG$63,0))*SUMIFS('res v com'!$E$3:$E$52,'res v com'!$B$3:$B$52,About!$B$2)*SUMIFS('Urban and Rural'!$C$2:$C$53,'Urban and Rural'!$A$2:$A$53,About!$B$1)</f>
        <v>61.138472623574145</v>
      </c>
      <c r="S8" s="65">
        <f>INDEX('REEDS calc'!$C$64:$AG$113,MATCH(About!$B$2,'REEDS calc'!$B$64:$B$113,0),MATCH(S$1,'REEDS calc'!$C$63:$AG$63,0))*SUMIFS('res v com'!$E$3:$E$52,'res v com'!$B$3:$B$52,About!$B$2)*SUMIFS('Urban and Rural'!$C$2:$C$53,'Urban and Rural'!$A$2:$A$53,About!$B$1)</f>
        <v>61.405983840304181</v>
      </c>
      <c r="T8" s="65">
        <f>INDEX('REEDS calc'!$C$64:$AG$113,MATCH(About!$B$2,'REEDS calc'!$B$64:$B$113,0),MATCH(T$1,'REEDS calc'!$C$63:$AG$63,0))*SUMIFS('res v com'!$E$3:$E$52,'res v com'!$B$3:$B$52,About!$B$2)*SUMIFS('Urban and Rural'!$C$2:$C$53,'Urban and Rural'!$A$2:$A$53,About!$B$1)</f>
        <v>61.673495057034209</v>
      </c>
      <c r="U8" s="65">
        <f>INDEX('REEDS calc'!$C$64:$AG$113,MATCH(About!$B$2,'REEDS calc'!$B$64:$B$113,0),MATCH(U$1,'REEDS calc'!$C$63:$AG$63,0))*SUMIFS('res v com'!$E$3:$E$52,'res v com'!$B$3:$B$52,About!$B$2)*SUMIFS('Urban and Rural'!$C$2:$C$53,'Urban and Rural'!$A$2:$A$53,About!$B$1)</f>
        <v>61.977485076045625</v>
      </c>
      <c r="V8" s="65">
        <f>INDEX('REEDS calc'!$C$64:$AG$113,MATCH(About!$B$2,'REEDS calc'!$B$64:$B$113,0),MATCH(V$1,'REEDS calc'!$C$63:$AG$63,0))*SUMIFS('res v com'!$E$3:$E$52,'res v com'!$B$3:$B$52,About!$B$2)*SUMIFS('Urban and Rural'!$C$2:$C$53,'Urban and Rural'!$A$2:$A$53,About!$B$1)</f>
        <v>62.28147509505704</v>
      </c>
      <c r="W8" s="65">
        <f>INDEX('REEDS calc'!$C$64:$AG$113,MATCH(About!$B$2,'REEDS calc'!$B$64:$B$113,0),MATCH(W$1,'REEDS calc'!$C$63:$AG$63,0))*SUMIFS('res v com'!$E$3:$E$52,'res v com'!$B$3:$B$52,About!$B$2)*SUMIFS('Urban and Rural'!$C$2:$C$53,'Urban and Rural'!$A$2:$A$53,About!$B$1)</f>
        <v>62.609784315589359</v>
      </c>
      <c r="X8" s="65">
        <f>INDEX('REEDS calc'!$C$64:$AG$113,MATCH(About!$B$2,'REEDS calc'!$B$64:$B$113,0),MATCH(X$1,'REEDS calc'!$C$63:$AG$63,0))*SUMIFS('res v com'!$E$3:$E$52,'res v com'!$B$3:$B$52,About!$B$2)*SUMIFS('Urban and Rural'!$C$2:$C$53,'Urban and Rural'!$A$2:$A$53,About!$B$1)</f>
        <v>62.93809353612167</v>
      </c>
      <c r="Y8" s="65">
        <f>INDEX('REEDS calc'!$C$64:$AG$113,MATCH(About!$B$2,'REEDS calc'!$B$64:$B$113,0),MATCH(Y$1,'REEDS calc'!$C$63:$AG$63,0))*SUMIFS('res v com'!$E$3:$E$52,'res v com'!$B$3:$B$52,About!$B$2)*SUMIFS('Urban and Rural'!$C$2:$C$53,'Urban and Rural'!$A$2:$A$53,About!$B$1)</f>
        <v>63.302881558935361</v>
      </c>
      <c r="Z8" s="65">
        <f>INDEX('REEDS calc'!$C$64:$AG$113,MATCH(About!$B$2,'REEDS calc'!$B$64:$B$113,0),MATCH(Z$1,'REEDS calc'!$C$63:$AG$63,0))*SUMIFS('res v com'!$E$3:$E$52,'res v com'!$B$3:$B$52,About!$B$2)*SUMIFS('Urban and Rural'!$C$2:$C$53,'Urban and Rural'!$A$2:$A$53,About!$B$1)</f>
        <v>63.667669581749053</v>
      </c>
      <c r="AA8" s="65">
        <f>INDEX('REEDS calc'!$C$64:$AG$113,MATCH(About!$B$2,'REEDS calc'!$B$64:$B$113,0),MATCH(AA$1,'REEDS calc'!$C$63:$AG$63,0))*SUMIFS('res v com'!$E$3:$E$52,'res v com'!$B$3:$B$52,About!$B$2)*SUMIFS('Urban and Rural'!$C$2:$C$53,'Urban and Rural'!$A$2:$A$53,About!$B$1)</f>
        <v>64.068936406844117</v>
      </c>
      <c r="AB8" s="65">
        <f>INDEX('REEDS calc'!$C$64:$AG$113,MATCH(About!$B$2,'REEDS calc'!$B$64:$B$113,0),MATCH(AB$1,'REEDS calc'!$C$63:$AG$63,0))*SUMIFS('res v com'!$E$3:$E$52,'res v com'!$B$3:$B$52,About!$B$2)*SUMIFS('Urban and Rural'!$C$2:$C$53,'Urban and Rural'!$A$2:$A$53,About!$B$1)</f>
        <v>64.470203231939166</v>
      </c>
      <c r="AC8" s="65">
        <f>INDEX('REEDS calc'!$C$64:$AG$113,MATCH(About!$B$2,'REEDS calc'!$B$64:$B$113,0),MATCH(AC$1,'REEDS calc'!$C$63:$AG$63,0))*SUMIFS('res v com'!$E$3:$E$52,'res v com'!$B$3:$B$52,About!$B$2)*SUMIFS('Urban and Rural'!$C$2:$C$53,'Urban and Rural'!$A$2:$A$53,About!$B$1)</f>
        <v>65.175460076045624</v>
      </c>
      <c r="AD8" s="65">
        <f>INDEX('REEDS calc'!$C$64:$AG$113,MATCH(About!$B$2,'REEDS calc'!$B$64:$B$113,0),MATCH(AD$1,'REEDS calc'!$C$63:$AG$63,0))*SUMIFS('res v com'!$E$3:$E$52,'res v com'!$B$3:$B$52,About!$B$2)*SUMIFS('Urban and Rural'!$C$2:$C$53,'Urban and Rural'!$A$2:$A$53,About!$B$1)</f>
        <v>65.880716920152082</v>
      </c>
      <c r="AE8" s="65">
        <f>INDEX('REEDS calc'!$C$64:$AG$113,MATCH(About!$B$2,'REEDS calc'!$B$64:$B$113,0),MATCH(AE$1,'REEDS calc'!$C$63:$AG$63,0))*SUMIFS('res v com'!$E$3:$E$52,'res v com'!$B$3:$B$52,About!$B$2)*SUMIFS('Urban and Rural'!$C$2:$C$53,'Urban and Rural'!$A$2:$A$53,About!$B$1)</f>
        <v>66.646771768060816</v>
      </c>
      <c r="AF8" s="65">
        <f>INDEX('REEDS calc'!$C$64:$AG$113,MATCH(About!$B$2,'REEDS calc'!$B$64:$B$113,0),MATCH(AF$1,'REEDS calc'!$C$63:$AG$63,0))*SUMIFS('res v com'!$E$3:$E$52,'res v com'!$B$3:$B$52,About!$B$2)*SUMIFS('Urban and Rural'!$C$2:$C$53,'Urban and Rural'!$A$2:$A$53,About!$B$1)</f>
        <v>67.412826615969578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19.880878326996182</v>
      </c>
      <c r="C8" s="65">
        <f>INDEX('REEDS calc'!$C$64:$AG$113,MATCH(About!$B$2,'REEDS calc'!$B$64:$B$113,0),MATCH(C$1,'REEDS calc'!$C$63:$AG$63,0))*SUMIFS('res v com'!$E$3:$E$52,'res v com'!$B$3:$B$52,About!$B$2)*SUMIFS('Urban and Rural'!$B$2:$B$53,'Urban and Rural'!$A$2:$A$53,About!$B$1)</f>
        <v>19.880878326996182</v>
      </c>
      <c r="D8" s="65">
        <f>INDEX('REEDS calc'!$C$64:$AG$113,MATCH(About!$B$2,'REEDS calc'!$B$64:$B$113,0),MATCH(D$1,'REEDS calc'!$C$63:$AG$63,0))*SUMIFS('res v com'!$E$3:$E$52,'res v com'!$B$3:$B$52,About!$B$2)*SUMIFS('Urban and Rural'!$B$2:$B$53,'Urban and Rural'!$A$2:$A$53,About!$B$1)</f>
        <v>19.880878326996182</v>
      </c>
      <c r="E8" s="65">
        <f>INDEX('REEDS calc'!$C$64:$AG$113,MATCH(About!$B$2,'REEDS calc'!$B$64:$B$113,0),MATCH(E$1,'REEDS calc'!$C$63:$AG$63,0))*SUMIFS('res v com'!$E$3:$E$52,'res v com'!$B$3:$B$52,About!$B$2)*SUMIFS('Urban and Rural'!$B$2:$B$53,'Urban and Rural'!$A$2:$A$53,About!$B$1)</f>
        <v>24.652949619771853</v>
      </c>
      <c r="F8" s="65">
        <f>INDEX('REEDS calc'!$C$64:$AG$113,MATCH(About!$B$2,'REEDS calc'!$B$64:$B$113,0),MATCH(F$1,'REEDS calc'!$C$63:$AG$63,0))*SUMIFS('res v com'!$E$3:$E$52,'res v com'!$B$3:$B$52,About!$B$2)*SUMIFS('Urban and Rural'!$B$2:$B$53,'Urban and Rural'!$A$2:$A$53,About!$B$1)</f>
        <v>29.42502091254752</v>
      </c>
      <c r="G8" s="65">
        <f>INDEX('REEDS calc'!$C$64:$AG$113,MATCH(About!$B$2,'REEDS calc'!$B$64:$B$113,0),MATCH(G$1,'REEDS calc'!$C$63:$AG$63,0))*SUMIFS('res v com'!$E$3:$E$52,'res v com'!$B$3:$B$52,About!$B$2)*SUMIFS('Urban and Rural'!$B$2:$B$53,'Urban and Rural'!$A$2:$A$53,About!$B$1)</f>
        <v>33.384684220532314</v>
      </c>
      <c r="H8" s="65">
        <f>INDEX('REEDS calc'!$C$64:$AG$113,MATCH(About!$B$2,'REEDS calc'!$B$64:$B$113,0),MATCH(H$1,'REEDS calc'!$C$63:$AG$63,0))*SUMIFS('res v com'!$E$3:$E$52,'res v com'!$B$3:$B$52,About!$B$2)*SUMIFS('Urban and Rural'!$B$2:$B$53,'Urban and Rural'!$A$2:$A$53,About!$B$1)</f>
        <v>37.344347528517098</v>
      </c>
      <c r="I8" s="65">
        <f>INDEX('REEDS calc'!$C$64:$AG$113,MATCH(About!$B$2,'REEDS calc'!$B$64:$B$113,0),MATCH(I$1,'REEDS calc'!$C$63:$AG$63,0))*SUMIFS('res v com'!$E$3:$E$52,'res v com'!$B$3:$B$52,About!$B$2)*SUMIFS('Urban and Rural'!$B$2:$B$53,'Urban and Rural'!$A$2:$A$53,About!$B$1)</f>
        <v>42.956897813688201</v>
      </c>
      <c r="J8" s="65">
        <f>INDEX('REEDS calc'!$C$64:$AG$113,MATCH(About!$B$2,'REEDS calc'!$B$64:$B$113,0),MATCH(J$1,'REEDS calc'!$C$63:$AG$63,0))*SUMIFS('res v com'!$E$3:$E$52,'res v com'!$B$3:$B$52,About!$B$2)*SUMIFS('Urban and Rural'!$B$2:$B$53,'Urban and Rural'!$A$2:$A$53,About!$B$1)</f>
        <v>48.569448098859304</v>
      </c>
      <c r="K8" s="65">
        <f>INDEX('REEDS calc'!$C$64:$AG$113,MATCH(About!$B$2,'REEDS calc'!$B$64:$B$113,0),MATCH(K$1,'REEDS calc'!$C$63:$AG$63,0))*SUMIFS('res v com'!$E$3:$E$52,'res v com'!$B$3:$B$52,About!$B$2)*SUMIFS('Urban and Rural'!$B$2:$B$53,'Urban and Rural'!$A$2:$A$53,About!$B$1)</f>
        <v>57.12450047528516</v>
      </c>
      <c r="L8" s="65">
        <f>INDEX('REEDS calc'!$C$64:$AG$113,MATCH(About!$B$2,'REEDS calc'!$B$64:$B$113,0),MATCH(L$1,'REEDS calc'!$C$63:$AG$63,0))*SUMIFS('res v com'!$E$3:$E$52,'res v com'!$B$3:$B$52,About!$B$2)*SUMIFS('Urban and Rural'!$B$2:$B$53,'Urban and Rural'!$A$2:$A$53,About!$B$1)</f>
        <v>65.679552851711023</v>
      </c>
      <c r="M8" s="65">
        <f>INDEX('REEDS calc'!$C$64:$AG$113,MATCH(About!$B$2,'REEDS calc'!$B$64:$B$113,0),MATCH(M$1,'REEDS calc'!$C$63:$AG$63,0))*SUMIFS('res v com'!$E$3:$E$52,'res v com'!$B$3:$B$52,About!$B$2)*SUMIFS('Urban and Rural'!$B$2:$B$53,'Urban and Rural'!$A$2:$A$53,About!$B$1)</f>
        <v>73.126626045627361</v>
      </c>
      <c r="N8" s="65">
        <f>INDEX('REEDS calc'!$C$64:$AG$113,MATCH(About!$B$2,'REEDS calc'!$B$64:$B$113,0),MATCH(N$1,'REEDS calc'!$C$63:$AG$63,0))*SUMIFS('res v com'!$E$3:$E$52,'res v com'!$B$3:$B$52,About!$B$2)*SUMIFS('Urban and Rural'!$B$2:$B$53,'Urban and Rural'!$A$2:$A$53,About!$B$1)</f>
        <v>80.573699239543714</v>
      </c>
      <c r="O8" s="65">
        <f>INDEX('REEDS calc'!$C$64:$AG$113,MATCH(About!$B$2,'REEDS calc'!$B$64:$B$113,0),MATCH(O$1,'REEDS calc'!$C$63:$AG$63,0))*SUMIFS('res v com'!$E$3:$E$52,'res v com'!$B$3:$B$52,About!$B$2)*SUMIFS('Urban and Rural'!$B$2:$B$53,'Urban and Rural'!$A$2:$A$53,About!$B$1)</f>
        <v>85.605014543726213</v>
      </c>
      <c r="P8" s="65">
        <f>INDEX('REEDS calc'!$C$64:$AG$113,MATCH(About!$B$2,'REEDS calc'!$B$64:$B$113,0),MATCH(P$1,'REEDS calc'!$C$63:$AG$63,0))*SUMIFS('res v com'!$E$3:$E$52,'res v com'!$B$3:$B$52,About!$B$2)*SUMIFS('Urban and Rural'!$B$2:$B$53,'Urban and Rural'!$A$2:$A$53,About!$B$1)</f>
        <v>90.636329847908726</v>
      </c>
      <c r="Q8" s="65">
        <f>INDEX('REEDS calc'!$C$64:$AG$113,MATCH(About!$B$2,'REEDS calc'!$B$64:$B$113,0),MATCH(Q$1,'REEDS calc'!$C$63:$AG$63,0))*SUMIFS('res v com'!$E$3:$E$52,'res v com'!$B$3:$B$52,About!$B$2)*SUMIFS('Urban and Rural'!$B$2:$B$53,'Urban and Rural'!$A$2:$A$53,About!$B$1)</f>
        <v>90.981438117870709</v>
      </c>
      <c r="R8" s="65">
        <f>INDEX('REEDS calc'!$C$64:$AG$113,MATCH(About!$B$2,'REEDS calc'!$B$64:$B$113,0),MATCH(R$1,'REEDS calc'!$C$63:$AG$63,0))*SUMIFS('res v com'!$E$3:$E$52,'res v com'!$B$3:$B$52,About!$B$2)*SUMIFS('Urban and Rural'!$B$2:$B$53,'Urban and Rural'!$A$2:$A$53,About!$B$1)</f>
        <v>91.326546387832693</v>
      </c>
      <c r="S8" s="65">
        <f>INDEX('REEDS calc'!$C$64:$AG$113,MATCH(About!$B$2,'REEDS calc'!$B$64:$B$113,0),MATCH(S$1,'REEDS calc'!$C$63:$AG$63,0))*SUMIFS('res v com'!$E$3:$E$52,'res v com'!$B$3:$B$52,About!$B$2)*SUMIFS('Urban and Rural'!$B$2:$B$53,'Urban and Rural'!$A$2:$A$53,About!$B$1)</f>
        <v>91.726145437262346</v>
      </c>
      <c r="T8" s="65">
        <f>INDEX('REEDS calc'!$C$64:$AG$113,MATCH(About!$B$2,'REEDS calc'!$B$64:$B$113,0),MATCH(T$1,'REEDS calc'!$C$63:$AG$63,0))*SUMIFS('res v com'!$E$3:$E$52,'res v com'!$B$3:$B$52,About!$B$2)*SUMIFS('Urban and Rural'!$B$2:$B$53,'Urban and Rural'!$A$2:$A$53,About!$B$1)</f>
        <v>92.125744486691985</v>
      </c>
      <c r="U8" s="65">
        <f>INDEX('REEDS calc'!$C$64:$AG$113,MATCH(About!$B$2,'REEDS calc'!$B$64:$B$113,0),MATCH(U$1,'REEDS calc'!$C$63:$AG$63,0))*SUMIFS('res v com'!$E$3:$E$52,'res v com'!$B$3:$B$52,About!$B$2)*SUMIFS('Urban and Rural'!$B$2:$B$53,'Urban and Rural'!$A$2:$A$53,About!$B$1)</f>
        <v>92.579834315589338</v>
      </c>
      <c r="V8" s="65">
        <f>INDEX('REEDS calc'!$C$64:$AG$113,MATCH(About!$B$2,'REEDS calc'!$B$64:$B$113,0),MATCH(V$1,'REEDS calc'!$C$63:$AG$63,0))*SUMIFS('res v com'!$E$3:$E$52,'res v com'!$B$3:$B$52,About!$B$2)*SUMIFS('Urban and Rural'!$B$2:$B$53,'Urban and Rural'!$A$2:$A$53,About!$B$1)</f>
        <v>93.03392414448669</v>
      </c>
      <c r="W8" s="65">
        <f>INDEX('REEDS calc'!$C$64:$AG$113,MATCH(About!$B$2,'REEDS calc'!$B$64:$B$113,0),MATCH(W$1,'REEDS calc'!$C$63:$AG$63,0))*SUMIFS('res v com'!$E$3:$E$52,'res v com'!$B$3:$B$52,About!$B$2)*SUMIFS('Urban and Rural'!$B$2:$B$53,'Urban and Rural'!$A$2:$A$53,About!$B$1)</f>
        <v>93.524341159695823</v>
      </c>
      <c r="X8" s="65">
        <f>INDEX('REEDS calc'!$C$64:$AG$113,MATCH(About!$B$2,'REEDS calc'!$B$64:$B$113,0),MATCH(X$1,'REEDS calc'!$C$63:$AG$63,0))*SUMIFS('res v com'!$E$3:$E$52,'res v com'!$B$3:$B$52,About!$B$2)*SUMIFS('Urban and Rural'!$B$2:$B$53,'Urban and Rural'!$A$2:$A$53,About!$B$1)</f>
        <v>94.014758174904927</v>
      </c>
      <c r="Y8" s="65">
        <f>INDEX('REEDS calc'!$C$64:$AG$113,MATCH(About!$B$2,'REEDS calc'!$B$64:$B$113,0),MATCH(Y$1,'REEDS calc'!$C$63:$AG$63,0))*SUMIFS('res v com'!$E$3:$E$52,'res v com'!$B$3:$B$52,About!$B$2)*SUMIFS('Urban and Rural'!$B$2:$B$53,'Urban and Rural'!$A$2:$A$53,About!$B$1)</f>
        <v>94.559665969581744</v>
      </c>
      <c r="Z8" s="65">
        <f>INDEX('REEDS calc'!$C$64:$AG$113,MATCH(About!$B$2,'REEDS calc'!$B$64:$B$113,0),MATCH(Z$1,'REEDS calc'!$C$63:$AG$63,0))*SUMIFS('res v com'!$E$3:$E$52,'res v com'!$B$3:$B$52,About!$B$2)*SUMIFS('Urban and Rural'!$B$2:$B$53,'Urban and Rural'!$A$2:$A$53,About!$B$1)</f>
        <v>95.104573764258546</v>
      </c>
      <c r="AA8" s="65">
        <f>INDEX('REEDS calc'!$C$64:$AG$113,MATCH(About!$B$2,'REEDS calc'!$B$64:$B$113,0),MATCH(AA$1,'REEDS calc'!$C$63:$AG$63,0))*SUMIFS('res v com'!$E$3:$E$52,'res v com'!$B$3:$B$52,About!$B$2)*SUMIFS('Urban and Rural'!$B$2:$B$53,'Urban and Rural'!$A$2:$A$53,About!$B$1)</f>
        <v>95.703972338403034</v>
      </c>
      <c r="AB8" s="65">
        <f>INDEX('REEDS calc'!$C$64:$AG$113,MATCH(About!$B$2,'REEDS calc'!$B$64:$B$113,0),MATCH(AB$1,'REEDS calc'!$C$63:$AG$63,0))*SUMIFS('res v com'!$E$3:$E$52,'res v com'!$B$3:$B$52,About!$B$2)*SUMIFS('Urban and Rural'!$B$2:$B$53,'Urban and Rural'!$A$2:$A$53,About!$B$1)</f>
        <v>96.303370912547507</v>
      </c>
      <c r="AC8" s="65">
        <f>INDEX('REEDS calc'!$C$64:$AG$113,MATCH(About!$B$2,'REEDS calc'!$B$64:$B$113,0),MATCH(AC$1,'REEDS calc'!$C$63:$AG$63,0))*SUMIFS('res v com'!$E$3:$E$52,'res v com'!$B$3:$B$52,About!$B$2)*SUMIFS('Urban and Rural'!$B$2:$B$53,'Urban and Rural'!$A$2:$A$53,About!$B$1)</f>
        <v>97.356859315589332</v>
      </c>
      <c r="AD8" s="65">
        <f>INDEX('REEDS calc'!$C$64:$AG$113,MATCH(About!$B$2,'REEDS calc'!$B$64:$B$113,0),MATCH(AD$1,'REEDS calc'!$C$63:$AG$63,0))*SUMIFS('res v com'!$E$3:$E$52,'res v com'!$B$3:$B$52,About!$B$2)*SUMIFS('Urban and Rural'!$B$2:$B$53,'Urban and Rural'!$A$2:$A$53,About!$B$1)</f>
        <v>98.410347718631158</v>
      </c>
      <c r="AE8" s="65">
        <f>INDEX('REEDS calc'!$C$64:$AG$113,MATCH(About!$B$2,'REEDS calc'!$B$64:$B$113,0),MATCH(AE$1,'REEDS calc'!$C$63:$AG$63,0))*SUMIFS('res v com'!$E$3:$E$52,'res v com'!$B$3:$B$52,About!$B$2)*SUMIFS('Urban and Rural'!$B$2:$B$53,'Urban and Rural'!$A$2:$A$53,About!$B$1)</f>
        <v>99.554654087452448</v>
      </c>
      <c r="AF8" s="65">
        <f>INDEX('REEDS calc'!$C$64:$AG$113,MATCH(About!$B$2,'REEDS calc'!$B$64:$B$113,0),MATCH(AF$1,'REEDS calc'!$C$63:$AG$63,0))*SUMIFS('res v com'!$E$3:$E$52,'res v com'!$B$3:$B$52,About!$B$2)*SUMIFS('Urban and Rural'!$B$2:$B$53,'Urban and Rural'!$A$2:$A$53,About!$B$1)</f>
        <v>100.69896045627374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21.537158658831654</v>
      </c>
      <c r="C8" s="65">
        <f>INDEX('REEDS calc'!$C$64:$AG$113,MATCH(About!$B$2,'REEDS calc'!$B$64:$B$113,0),MATCH(C$1,'REEDS calc'!$C$63:$AG$63,0))*SUMIFS('res v com'!$F$3:$F$52,'res v com'!$B$3:$B$52,About!$B$2)</f>
        <v>21.537158658831654</v>
      </c>
      <c r="D8" s="65">
        <f>INDEX('REEDS calc'!$C$64:$AG$113,MATCH(About!$B$2,'REEDS calc'!$B$64:$B$113,0),MATCH(D$1,'REEDS calc'!$C$63:$AG$63,0))*SUMIFS('res v com'!$F$3:$F$52,'res v com'!$B$3:$B$52,About!$B$2)</f>
        <v>21.537158658831654</v>
      </c>
      <c r="E8" s="65">
        <f>INDEX('REEDS calc'!$C$64:$AG$113,MATCH(About!$B$2,'REEDS calc'!$B$64:$B$113,0),MATCH(E$1,'REEDS calc'!$C$63:$AG$63,0))*SUMIFS('res v com'!$F$3:$F$52,'res v com'!$B$3:$B$52,About!$B$2)</f>
        <v>26.706792257172481</v>
      </c>
      <c r="F8" s="65">
        <f>INDEX('REEDS calc'!$C$64:$AG$113,MATCH(About!$B$2,'REEDS calc'!$B$64:$B$113,0),MATCH(F$1,'REEDS calc'!$C$63:$AG$63,0))*SUMIFS('res v com'!$F$3:$F$52,'res v com'!$B$3:$B$52,About!$B$2)</f>
        <v>31.876425855513311</v>
      </c>
      <c r="G8" s="65">
        <f>INDEX('REEDS calc'!$C$64:$AG$113,MATCH(About!$B$2,'REEDS calc'!$B$64:$B$113,0),MATCH(G$1,'REEDS calc'!$C$63:$AG$63,0))*SUMIFS('res v com'!$F$3:$F$52,'res v com'!$B$3:$B$52,About!$B$2)</f>
        <v>36.165969581749053</v>
      </c>
      <c r="H8" s="65">
        <f>INDEX('REEDS calc'!$C$64:$AG$113,MATCH(About!$B$2,'REEDS calc'!$B$64:$B$113,0),MATCH(H$1,'REEDS calc'!$C$63:$AG$63,0))*SUMIFS('res v com'!$F$3:$F$52,'res v com'!$B$3:$B$52,About!$B$2)</f>
        <v>40.455513307984795</v>
      </c>
      <c r="I8" s="65">
        <f>INDEX('REEDS calc'!$C$64:$AG$113,MATCH(About!$B$2,'REEDS calc'!$B$64:$B$113,0),MATCH(I$1,'REEDS calc'!$C$63:$AG$63,0))*SUMIFS('res v com'!$F$3:$F$52,'res v com'!$B$3:$B$52,About!$B$2)</f>
        <v>46.535646387832706</v>
      </c>
      <c r="J8" s="65">
        <f>INDEX('REEDS calc'!$C$64:$AG$113,MATCH(About!$B$2,'REEDS calc'!$B$64:$B$113,0),MATCH(J$1,'REEDS calc'!$C$63:$AG$63,0))*SUMIFS('res v com'!$F$3:$F$52,'res v com'!$B$3:$B$52,About!$B$2)</f>
        <v>52.615779467680611</v>
      </c>
      <c r="K8" s="65">
        <f>INDEX('REEDS calc'!$C$64:$AG$113,MATCH(About!$B$2,'REEDS calc'!$B$64:$B$113,0),MATCH(K$1,'REEDS calc'!$C$63:$AG$63,0))*SUMIFS('res v com'!$F$3:$F$52,'res v com'!$B$3:$B$52,About!$B$2)</f>
        <v>61.883555133079852</v>
      </c>
      <c r="L8" s="65">
        <f>INDEX('REEDS calc'!$C$64:$AG$113,MATCH(About!$B$2,'REEDS calc'!$B$64:$B$113,0),MATCH(L$1,'REEDS calc'!$C$63:$AG$63,0))*SUMIFS('res v com'!$F$3:$F$52,'res v com'!$B$3:$B$52,About!$B$2)</f>
        <v>71.151330798479094</v>
      </c>
      <c r="M8" s="65">
        <f>INDEX('REEDS calc'!$C$64:$AG$113,MATCH(About!$B$2,'REEDS calc'!$B$64:$B$113,0),MATCH(M$1,'REEDS calc'!$C$63:$AG$63,0))*SUMIFS('res v com'!$F$3:$F$52,'res v com'!$B$3:$B$52,About!$B$2)</f>
        <v>79.218821292775672</v>
      </c>
      <c r="N8" s="65">
        <f>INDEX('REEDS calc'!$C$64:$AG$113,MATCH(About!$B$2,'REEDS calc'!$B$64:$B$113,0),MATCH(N$1,'REEDS calc'!$C$63:$AG$63,0))*SUMIFS('res v com'!$F$3:$F$52,'res v com'!$B$3:$B$52,About!$B$2)</f>
        <v>87.28631178707225</v>
      </c>
      <c r="O8" s="65">
        <f>INDEX('REEDS calc'!$C$64:$AG$113,MATCH(About!$B$2,'REEDS calc'!$B$64:$B$113,0),MATCH(O$1,'REEDS calc'!$C$63:$AG$63,0))*SUMIFS('res v com'!$F$3:$F$52,'res v com'!$B$3:$B$52,About!$B$2)</f>
        <v>92.736787072243359</v>
      </c>
      <c r="P8" s="65">
        <f>INDEX('REEDS calc'!$C$64:$AG$113,MATCH(About!$B$2,'REEDS calc'!$B$64:$B$113,0),MATCH(P$1,'REEDS calc'!$C$63:$AG$63,0))*SUMIFS('res v com'!$F$3:$F$52,'res v com'!$B$3:$B$52,About!$B$2)</f>
        <v>98.187262357414454</v>
      </c>
      <c r="Q8" s="65">
        <f>INDEX('REEDS calc'!$C$64:$AG$113,MATCH(About!$B$2,'REEDS calc'!$B$64:$B$113,0),MATCH(Q$1,'REEDS calc'!$C$63:$AG$63,0))*SUMIFS('res v com'!$F$3:$F$52,'res v com'!$B$3:$B$52,About!$B$2)</f>
        <v>98.561121673003811</v>
      </c>
      <c r="R8" s="65">
        <f>INDEX('REEDS calc'!$C$64:$AG$113,MATCH(About!$B$2,'REEDS calc'!$B$64:$B$113,0),MATCH(R$1,'REEDS calc'!$C$63:$AG$63,0))*SUMIFS('res v com'!$F$3:$F$52,'res v com'!$B$3:$B$52,About!$B$2)</f>
        <v>98.934980988593168</v>
      </c>
      <c r="S8" s="65">
        <f>INDEX('REEDS calc'!$C$64:$AG$113,MATCH(About!$B$2,'REEDS calc'!$B$64:$B$113,0),MATCH(S$1,'REEDS calc'!$C$63:$AG$63,0))*SUMIFS('res v com'!$F$3:$F$52,'res v com'!$B$3:$B$52,About!$B$2)</f>
        <v>99.367870722433466</v>
      </c>
      <c r="T8" s="65">
        <f>INDEX('REEDS calc'!$C$64:$AG$113,MATCH(About!$B$2,'REEDS calc'!$B$64:$B$113,0),MATCH(T$1,'REEDS calc'!$C$63:$AG$63,0))*SUMIFS('res v com'!$F$3:$F$52,'res v com'!$B$3:$B$52,About!$B$2)</f>
        <v>99.800760456273764</v>
      </c>
      <c r="U8" s="65">
        <f>INDEX('REEDS calc'!$C$64:$AG$113,MATCH(About!$B$2,'REEDS calc'!$B$64:$B$113,0),MATCH(U$1,'REEDS calc'!$C$63:$AG$63,0))*SUMIFS('res v com'!$F$3:$F$52,'res v com'!$B$3:$B$52,About!$B$2)</f>
        <v>100.29268060836503</v>
      </c>
      <c r="V8" s="65">
        <f>INDEX('REEDS calc'!$C$64:$AG$113,MATCH(About!$B$2,'REEDS calc'!$B$64:$B$113,0),MATCH(V$1,'REEDS calc'!$C$63:$AG$63,0))*SUMIFS('res v com'!$F$3:$F$52,'res v com'!$B$3:$B$52,About!$B$2)</f>
        <v>100.78460076045629</v>
      </c>
      <c r="W8" s="65">
        <f>INDEX('REEDS calc'!$C$64:$AG$113,MATCH(About!$B$2,'REEDS calc'!$B$64:$B$113,0),MATCH(W$1,'REEDS calc'!$C$63:$AG$63,0))*SUMIFS('res v com'!$F$3:$F$52,'res v com'!$B$3:$B$52,About!$B$2)</f>
        <v>101.31587452471486</v>
      </c>
      <c r="X8" s="65">
        <f>INDEX('REEDS calc'!$C$64:$AG$113,MATCH(About!$B$2,'REEDS calc'!$B$64:$B$113,0),MATCH(X$1,'REEDS calc'!$C$63:$AG$63,0))*SUMIFS('res v com'!$F$3:$F$52,'res v com'!$B$3:$B$52,About!$B$2)</f>
        <v>101.8471482889734</v>
      </c>
      <c r="Y8" s="65">
        <f>INDEX('REEDS calc'!$C$64:$AG$113,MATCH(About!$B$2,'REEDS calc'!$B$64:$B$113,0),MATCH(Y$1,'REEDS calc'!$C$63:$AG$63,0))*SUMIFS('res v com'!$F$3:$F$52,'res v com'!$B$3:$B$52,About!$B$2)</f>
        <v>102.4374524714829</v>
      </c>
      <c r="Z8" s="65">
        <f>INDEX('REEDS calc'!$C$64:$AG$113,MATCH(About!$B$2,'REEDS calc'!$B$64:$B$113,0),MATCH(Z$1,'REEDS calc'!$C$63:$AG$63,0))*SUMIFS('res v com'!$F$3:$F$52,'res v com'!$B$3:$B$52,About!$B$2)</f>
        <v>103.02775665399241</v>
      </c>
      <c r="AA8" s="65">
        <f>INDEX('REEDS calc'!$C$64:$AG$113,MATCH(About!$B$2,'REEDS calc'!$B$64:$B$113,0),MATCH(AA$1,'REEDS calc'!$C$63:$AG$63,0))*SUMIFS('res v com'!$F$3:$F$52,'res v com'!$B$3:$B$52,About!$B$2)</f>
        <v>103.67709125475288</v>
      </c>
      <c r="AB8" s="65">
        <f>INDEX('REEDS calc'!$C$64:$AG$113,MATCH(About!$B$2,'REEDS calc'!$B$64:$B$113,0),MATCH(AB$1,'REEDS calc'!$C$63:$AG$63,0))*SUMIFS('res v com'!$F$3:$F$52,'res v com'!$B$3:$B$52,About!$B$2)</f>
        <v>104.32642585551332</v>
      </c>
      <c r="AC8" s="65">
        <f>INDEX('REEDS calc'!$C$64:$AG$113,MATCH(About!$B$2,'REEDS calc'!$B$64:$B$113,0),MATCH(AC$1,'REEDS calc'!$C$63:$AG$63,0))*SUMIFS('res v com'!$F$3:$F$52,'res v com'!$B$3:$B$52,About!$B$2)</f>
        <v>105.46768060836503</v>
      </c>
      <c r="AD8" s="65">
        <f>INDEX('REEDS calc'!$C$64:$AG$113,MATCH(About!$B$2,'REEDS calc'!$B$64:$B$113,0),MATCH(AD$1,'REEDS calc'!$C$63:$AG$63,0))*SUMIFS('res v com'!$F$3:$F$52,'res v com'!$B$3:$B$52,About!$B$2)</f>
        <v>106.60893536121674</v>
      </c>
      <c r="AE8" s="65">
        <f>INDEX('REEDS calc'!$C$64:$AG$113,MATCH(About!$B$2,'REEDS calc'!$B$64:$B$113,0),MATCH(AE$1,'REEDS calc'!$C$63:$AG$63,0))*SUMIFS('res v com'!$F$3:$F$52,'res v com'!$B$3:$B$52,About!$B$2)</f>
        <v>107.84857414448669</v>
      </c>
      <c r="AF8" s="65">
        <f>INDEX('REEDS calc'!$C$64:$AG$113,MATCH(About!$B$2,'REEDS calc'!$B$64:$B$113,0),MATCH(AF$1,'REEDS calc'!$C$63:$AG$63,0))*SUMIFS('res v com'!$F$3:$F$52,'res v com'!$B$3:$B$52,About!$B$2)</f>
        <v>109.08821292775666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13.309235741444859</v>
      </c>
      <c r="C8" s="65">
        <f>INDEX('REEDS calc-noIRA'!$C$64:$AG$113,MATCH(About!$B$2,'REEDS calc-noIRA'!$B$64:$B$113,0),MATCH(C$1,'REEDS calc-noIRA'!$C$63:$AG$63,0))*SUMIFS('res v com'!$E$3:$E$52,'res v com'!$B$3:$B$52,About!$B$2)*SUMIFS('Urban and Rural'!$C$2:$C$53,'Urban and Rural'!$A$2:$A$53,About!$B$1)</f>
        <v>13.309235741444859</v>
      </c>
      <c r="D8" s="65">
        <f>INDEX('REEDS calc-noIRA'!$C$64:$AG$113,MATCH(About!$B$2,'REEDS calc-noIRA'!$B$64:$B$113,0),MATCH(D$1,'REEDS calc-noIRA'!$C$63:$AG$63,0))*SUMIFS('res v com'!$E$3:$E$52,'res v com'!$B$3:$B$52,About!$B$2)*SUMIFS('Urban and Rural'!$C$2:$C$53,'Urban and Rural'!$A$2:$A$53,About!$B$1)</f>
        <v>13.309235741444859</v>
      </c>
      <c r="E8" s="65">
        <f>INDEX('REEDS calc-noIRA'!$C$64:$AG$113,MATCH(About!$B$2,'REEDS calc-noIRA'!$B$64:$B$113,0),MATCH(E$1,'REEDS calc-noIRA'!$C$63:$AG$63,0))*SUMIFS('res v com'!$E$3:$E$52,'res v com'!$B$3:$B$52,About!$B$2)*SUMIFS('Urban and Rural'!$C$2:$C$53,'Urban and Rural'!$A$2:$A$53,About!$B$1)</f>
        <v>13.629807034220532</v>
      </c>
      <c r="F8" s="65">
        <f>INDEX('REEDS calc-noIRA'!$C$64:$AG$113,MATCH(About!$B$2,'REEDS calc-noIRA'!$B$64:$B$113,0),MATCH(F$1,'REEDS calc-noIRA'!$C$63:$AG$63,0))*SUMIFS('res v com'!$E$3:$E$52,'res v com'!$B$3:$B$52,About!$B$2)*SUMIFS('Urban and Rural'!$C$2:$C$53,'Urban and Rural'!$A$2:$A$53,About!$B$1)</f>
        <v>13.950378326996205</v>
      </c>
      <c r="G8" s="65">
        <f>INDEX('REEDS calc-noIRA'!$C$64:$AG$113,MATCH(About!$B$2,'REEDS calc-noIRA'!$B$64:$B$113,0),MATCH(G$1,'REEDS calc-noIRA'!$C$63:$AG$63,0))*SUMIFS('res v com'!$E$3:$E$52,'res v com'!$B$3:$B$52,About!$B$2)*SUMIFS('Urban and Rural'!$C$2:$C$53,'Urban and Rural'!$A$2:$A$53,About!$B$1)</f>
        <v>14.547304182509514</v>
      </c>
      <c r="H8" s="65">
        <f>INDEX('REEDS calc-noIRA'!$C$64:$AG$113,MATCH(About!$B$2,'REEDS calc-noIRA'!$B$64:$B$113,0),MATCH(H$1,'REEDS calc-noIRA'!$C$63:$AG$63,0))*SUMIFS('res v com'!$E$3:$E$52,'res v com'!$B$3:$B$52,About!$B$2)*SUMIFS('Urban and Rural'!$C$2:$C$53,'Urban and Rural'!$A$2:$A$53,About!$B$1)</f>
        <v>15.144230038022819</v>
      </c>
      <c r="I8" s="65">
        <f>INDEX('REEDS calc-noIRA'!$C$64:$AG$113,MATCH(About!$B$2,'REEDS calc-noIRA'!$B$64:$B$113,0),MATCH(I$1,'REEDS calc-noIRA'!$C$63:$AG$63,0))*SUMIFS('res v com'!$E$3:$E$52,'res v com'!$B$3:$B$52,About!$B$2)*SUMIFS('Urban and Rural'!$C$2:$C$53,'Urban and Rural'!$A$2:$A$53,About!$B$1)</f>
        <v>16.006456273764268</v>
      </c>
      <c r="J8" s="65">
        <f>INDEX('REEDS calc-noIRA'!$C$64:$AG$113,MATCH(About!$B$2,'REEDS calc-noIRA'!$B$64:$B$113,0),MATCH(J$1,'REEDS calc-noIRA'!$C$63:$AG$63,0))*SUMIFS('res v com'!$E$3:$E$52,'res v com'!$B$3:$B$52,About!$B$2)*SUMIFS('Urban and Rural'!$C$2:$C$53,'Urban and Rural'!$A$2:$A$53,About!$B$1)</f>
        <v>16.86868250950571</v>
      </c>
      <c r="K8" s="65">
        <f>INDEX('REEDS calc-noIRA'!$C$64:$AG$113,MATCH(About!$B$2,'REEDS calc-noIRA'!$B$64:$B$113,0),MATCH(K$1,'REEDS calc-noIRA'!$C$63:$AG$63,0))*SUMIFS('res v com'!$E$3:$E$52,'res v com'!$B$3:$B$52,About!$B$2)*SUMIFS('Urban and Rural'!$C$2:$C$53,'Urban and Rural'!$A$2:$A$53,About!$B$1)</f>
        <v>18.283617870722438</v>
      </c>
      <c r="L8" s="65">
        <f>INDEX('REEDS calc-noIRA'!$C$64:$AG$113,MATCH(About!$B$2,'REEDS calc-noIRA'!$B$64:$B$113,0),MATCH(L$1,'REEDS calc-noIRA'!$C$63:$AG$63,0))*SUMIFS('res v com'!$E$3:$E$52,'res v com'!$B$3:$B$52,About!$B$2)*SUMIFS('Urban and Rural'!$C$2:$C$53,'Urban and Rural'!$A$2:$A$53,About!$B$1)</f>
        <v>19.698553231939162</v>
      </c>
      <c r="M8" s="65">
        <f>INDEX('REEDS calc-noIRA'!$C$64:$AG$113,MATCH(About!$B$2,'REEDS calc-noIRA'!$B$64:$B$113,0),MATCH(M$1,'REEDS calc-noIRA'!$C$63:$AG$63,0))*SUMIFS('res v com'!$E$3:$E$52,'res v com'!$B$3:$B$52,About!$B$2)*SUMIFS('Urban and Rural'!$C$2:$C$53,'Urban and Rural'!$A$2:$A$53,About!$B$1)</f>
        <v>21.025055133079835</v>
      </c>
      <c r="N8" s="65">
        <f>INDEX('REEDS calc-noIRA'!$C$64:$AG$113,MATCH(About!$B$2,'REEDS calc-noIRA'!$B$64:$B$113,0),MATCH(N$1,'REEDS calc-noIRA'!$C$63:$AG$63,0))*SUMIFS('res v com'!$E$3:$E$52,'res v com'!$B$3:$B$52,About!$B$2)*SUMIFS('Urban and Rural'!$C$2:$C$53,'Urban and Rural'!$A$2:$A$53,About!$B$1)</f>
        <v>22.351557034220505</v>
      </c>
      <c r="O8" s="65">
        <f>INDEX('REEDS calc-noIRA'!$C$64:$AG$113,MATCH(About!$B$2,'REEDS calc-noIRA'!$B$64:$B$113,0),MATCH(O$1,'REEDS calc-noIRA'!$C$63:$AG$63,0))*SUMIFS('res v com'!$E$3:$E$52,'res v com'!$B$3:$B$52,About!$B$2)*SUMIFS('Urban and Rural'!$C$2:$C$53,'Urban and Rural'!$A$2:$A$53,About!$B$1)</f>
        <v>23.60067965779464</v>
      </c>
      <c r="P8" s="65">
        <f>INDEX('REEDS calc-noIRA'!$C$64:$AG$113,MATCH(About!$B$2,'REEDS calc-noIRA'!$B$64:$B$113,0),MATCH(P$1,'REEDS calc-noIRA'!$C$63:$AG$63,0))*SUMIFS('res v com'!$E$3:$E$52,'res v com'!$B$3:$B$52,About!$B$2)*SUMIFS('Urban and Rural'!$C$2:$C$53,'Urban and Rural'!$A$2:$A$53,About!$B$1)</f>
        <v>24.849802281368774</v>
      </c>
      <c r="Q8" s="65">
        <f>INDEX('REEDS calc-noIRA'!$C$64:$AG$113,MATCH(About!$B$2,'REEDS calc-noIRA'!$B$64:$B$113,0),MATCH(Q$1,'REEDS calc-noIRA'!$C$63:$AG$63,0))*SUMIFS('res v com'!$E$3:$E$52,'res v com'!$B$3:$B$52,About!$B$2)*SUMIFS('Urban and Rural'!$C$2:$C$53,'Urban and Rural'!$A$2:$A$53,About!$B$1)</f>
        <v>25.933112167300344</v>
      </c>
      <c r="R8" s="65">
        <f>INDEX('REEDS calc-noIRA'!$C$64:$AG$113,MATCH(About!$B$2,'REEDS calc-noIRA'!$B$64:$B$113,0),MATCH(R$1,'REEDS calc-noIRA'!$C$63:$AG$63,0))*SUMIFS('res v com'!$E$3:$E$52,'res v com'!$B$3:$B$52,About!$B$2)*SUMIFS('Urban and Rural'!$C$2:$C$53,'Urban and Rural'!$A$2:$A$53,About!$B$1)</f>
        <v>27.01642205323191</v>
      </c>
      <c r="S8" s="65">
        <f>INDEX('REEDS calc-noIRA'!$C$64:$AG$113,MATCH(About!$B$2,'REEDS calc-noIRA'!$B$64:$B$113,0),MATCH(S$1,'REEDS calc-noIRA'!$C$63:$AG$63,0))*SUMIFS('res v com'!$E$3:$E$52,'res v com'!$B$3:$B$52,About!$B$2)*SUMIFS('Urban and Rural'!$C$2:$C$53,'Urban and Rural'!$A$2:$A$53,About!$B$1)</f>
        <v>27.944973384030316</v>
      </c>
      <c r="T8" s="65">
        <f>INDEX('REEDS calc-noIRA'!$C$64:$AG$113,MATCH(About!$B$2,'REEDS calc-noIRA'!$B$64:$B$113,0),MATCH(T$1,'REEDS calc-noIRA'!$C$63:$AG$63,0))*SUMIFS('res v com'!$E$3:$E$52,'res v com'!$B$3:$B$52,About!$B$2)*SUMIFS('Urban and Rural'!$C$2:$C$53,'Urban and Rural'!$A$2:$A$53,About!$B$1)</f>
        <v>28.873524714828715</v>
      </c>
      <c r="U8" s="65">
        <f>INDEX('REEDS calc-noIRA'!$C$64:$AG$113,MATCH(About!$B$2,'REEDS calc-noIRA'!$B$64:$B$113,0),MATCH(U$1,'REEDS calc-noIRA'!$C$63:$AG$63,0))*SUMIFS('res v com'!$E$3:$E$52,'res v com'!$B$3:$B$52,About!$B$2)*SUMIFS('Urban and Rural'!$C$2:$C$53,'Urban and Rural'!$A$2:$A$53,About!$B$1)</f>
        <v>29.824184410646229</v>
      </c>
      <c r="V8" s="65">
        <f>INDEX('REEDS calc-noIRA'!$C$64:$AG$113,MATCH(About!$B$2,'REEDS calc-noIRA'!$B$64:$B$113,0),MATCH(V$1,'REEDS calc-noIRA'!$C$63:$AG$63,0))*SUMIFS('res v com'!$E$3:$E$52,'res v com'!$B$3:$B$52,About!$B$2)*SUMIFS('Urban and Rural'!$C$2:$C$53,'Urban and Rural'!$A$2:$A$53,About!$B$1)</f>
        <v>30.774844106463746</v>
      </c>
      <c r="W8" s="65">
        <f>INDEX('REEDS calc-noIRA'!$C$64:$AG$113,MATCH(About!$B$2,'REEDS calc-noIRA'!$B$64:$B$113,0),MATCH(W$1,'REEDS calc-noIRA'!$C$63:$AG$63,0))*SUMIFS('res v com'!$E$3:$E$52,'res v com'!$B$3:$B$52,About!$B$2)*SUMIFS('Urban and Rural'!$C$2:$C$53,'Urban and Rural'!$A$2:$A$53,About!$B$1)</f>
        <v>31.780774714828727</v>
      </c>
      <c r="X8" s="65">
        <f>INDEX('REEDS calc-noIRA'!$C$64:$AG$113,MATCH(About!$B$2,'REEDS calc-noIRA'!$B$64:$B$113,0),MATCH(X$1,'REEDS calc-noIRA'!$C$63:$AG$63,0))*SUMIFS('res v com'!$E$3:$E$52,'res v com'!$B$3:$B$52,About!$B$2)*SUMIFS('Urban and Rural'!$C$2:$C$53,'Urban and Rural'!$A$2:$A$53,About!$B$1)</f>
        <v>32.786705323193715</v>
      </c>
      <c r="Y8" s="65">
        <f>INDEX('REEDS calc-noIRA'!$C$64:$AG$113,MATCH(About!$B$2,'REEDS calc-noIRA'!$B$64:$B$113,0),MATCH(Y$1,'REEDS calc-noIRA'!$C$63:$AG$63,0))*SUMIFS('res v com'!$E$3:$E$52,'res v com'!$B$3:$B$52,About!$B$2)*SUMIFS('Urban and Rural'!$C$2:$C$53,'Urban and Rural'!$A$2:$A$53,About!$B$1)</f>
        <v>34.245857414448466</v>
      </c>
      <c r="Z8" s="65">
        <f>INDEX('REEDS calc-noIRA'!$C$64:$AG$113,MATCH(About!$B$2,'REEDS calc-noIRA'!$B$64:$B$113,0),MATCH(Z$1,'REEDS calc-noIRA'!$C$63:$AG$63,0))*SUMIFS('res v com'!$E$3:$E$52,'res v com'!$B$3:$B$52,About!$B$2)*SUMIFS('Urban and Rural'!$C$2:$C$53,'Urban and Rural'!$A$2:$A$53,About!$B$1)</f>
        <v>35.705009505703217</v>
      </c>
      <c r="AA8" s="65">
        <f>INDEX('REEDS calc-noIRA'!$C$64:$AG$113,MATCH(About!$B$2,'REEDS calc-noIRA'!$B$64:$B$113,0),MATCH(AA$1,'REEDS calc-noIRA'!$C$63:$AG$63,0))*SUMIFS('res v com'!$E$3:$E$52,'res v com'!$B$3:$B$52,About!$B$2)*SUMIFS('Urban and Rural'!$C$2:$C$53,'Urban and Rural'!$A$2:$A$53,About!$B$1)</f>
        <v>36.854644486691875</v>
      </c>
      <c r="AB8" s="65">
        <f>INDEX('REEDS calc-noIRA'!$C$64:$AG$113,MATCH(About!$B$2,'REEDS calc-noIRA'!$B$64:$B$113,0),MATCH(AB$1,'REEDS calc-noIRA'!$C$63:$AG$63,0))*SUMIFS('res v com'!$E$3:$E$52,'res v com'!$B$3:$B$52,About!$B$2)*SUMIFS('Urban and Rural'!$C$2:$C$53,'Urban and Rural'!$A$2:$A$53,About!$B$1)</f>
        <v>38.004279467680533</v>
      </c>
      <c r="AC8" s="65">
        <f>INDEX('REEDS calc-noIRA'!$C$64:$AG$113,MATCH(About!$B$2,'REEDS calc-noIRA'!$B$64:$B$113,0),MATCH(AC$1,'REEDS calc-noIRA'!$C$63:$AG$63,0))*SUMIFS('res v com'!$E$3:$E$52,'res v com'!$B$3:$B$52,About!$B$2)*SUMIFS('Urban and Rural'!$C$2:$C$53,'Urban and Rural'!$A$2:$A$53,About!$B$1)</f>
        <v>39.363943916349719</v>
      </c>
      <c r="AD8" s="65">
        <f>INDEX('REEDS calc-noIRA'!$C$64:$AG$113,MATCH(About!$B$2,'REEDS calc-noIRA'!$B$64:$B$113,0),MATCH(AD$1,'REEDS calc-noIRA'!$C$63:$AG$63,0))*SUMIFS('res v com'!$E$3:$E$52,'res v com'!$B$3:$B$52,About!$B$2)*SUMIFS('Urban and Rural'!$C$2:$C$53,'Urban and Rural'!$A$2:$A$53,About!$B$1)</f>
        <v>40.723608365018897</v>
      </c>
      <c r="AE8" s="65">
        <f>INDEX('REEDS calc-noIRA'!$C$64:$AG$113,MATCH(About!$B$2,'REEDS calc-noIRA'!$B$64:$B$113,0),MATCH(AE$1,'REEDS calc-noIRA'!$C$63:$AG$63,0))*SUMIFS('res v com'!$E$3:$E$52,'res v com'!$B$3:$B$52,About!$B$2)*SUMIFS('Urban and Rural'!$C$2:$C$53,'Urban and Rural'!$A$2:$A$53,About!$B$1)</f>
        <v>42.083272813688076</v>
      </c>
      <c r="AF8" s="65">
        <f>INDEX('REEDS calc-noIRA'!$C$64:$AG$113,MATCH(About!$B$2,'REEDS calc-noIRA'!$B$64:$B$113,0),MATCH(AF$1,'REEDS calc-noIRA'!$C$63:$AG$63,0))*SUMIFS('res v com'!$E$3:$E$52,'res v com'!$B$3:$B$52,About!$B$2)*SUMIFS('Urban and Rural'!$C$2:$C$53,'Urban and Rural'!$A$2:$A$53,About!$B$1)</f>
        <v>43.442937262357255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19.880878326996182</v>
      </c>
      <c r="C8" s="65">
        <f>INDEX('REEDS calc-noIRA'!$C$64:$AG$113,MATCH(About!$B$2,'REEDS calc-noIRA'!$B$64:$B$113,0),MATCH(C$1,'REEDS calc-noIRA'!$C$63:$AG$63,0))*SUMIFS('res v com'!$E$3:$E$52,'res v com'!$B$3:$B$52,About!$B$2)*SUMIFS('Urban and Rural'!$B$2:$B$53,'Urban and Rural'!$A$2:$A$53,About!$B$1)</f>
        <v>19.880878326996182</v>
      </c>
      <c r="D8" s="65">
        <f>INDEX('REEDS calc-noIRA'!$C$64:$AG$113,MATCH(About!$B$2,'REEDS calc-noIRA'!$B$64:$B$113,0),MATCH(D$1,'REEDS calc-noIRA'!$C$63:$AG$63,0))*SUMIFS('res v com'!$E$3:$E$52,'res v com'!$B$3:$B$52,About!$B$2)*SUMIFS('Urban and Rural'!$B$2:$B$53,'Urban and Rural'!$A$2:$A$53,About!$B$1)</f>
        <v>19.880878326996182</v>
      </c>
      <c r="E8" s="65">
        <f>INDEX('REEDS calc-noIRA'!$C$64:$AG$113,MATCH(About!$B$2,'REEDS calc-noIRA'!$B$64:$B$113,0),MATCH(E$1,'REEDS calc-noIRA'!$C$63:$AG$63,0))*SUMIFS('res v com'!$E$3:$E$52,'res v com'!$B$3:$B$52,About!$B$2)*SUMIFS('Urban and Rural'!$B$2:$B$53,'Urban and Rural'!$A$2:$A$53,About!$B$1)</f>
        <v>20.359736692015208</v>
      </c>
      <c r="F8" s="65">
        <f>INDEX('REEDS calc-noIRA'!$C$64:$AG$113,MATCH(About!$B$2,'REEDS calc-noIRA'!$B$64:$B$113,0),MATCH(F$1,'REEDS calc-noIRA'!$C$63:$AG$63,0))*SUMIFS('res v com'!$E$3:$E$52,'res v com'!$B$3:$B$52,About!$B$2)*SUMIFS('Urban and Rural'!$B$2:$B$53,'Urban and Rural'!$A$2:$A$53,About!$B$1)</f>
        <v>20.83859505703423</v>
      </c>
      <c r="G8" s="65">
        <f>INDEX('REEDS calc-noIRA'!$C$64:$AG$113,MATCH(About!$B$2,'REEDS calc-noIRA'!$B$64:$B$113,0),MATCH(G$1,'REEDS calc-noIRA'!$C$63:$AG$63,0))*SUMIFS('res v com'!$E$3:$E$52,'res v com'!$B$3:$B$52,About!$B$2)*SUMIFS('Urban and Rural'!$B$2:$B$53,'Urban and Rural'!$A$2:$A$53,About!$B$1)</f>
        <v>21.73026235741446</v>
      </c>
      <c r="H8" s="65">
        <f>INDEX('REEDS calc-noIRA'!$C$64:$AG$113,MATCH(About!$B$2,'REEDS calc-noIRA'!$B$64:$B$113,0),MATCH(H$1,'REEDS calc-noIRA'!$C$63:$AG$63,0))*SUMIFS('res v com'!$E$3:$E$52,'res v com'!$B$3:$B$52,About!$B$2)*SUMIFS('Urban and Rural'!$B$2:$B$53,'Urban and Rural'!$A$2:$A$53,About!$B$1)</f>
        <v>22.621929657794681</v>
      </c>
      <c r="I8" s="65">
        <f>INDEX('REEDS calc-noIRA'!$C$64:$AG$113,MATCH(About!$B$2,'REEDS calc-noIRA'!$B$64:$B$113,0),MATCH(I$1,'REEDS calc-noIRA'!$C$63:$AG$63,0))*SUMIFS('res v com'!$E$3:$E$52,'res v com'!$B$3:$B$52,About!$B$2)*SUMIFS('Urban and Rural'!$B$2:$B$53,'Urban and Rural'!$A$2:$A$53,About!$B$1)</f>
        <v>23.909893536121682</v>
      </c>
      <c r="J8" s="65">
        <f>INDEX('REEDS calc-noIRA'!$C$64:$AG$113,MATCH(About!$B$2,'REEDS calc-noIRA'!$B$64:$B$113,0),MATCH(J$1,'REEDS calc-noIRA'!$C$63:$AG$63,0))*SUMIFS('res v com'!$E$3:$E$52,'res v com'!$B$3:$B$52,About!$B$2)*SUMIFS('Urban and Rural'!$B$2:$B$53,'Urban and Rural'!$A$2:$A$53,About!$B$1)</f>
        <v>25.197857414448677</v>
      </c>
      <c r="K8" s="65">
        <f>INDEX('REEDS calc-noIRA'!$C$64:$AG$113,MATCH(About!$B$2,'REEDS calc-noIRA'!$B$64:$B$113,0),MATCH(K$1,'REEDS calc-noIRA'!$C$63:$AG$63,0))*SUMIFS('res v com'!$E$3:$E$52,'res v com'!$B$3:$B$52,About!$B$2)*SUMIFS('Urban and Rural'!$B$2:$B$53,'Urban and Rural'!$A$2:$A$53,About!$B$1)</f>
        <v>27.3114391634981</v>
      </c>
      <c r="L8" s="65">
        <f>INDEX('REEDS calc-noIRA'!$C$64:$AG$113,MATCH(About!$B$2,'REEDS calc-noIRA'!$B$64:$B$113,0),MATCH(L$1,'REEDS calc-noIRA'!$C$63:$AG$63,0))*SUMIFS('res v com'!$E$3:$E$52,'res v com'!$B$3:$B$52,About!$B$2)*SUMIFS('Urban and Rural'!$B$2:$B$53,'Urban and Rural'!$A$2:$A$53,About!$B$1)</f>
        <v>29.42502091254752</v>
      </c>
      <c r="M8" s="65">
        <f>INDEX('REEDS calc-noIRA'!$C$64:$AG$113,MATCH(About!$B$2,'REEDS calc-noIRA'!$B$64:$B$113,0),MATCH(M$1,'REEDS calc-noIRA'!$C$63:$AG$63,0))*SUMIFS('res v com'!$E$3:$E$52,'res v com'!$B$3:$B$52,About!$B$2)*SUMIFS('Urban and Rural'!$B$2:$B$53,'Urban and Rural'!$A$2:$A$53,About!$B$1)</f>
        <v>31.406503802281346</v>
      </c>
      <c r="N8" s="65">
        <f>INDEX('REEDS calc-noIRA'!$C$64:$AG$113,MATCH(About!$B$2,'REEDS calc-noIRA'!$B$64:$B$113,0),MATCH(N$1,'REEDS calc-noIRA'!$C$63:$AG$63,0))*SUMIFS('res v com'!$E$3:$E$52,'res v com'!$B$3:$B$52,About!$B$2)*SUMIFS('Urban and Rural'!$B$2:$B$53,'Urban and Rural'!$A$2:$A$53,About!$B$1)</f>
        <v>33.387986692015168</v>
      </c>
      <c r="O8" s="65">
        <f>INDEX('REEDS calc-noIRA'!$C$64:$AG$113,MATCH(About!$B$2,'REEDS calc-noIRA'!$B$64:$B$113,0),MATCH(O$1,'REEDS calc-noIRA'!$C$63:$AG$63,0))*SUMIFS('res v com'!$E$3:$E$52,'res v com'!$B$3:$B$52,About!$B$2)*SUMIFS('Urban and Rural'!$B$2:$B$53,'Urban and Rural'!$A$2:$A$53,About!$B$1)</f>
        <v>35.253883079847853</v>
      </c>
      <c r="P8" s="65">
        <f>INDEX('REEDS calc-noIRA'!$C$64:$AG$113,MATCH(About!$B$2,'REEDS calc-noIRA'!$B$64:$B$113,0),MATCH(P$1,'REEDS calc-noIRA'!$C$63:$AG$63,0))*SUMIFS('res v com'!$E$3:$E$52,'res v com'!$B$3:$B$52,About!$B$2)*SUMIFS('Urban and Rural'!$B$2:$B$53,'Urban and Rural'!$A$2:$A$53,About!$B$1)</f>
        <v>37.119779467680537</v>
      </c>
      <c r="Q8" s="65">
        <f>INDEX('REEDS calc-noIRA'!$C$64:$AG$113,MATCH(About!$B$2,'REEDS calc-noIRA'!$B$64:$B$113,0),MATCH(Q$1,'REEDS calc-noIRA'!$C$63:$AG$63,0))*SUMIFS('res v com'!$E$3:$E$52,'res v com'!$B$3:$B$52,About!$B$2)*SUMIFS('Urban and Rural'!$B$2:$B$53,'Urban and Rural'!$A$2:$A$53,About!$B$1)</f>
        <v>38.737990494296518</v>
      </c>
      <c r="R8" s="65">
        <f>INDEX('REEDS calc-noIRA'!$C$64:$AG$113,MATCH(About!$B$2,'REEDS calc-noIRA'!$B$64:$B$113,0),MATCH(R$1,'REEDS calc-noIRA'!$C$63:$AG$63,0))*SUMIFS('res v com'!$E$3:$E$52,'res v com'!$B$3:$B$52,About!$B$2)*SUMIFS('Urban and Rural'!$B$2:$B$53,'Urban and Rural'!$A$2:$A$53,About!$B$1)</f>
        <v>40.356201520912499</v>
      </c>
      <c r="S8" s="65">
        <f>INDEX('REEDS calc-noIRA'!$C$64:$AG$113,MATCH(About!$B$2,'REEDS calc-noIRA'!$B$64:$B$113,0),MATCH(S$1,'REEDS calc-noIRA'!$C$63:$AG$63,0))*SUMIFS('res v com'!$E$3:$E$52,'res v com'!$B$3:$B$52,About!$B$2)*SUMIFS('Urban and Rural'!$B$2:$B$53,'Urban and Rural'!$A$2:$A$53,About!$B$1)</f>
        <v>41.743239543726077</v>
      </c>
      <c r="T8" s="65">
        <f>INDEX('REEDS calc-noIRA'!$C$64:$AG$113,MATCH(About!$B$2,'REEDS calc-noIRA'!$B$64:$B$113,0),MATCH(T$1,'REEDS calc-noIRA'!$C$63:$AG$63,0))*SUMIFS('res v com'!$E$3:$E$52,'res v com'!$B$3:$B$52,About!$B$2)*SUMIFS('Urban and Rural'!$B$2:$B$53,'Urban and Rural'!$A$2:$A$53,About!$B$1)</f>
        <v>43.130277566539647</v>
      </c>
      <c r="U8" s="65">
        <f>INDEX('REEDS calc-noIRA'!$C$64:$AG$113,MATCH(About!$B$2,'REEDS calc-noIRA'!$B$64:$B$113,0),MATCH(U$1,'REEDS calc-noIRA'!$C$63:$AG$63,0))*SUMIFS('res v com'!$E$3:$E$52,'res v com'!$B$3:$B$52,About!$B$2)*SUMIFS('Urban and Rural'!$B$2:$B$53,'Urban and Rural'!$A$2:$A$53,About!$B$1)</f>
        <v>44.550340304182271</v>
      </c>
      <c r="V8" s="65">
        <f>INDEX('REEDS calc-noIRA'!$C$64:$AG$113,MATCH(About!$B$2,'REEDS calc-noIRA'!$B$64:$B$113,0),MATCH(V$1,'REEDS calc-noIRA'!$C$63:$AG$63,0))*SUMIFS('res v com'!$E$3:$E$52,'res v com'!$B$3:$B$52,About!$B$2)*SUMIFS('Urban and Rural'!$B$2:$B$53,'Urban and Rural'!$A$2:$A$53,About!$B$1)</f>
        <v>45.970403041824895</v>
      </c>
      <c r="W8" s="65">
        <f>INDEX('REEDS calc-noIRA'!$C$64:$AG$113,MATCH(About!$B$2,'REEDS calc-noIRA'!$B$64:$B$113,0),MATCH(W$1,'REEDS calc-noIRA'!$C$63:$AG$63,0))*SUMIFS('res v com'!$E$3:$E$52,'res v com'!$B$3:$B$52,About!$B$2)*SUMIFS('Urban and Rural'!$B$2:$B$53,'Urban and Rural'!$A$2:$A$53,About!$B$1)</f>
        <v>47.473027566539663</v>
      </c>
      <c r="X8" s="65">
        <f>INDEX('REEDS calc-noIRA'!$C$64:$AG$113,MATCH(About!$B$2,'REEDS calc-noIRA'!$B$64:$B$113,0),MATCH(X$1,'REEDS calc-noIRA'!$C$63:$AG$63,0))*SUMIFS('res v com'!$E$3:$E$52,'res v com'!$B$3:$B$52,About!$B$2)*SUMIFS('Urban and Rural'!$B$2:$B$53,'Urban and Rural'!$A$2:$A$53,About!$B$1)</f>
        <v>48.975652091254446</v>
      </c>
      <c r="Y8" s="65">
        <f>INDEX('REEDS calc-noIRA'!$C$64:$AG$113,MATCH(About!$B$2,'REEDS calc-noIRA'!$B$64:$B$113,0),MATCH(Y$1,'REEDS calc-noIRA'!$C$63:$AG$63,0))*SUMIFS('res v com'!$E$3:$E$52,'res v com'!$B$3:$B$52,About!$B$2)*SUMIFS('Urban and Rural'!$B$2:$B$53,'Urban and Rural'!$A$2:$A$53,About!$B$1)</f>
        <v>51.155283269961672</v>
      </c>
      <c r="Z8" s="65">
        <f>INDEX('REEDS calc-noIRA'!$C$64:$AG$113,MATCH(About!$B$2,'REEDS calc-noIRA'!$B$64:$B$113,0),MATCH(Z$1,'REEDS calc-noIRA'!$C$63:$AG$63,0))*SUMIFS('res v com'!$E$3:$E$52,'res v com'!$B$3:$B$52,About!$B$2)*SUMIFS('Urban and Rural'!$B$2:$B$53,'Urban and Rural'!$A$2:$A$53,About!$B$1)</f>
        <v>53.334914448668897</v>
      </c>
      <c r="AA8" s="65">
        <f>INDEX('REEDS calc-noIRA'!$C$64:$AG$113,MATCH(About!$B$2,'REEDS calc-noIRA'!$B$64:$B$113,0),MATCH(AA$1,'REEDS calc-noIRA'!$C$63:$AG$63,0))*SUMIFS('res v com'!$E$3:$E$52,'res v com'!$B$3:$B$52,About!$B$2)*SUMIFS('Urban and Rural'!$B$2:$B$53,'Urban and Rural'!$A$2:$A$53,About!$B$1)</f>
        <v>55.052199619771649</v>
      </c>
      <c r="AB8" s="65">
        <f>INDEX('REEDS calc-noIRA'!$C$64:$AG$113,MATCH(About!$B$2,'REEDS calc-noIRA'!$B$64:$B$113,0),MATCH(AB$1,'REEDS calc-noIRA'!$C$63:$AG$63,0))*SUMIFS('res v com'!$E$3:$E$52,'res v com'!$B$3:$B$52,About!$B$2)*SUMIFS('Urban and Rural'!$B$2:$B$53,'Urban and Rural'!$A$2:$A$53,About!$B$1)</f>
        <v>56.769484790874415</v>
      </c>
      <c r="AC8" s="65">
        <f>INDEX('REEDS calc-noIRA'!$C$64:$AG$113,MATCH(About!$B$2,'REEDS calc-noIRA'!$B$64:$B$113,0),MATCH(AC$1,'REEDS calc-noIRA'!$C$63:$AG$63,0))*SUMIFS('res v com'!$E$3:$E$52,'res v com'!$B$3:$B$52,About!$B$2)*SUMIFS('Urban and Rural'!$B$2:$B$53,'Urban and Rural'!$A$2:$A$53,About!$B$1)</f>
        <v>58.800504752851573</v>
      </c>
      <c r="AD8" s="65">
        <f>INDEX('REEDS calc-noIRA'!$C$64:$AG$113,MATCH(About!$B$2,'REEDS calc-noIRA'!$B$64:$B$113,0),MATCH(AD$1,'REEDS calc-noIRA'!$C$63:$AG$63,0))*SUMIFS('res v com'!$E$3:$E$52,'res v com'!$B$3:$B$52,About!$B$2)*SUMIFS('Urban and Rural'!$B$2:$B$53,'Urban and Rural'!$A$2:$A$53,About!$B$1)</f>
        <v>60.831524714828724</v>
      </c>
      <c r="AE8" s="65">
        <f>INDEX('REEDS calc-noIRA'!$C$64:$AG$113,MATCH(About!$B$2,'REEDS calc-noIRA'!$B$64:$B$113,0),MATCH(AE$1,'REEDS calc-noIRA'!$C$63:$AG$63,0))*SUMIFS('res v com'!$E$3:$E$52,'res v com'!$B$3:$B$52,About!$B$2)*SUMIFS('Urban and Rural'!$B$2:$B$53,'Urban and Rural'!$A$2:$A$53,About!$B$1)</f>
        <v>62.862544676805875</v>
      </c>
      <c r="AF8" s="65">
        <f>INDEX('REEDS calc-noIRA'!$C$64:$AG$113,MATCH(About!$B$2,'REEDS calc-noIRA'!$B$64:$B$113,0),MATCH(AF$1,'REEDS calc-noIRA'!$C$63:$AG$63,0))*SUMIFS('res v com'!$E$3:$E$52,'res v com'!$B$3:$B$52,About!$B$2)*SUMIFS('Urban and Rural'!$B$2:$B$53,'Urban and Rural'!$A$2:$A$53,About!$B$1)</f>
        <v>64.893564638783019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21.537158658831654</v>
      </c>
      <c r="C8" s="65">
        <f>INDEX('REEDS calc-noIRA'!$C$64:$AG$113,MATCH(About!$B$2,'REEDS calc-noIRA'!$B$64:$B$113,0),MATCH(C$1,'REEDS calc-noIRA'!$C$63:$AG$63,0))*SUMIFS('res v com'!$F$3:$F$52,'res v com'!$B$3:$B$52,About!$B$2)</f>
        <v>21.537158658831654</v>
      </c>
      <c r="D8" s="65">
        <f>INDEX('REEDS calc-noIRA'!$C$64:$AG$113,MATCH(About!$B$2,'REEDS calc-noIRA'!$B$64:$B$113,0),MATCH(D$1,'REEDS calc-noIRA'!$C$63:$AG$63,0))*SUMIFS('res v com'!$F$3:$F$52,'res v com'!$B$3:$B$52,About!$B$2)</f>
        <v>21.537158658831654</v>
      </c>
      <c r="E8" s="65">
        <f>INDEX('REEDS calc-noIRA'!$C$64:$AG$113,MATCH(About!$B$2,'REEDS calc-noIRA'!$B$64:$B$113,0),MATCH(E$1,'REEDS calc-noIRA'!$C$63:$AG$63,0))*SUMIFS('res v com'!$F$3:$F$52,'res v com'!$B$3:$B$52,About!$B$2)</f>
        <v>22.055910819218806</v>
      </c>
      <c r="F8" s="65">
        <f>INDEX('REEDS calc-noIRA'!$C$64:$AG$113,MATCH(About!$B$2,'REEDS calc-noIRA'!$B$64:$B$113,0),MATCH(F$1,'REEDS calc-noIRA'!$C$63:$AG$63,0))*SUMIFS('res v com'!$F$3:$F$52,'res v com'!$B$3:$B$52,About!$B$2)</f>
        <v>22.574662979605961</v>
      </c>
      <c r="G8" s="65">
        <f>INDEX('REEDS calc-noIRA'!$C$64:$AG$113,MATCH(About!$B$2,'REEDS calc-noIRA'!$B$64:$B$113,0),MATCH(G$1,'REEDS calc-noIRA'!$C$63:$AG$63,0))*SUMIFS('res v com'!$F$3:$F$52,'res v com'!$B$3:$B$52,About!$B$2)</f>
        <v>23.540615278257881</v>
      </c>
      <c r="H8" s="65">
        <f>INDEX('REEDS calc-noIRA'!$C$64:$AG$113,MATCH(About!$B$2,'REEDS calc-noIRA'!$B$64:$B$113,0),MATCH(H$1,'REEDS calc-noIRA'!$C$63:$AG$63,0))*SUMIFS('res v com'!$F$3:$F$52,'res v com'!$B$3:$B$52,About!$B$2)</f>
        <v>24.506567576909795</v>
      </c>
      <c r="I8" s="65">
        <f>INDEX('REEDS calc-noIRA'!$C$64:$AG$113,MATCH(About!$B$2,'REEDS calc-noIRA'!$B$64:$B$113,0),MATCH(I$1,'REEDS calc-noIRA'!$C$63:$AG$63,0))*SUMIFS('res v com'!$F$3:$F$52,'res v com'!$B$3:$B$52,About!$B$2)</f>
        <v>25.901832008295905</v>
      </c>
      <c r="J8" s="65">
        <f>INDEX('REEDS calc-noIRA'!$C$64:$AG$113,MATCH(About!$B$2,'REEDS calc-noIRA'!$B$64:$B$113,0),MATCH(J$1,'REEDS calc-noIRA'!$C$63:$AG$63,0))*SUMIFS('res v com'!$F$3:$F$52,'res v com'!$B$3:$B$52,About!$B$2)</f>
        <v>27.297096439682008</v>
      </c>
      <c r="K8" s="65">
        <f>INDEX('REEDS calc-noIRA'!$C$64:$AG$113,MATCH(About!$B$2,'REEDS calc-noIRA'!$B$64:$B$113,0),MATCH(K$1,'REEDS calc-noIRA'!$C$63:$AG$63,0))*SUMIFS('res v com'!$F$3:$F$52,'res v com'!$B$3:$B$52,About!$B$2)</f>
        <v>29.58676114759766</v>
      </c>
      <c r="L8" s="65">
        <f>INDEX('REEDS calc-noIRA'!$C$64:$AG$113,MATCH(About!$B$2,'REEDS calc-noIRA'!$B$64:$B$113,0),MATCH(L$1,'REEDS calc-noIRA'!$C$63:$AG$63,0))*SUMIFS('res v com'!$F$3:$F$52,'res v com'!$B$3:$B$52,About!$B$2)</f>
        <v>31.876425855513311</v>
      </c>
      <c r="M8" s="65">
        <f>INDEX('REEDS calc-noIRA'!$C$64:$AG$113,MATCH(About!$B$2,'REEDS calc-noIRA'!$B$64:$B$113,0),MATCH(M$1,'REEDS calc-noIRA'!$C$63:$AG$63,0))*SUMIFS('res v com'!$F$3:$F$52,'res v com'!$B$3:$B$52,About!$B$2)</f>
        <v>34.022986519184222</v>
      </c>
      <c r="N8" s="65">
        <f>INDEX('REEDS calc-noIRA'!$C$64:$AG$113,MATCH(About!$B$2,'REEDS calc-noIRA'!$B$64:$B$113,0),MATCH(N$1,'REEDS calc-noIRA'!$C$63:$AG$63,0))*SUMIFS('res v com'!$F$3:$F$52,'res v com'!$B$3:$B$52,About!$B$2)</f>
        <v>36.169547182855133</v>
      </c>
      <c r="O8" s="65">
        <f>INDEX('REEDS calc-noIRA'!$C$64:$AG$113,MATCH(About!$B$2,'REEDS calc-noIRA'!$B$64:$B$113,0),MATCH(O$1,'REEDS calc-noIRA'!$C$63:$AG$63,0))*SUMIFS('res v com'!$F$3:$F$52,'res v com'!$B$3:$B$52,About!$B$2)</f>
        <v>38.190891807811909</v>
      </c>
      <c r="P8" s="65">
        <f>INDEX('REEDS calc-noIRA'!$C$64:$AG$113,MATCH(About!$B$2,'REEDS calc-noIRA'!$B$64:$B$113,0),MATCH(P$1,'REEDS calc-noIRA'!$C$63:$AG$63,0))*SUMIFS('res v com'!$F$3:$F$52,'res v com'!$B$3:$B$52,About!$B$2)</f>
        <v>40.212236432768684</v>
      </c>
      <c r="Q8" s="65">
        <f>INDEX('REEDS calc-noIRA'!$C$64:$AG$113,MATCH(About!$B$2,'REEDS calc-noIRA'!$B$64:$B$113,0),MATCH(Q$1,'REEDS calc-noIRA'!$C$63:$AG$63,0))*SUMIFS('res v com'!$F$3:$F$52,'res v com'!$B$3:$B$52,About!$B$2)</f>
        <v>41.965260974766629</v>
      </c>
      <c r="R8" s="65">
        <f>INDEX('REEDS calc-noIRA'!$C$64:$AG$113,MATCH(About!$B$2,'REEDS calc-noIRA'!$B$64:$B$113,0),MATCH(R$1,'REEDS calc-noIRA'!$C$63:$AG$63,0))*SUMIFS('res v com'!$F$3:$F$52,'res v com'!$B$3:$B$52,About!$B$2)</f>
        <v>43.718285516764567</v>
      </c>
      <c r="S8" s="65">
        <f>INDEX('REEDS calc-noIRA'!$C$64:$AG$113,MATCH(About!$B$2,'REEDS calc-noIRA'!$B$64:$B$113,0),MATCH(S$1,'REEDS calc-noIRA'!$C$63:$AG$63,0))*SUMIFS('res v com'!$F$3:$F$52,'res v com'!$B$3:$B$52,About!$B$2)</f>
        <v>45.220877981334098</v>
      </c>
      <c r="T8" s="65">
        <f>INDEX('REEDS calc-noIRA'!$C$64:$AG$113,MATCH(About!$B$2,'REEDS calc-noIRA'!$B$64:$B$113,0),MATCH(T$1,'REEDS calc-noIRA'!$C$63:$AG$63,0))*SUMIFS('res v com'!$F$3:$F$52,'res v com'!$B$3:$B$52,About!$B$2)</f>
        <v>46.723470445903622</v>
      </c>
      <c r="U8" s="65">
        <f>INDEX('REEDS calc-noIRA'!$C$64:$AG$113,MATCH(About!$B$2,'REEDS calc-noIRA'!$B$64:$B$113,0),MATCH(U$1,'REEDS calc-noIRA'!$C$63:$AG$63,0))*SUMIFS('res v com'!$F$3:$F$52,'res v com'!$B$3:$B$52,About!$B$2)</f>
        <v>48.261838921534491</v>
      </c>
      <c r="V8" s="65">
        <f>INDEX('REEDS calc-noIRA'!$C$64:$AG$113,MATCH(About!$B$2,'REEDS calc-noIRA'!$B$64:$B$113,0),MATCH(V$1,'REEDS calc-noIRA'!$C$63:$AG$63,0))*SUMIFS('res v com'!$F$3:$F$52,'res v com'!$B$3:$B$52,About!$B$2)</f>
        <v>49.800207397165366</v>
      </c>
      <c r="W8" s="65">
        <f>INDEX('REEDS calc-noIRA'!$C$64:$AG$113,MATCH(About!$B$2,'REEDS calc-noIRA'!$B$64:$B$113,0),MATCH(W$1,'REEDS calc-noIRA'!$C$63:$AG$63,0))*SUMIFS('res v com'!$F$3:$F$52,'res v com'!$B$3:$B$52,About!$B$2)</f>
        <v>51.428015900449097</v>
      </c>
      <c r="X8" s="65">
        <f>INDEX('REEDS calc-noIRA'!$C$64:$AG$113,MATCH(About!$B$2,'REEDS calc-noIRA'!$B$64:$B$113,0),MATCH(X$1,'REEDS calc-noIRA'!$C$63:$AG$63,0))*SUMIFS('res v com'!$F$3:$F$52,'res v com'!$B$3:$B$52,About!$B$2)</f>
        <v>53.055824403732828</v>
      </c>
      <c r="Y8" s="65">
        <f>INDEX('REEDS calc-noIRA'!$C$64:$AG$113,MATCH(About!$B$2,'REEDS calc-noIRA'!$B$64:$B$113,0),MATCH(Y$1,'REEDS calc-noIRA'!$C$63:$AG$63,0))*SUMIFS('res v com'!$F$3:$F$52,'res v com'!$B$3:$B$52,About!$B$2)</f>
        <v>55.417041133770852</v>
      </c>
      <c r="Z8" s="65">
        <f>INDEX('REEDS calc-noIRA'!$C$64:$AG$113,MATCH(About!$B$2,'REEDS calc-noIRA'!$B$64:$B$113,0),MATCH(Z$1,'REEDS calc-noIRA'!$C$63:$AG$63,0))*SUMIFS('res v com'!$F$3:$F$52,'res v com'!$B$3:$B$52,About!$B$2)</f>
        <v>57.778257863808875</v>
      </c>
      <c r="AA8" s="65">
        <f>INDEX('REEDS calc-noIRA'!$C$64:$AG$113,MATCH(About!$B$2,'REEDS calc-noIRA'!$B$64:$B$113,0),MATCH(AA$1,'REEDS calc-noIRA'!$C$63:$AG$63,0))*SUMIFS('res v com'!$F$3:$F$52,'res v com'!$B$3:$B$52,About!$B$2)</f>
        <v>59.638610438990455</v>
      </c>
      <c r="AB8" s="65">
        <f>INDEX('REEDS calc-noIRA'!$C$64:$AG$113,MATCH(About!$B$2,'REEDS calc-noIRA'!$B$64:$B$113,0),MATCH(AB$1,'REEDS calc-noIRA'!$C$63:$AG$63,0))*SUMIFS('res v com'!$F$3:$F$52,'res v com'!$B$3:$B$52,About!$B$2)</f>
        <v>61.498963014172034</v>
      </c>
      <c r="AC8" s="65">
        <f>INDEX('REEDS calc-noIRA'!$C$64:$AG$113,MATCH(About!$B$2,'REEDS calc-noIRA'!$B$64:$B$113,0),MATCH(AC$1,'REEDS calc-noIRA'!$C$63:$AG$63,0))*SUMIFS('res v com'!$F$3:$F$52,'res v com'!$B$3:$B$52,About!$B$2)</f>
        <v>63.699187694434706</v>
      </c>
      <c r="AD8" s="65">
        <f>INDEX('REEDS calc-noIRA'!$C$64:$AG$113,MATCH(About!$B$2,'REEDS calc-noIRA'!$B$64:$B$113,0),MATCH(AD$1,'REEDS calc-noIRA'!$C$63:$AG$63,0))*SUMIFS('res v com'!$F$3:$F$52,'res v com'!$B$3:$B$52,About!$B$2)</f>
        <v>65.899412374697377</v>
      </c>
      <c r="AE8" s="65">
        <f>INDEX('REEDS calc-noIRA'!$C$64:$AG$113,MATCH(About!$B$2,'REEDS calc-noIRA'!$B$64:$B$113,0),MATCH(AE$1,'REEDS calc-noIRA'!$C$63:$AG$63,0))*SUMIFS('res v com'!$F$3:$F$52,'res v com'!$B$3:$B$52,About!$B$2)</f>
        <v>68.099637054960041</v>
      </c>
      <c r="AF8" s="65">
        <f>INDEX('REEDS calc-noIRA'!$C$64:$AG$113,MATCH(About!$B$2,'REEDS calc-noIRA'!$B$64:$B$113,0),MATCH(AF$1,'REEDS calc-noIRA'!$C$63:$AG$63,0))*SUMIFS('res v com'!$F$3:$F$52,'res v com'!$B$3:$B$52,About!$B$2)</f>
        <v>70.299861735222706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-4.2932129277566453</v>
      </c>
      <c r="E8" s="74">
        <f>'DESC-urban-residential'!F8-'BDESC-urban-residential'!F8</f>
        <v>-8.5864258555132906</v>
      </c>
      <c r="F8" s="74">
        <f>'DESC-urban-residential'!G8-'BDESC-urban-residential'!G8</f>
        <v>-11.654421863117854</v>
      </c>
      <c r="G8" s="74">
        <f>'DESC-urban-residential'!H8-'BDESC-urban-residential'!H8</f>
        <v>-14.722417870722417</v>
      </c>
      <c r="H8" s="74">
        <f>'DESC-urban-residential'!I8-'BDESC-urban-residential'!I8</f>
        <v>-19.047004277566518</v>
      </c>
      <c r="I8" s="74">
        <f>'DESC-urban-residential'!J8-'BDESC-urban-residential'!J8</f>
        <v>-23.371590684410627</v>
      </c>
      <c r="J8" s="74">
        <f>'DESC-urban-residential'!K8-'BDESC-urban-residential'!K8</f>
        <v>-29.81306131178706</v>
      </c>
      <c r="K8" s="74">
        <f>'DESC-urban-residential'!L8-'BDESC-urban-residential'!L8</f>
        <v>-36.254531939163499</v>
      </c>
      <c r="L8" s="74">
        <f>'DESC-urban-residential'!M8-'BDESC-urban-residential'!M8</f>
        <v>-41.720122243346012</v>
      </c>
      <c r="M8" s="74">
        <f>'DESC-urban-residential'!N8-'BDESC-urban-residential'!N8</f>
        <v>-47.185712547528546</v>
      </c>
      <c r="N8" s="74">
        <f>'DESC-urban-residential'!O8-'BDESC-urban-residential'!O8</f>
        <v>-50.35113146387836</v>
      </c>
      <c r="O8" s="74">
        <f>'DESC-urban-residential'!P8-'BDESC-urban-residential'!P8</f>
        <v>-53.516550380228189</v>
      </c>
      <c r="P8" s="74">
        <f>'DESC-urban-residential'!Q8-'BDESC-urban-residential'!Q8</f>
        <v>-52.243447623574191</v>
      </c>
      <c r="Q8" s="74">
        <f>'DESC-urban-residential'!R8-'BDESC-urban-residential'!R8</f>
        <v>-50.970344866920193</v>
      </c>
      <c r="R8" s="74">
        <f>'DESC-urban-residential'!S8-'BDESC-urban-residential'!S8</f>
        <v>-49.98290589353627</v>
      </c>
      <c r="S8" s="74">
        <f>'DESC-urban-residential'!T8-'BDESC-urban-residential'!T8</f>
        <v>-48.995466920152339</v>
      </c>
      <c r="T8" s="74">
        <f>'DESC-urban-residential'!U8-'BDESC-urban-residential'!U8</f>
        <v>-48.029494011407067</v>
      </c>
      <c r="U8" s="74">
        <f>'DESC-urban-residential'!V8-'BDESC-urban-residential'!V8</f>
        <v>-47.063521102661795</v>
      </c>
      <c r="V8" s="74">
        <f>'DESC-urban-residential'!W8-'BDESC-urban-residential'!W8</f>
        <v>-46.051313593156159</v>
      </c>
      <c r="W8" s="74">
        <f>'DESC-urban-residential'!X8-'BDESC-urban-residential'!X8</f>
        <v>-45.039106083650481</v>
      </c>
      <c r="X8" s="74">
        <f>'DESC-urban-residential'!Y8-'BDESC-urban-residential'!Y8</f>
        <v>-43.404382699620072</v>
      </c>
      <c r="Y8" s="74">
        <f>'DESC-urban-residential'!Z8-'BDESC-urban-residential'!Z8</f>
        <v>-41.769659315589649</v>
      </c>
      <c r="Z8" s="74">
        <f>'DESC-urban-residential'!AA8-'BDESC-urban-residential'!AA8</f>
        <v>-40.651772718631385</v>
      </c>
      <c r="AA8" s="74">
        <f>'DESC-urban-residential'!AB8-'BDESC-urban-residential'!AB8</f>
        <v>-39.533886121673092</v>
      </c>
      <c r="AB8" s="74">
        <f>'DESC-urban-residential'!AC8-'BDESC-urban-residential'!AC8</f>
        <v>-38.556354562737759</v>
      </c>
      <c r="AC8" s="74">
        <f>'DESC-urban-residential'!AD8-'BDESC-urban-residential'!AD8</f>
        <v>-37.578823003802434</v>
      </c>
      <c r="AD8" s="74">
        <f>'DESC-urban-residential'!AE8-'BDESC-urban-residential'!AE8</f>
        <v>-36.692109410646573</v>
      </c>
      <c r="AE8" s="74">
        <f>'DESC-urban-residential'!AF8-'BDESC-urban-residential'!AF8</f>
        <v>-35.805395817490719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-2.8740874524714801</v>
      </c>
      <c r="E8" s="74">
        <f>'DESC-rural-residential'!F8-'BDESC-rural-residential'!F8</f>
        <v>-5.7481749049429567</v>
      </c>
      <c r="F8" s="74">
        <f>'DESC-rural-residential'!G8-'BDESC-rural-residential'!G8</f>
        <v>-7.8020420152091177</v>
      </c>
      <c r="G8" s="74">
        <f>'DESC-rural-residential'!H8-'BDESC-rural-residential'!H8</f>
        <v>-9.8559091254752751</v>
      </c>
      <c r="H8" s="74">
        <f>'DESC-rural-residential'!I8-'BDESC-rural-residential'!I8</f>
        <v>-12.750999524714814</v>
      </c>
      <c r="I8" s="74">
        <f>'DESC-rural-residential'!J8-'BDESC-rural-residential'!J8</f>
        <v>-15.646089923954364</v>
      </c>
      <c r="J8" s="74">
        <f>'DESC-rural-residential'!K8-'BDESC-rural-residential'!K8</f>
        <v>-19.958326520912536</v>
      </c>
      <c r="K8" s="74">
        <f>'DESC-rural-residential'!L8-'BDESC-rural-residential'!L8</f>
        <v>-24.270563117870726</v>
      </c>
      <c r="L8" s="74">
        <f>'DESC-rural-residential'!M8-'BDESC-rural-residential'!M8</f>
        <v>-27.929497528517121</v>
      </c>
      <c r="M8" s="74">
        <f>'DESC-rural-residential'!N8-'BDESC-rural-residential'!N8</f>
        <v>-31.588431939163527</v>
      </c>
      <c r="N8" s="74">
        <f>'DESC-rural-residential'!O8-'BDESC-rural-residential'!O8</f>
        <v>-33.707518726235776</v>
      </c>
      <c r="O8" s="74">
        <f>'DESC-rural-residential'!P8-'BDESC-rural-residential'!P8</f>
        <v>-35.826605513308024</v>
      </c>
      <c r="P8" s="74">
        <f>'DESC-rural-residential'!Q8-'BDESC-rural-residential'!Q8</f>
        <v>-34.974328041825125</v>
      </c>
      <c r="Q8" s="74">
        <f>'DESC-rural-residential'!R8-'BDESC-rural-residential'!R8</f>
        <v>-34.122050570342239</v>
      </c>
      <c r="R8" s="74">
        <f>'DESC-rural-residential'!S8-'BDESC-rural-residential'!S8</f>
        <v>-33.461010456273868</v>
      </c>
      <c r="S8" s="74">
        <f>'DESC-rural-residential'!T8-'BDESC-rural-residential'!T8</f>
        <v>-32.799970342205498</v>
      </c>
      <c r="T8" s="74">
        <f>'DESC-rural-residential'!U8-'BDESC-rural-residential'!U8</f>
        <v>-32.153300665399399</v>
      </c>
      <c r="U8" s="74">
        <f>'DESC-rural-residential'!V8-'BDESC-rural-residential'!V8</f>
        <v>-31.506630988593294</v>
      </c>
      <c r="V8" s="74">
        <f>'DESC-rural-residential'!W8-'BDESC-rural-residential'!W8</f>
        <v>-30.829009600760632</v>
      </c>
      <c r="W8" s="74">
        <f>'DESC-rural-residential'!X8-'BDESC-rural-residential'!X8</f>
        <v>-30.151388212927955</v>
      </c>
      <c r="X8" s="74">
        <f>'DESC-rural-residential'!Y8-'BDESC-rural-residential'!Y8</f>
        <v>-29.057024144486896</v>
      </c>
      <c r="Y8" s="74">
        <f>'DESC-rural-residential'!Z8-'BDESC-rural-residential'!Z8</f>
        <v>-27.962660076045836</v>
      </c>
      <c r="Z8" s="74">
        <f>'DESC-rural-residential'!AA8-'BDESC-rural-residential'!AA8</f>
        <v>-27.214291920152242</v>
      </c>
      <c r="AA8" s="74">
        <f>'DESC-rural-residential'!AB8-'BDESC-rural-residential'!AB8</f>
        <v>-26.465923764258633</v>
      </c>
      <c r="AB8" s="74">
        <f>'DESC-rural-residential'!AC8-'BDESC-rural-residential'!AC8</f>
        <v>-25.811516159695906</v>
      </c>
      <c r="AC8" s="74">
        <f>'DESC-rural-residential'!AD8-'BDESC-rural-residential'!AD8</f>
        <v>-25.157108555133185</v>
      </c>
      <c r="AD8" s="74">
        <f>'DESC-rural-residential'!AE8-'BDESC-rural-residential'!AE8</f>
        <v>-24.56349895437274</v>
      </c>
      <c r="AE8" s="74">
        <f>'DESC-rural-residential'!AF8-'BDESC-rural-residential'!AF8</f>
        <v>-23.969889353612324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-4.6508814379536751</v>
      </c>
      <c r="E8" s="74">
        <f>'DESC-commercial'!F8-'BDESC-commercial'!F8</f>
        <v>-9.3017628759073503</v>
      </c>
      <c r="F8" s="74">
        <f>'DESC-commercial'!G8-'BDESC-commercial'!G8</f>
        <v>-12.625354303491171</v>
      </c>
      <c r="G8" s="74">
        <f>'DESC-commercial'!H8-'BDESC-commercial'!H8</f>
        <v>-15.948945731075</v>
      </c>
      <c r="H8" s="74">
        <f>'DESC-commercial'!I8-'BDESC-commercial'!I8</f>
        <v>-20.633814379536801</v>
      </c>
      <c r="I8" s="74">
        <f>'DESC-commercial'!J8-'BDESC-commercial'!J8</f>
        <v>-25.318683027998603</v>
      </c>
      <c r="J8" s="74">
        <f>'DESC-commercial'!K8-'BDESC-commercial'!K8</f>
        <v>-32.296793985482196</v>
      </c>
      <c r="K8" s="74">
        <f>'DESC-commercial'!L8-'BDESC-commercial'!L8</f>
        <v>-39.274904942965783</v>
      </c>
      <c r="L8" s="74">
        <f>'DESC-commercial'!M8-'BDESC-commercial'!M8</f>
        <v>-45.19583477359145</v>
      </c>
      <c r="M8" s="74">
        <f>'DESC-commercial'!N8-'BDESC-commercial'!N8</f>
        <v>-51.116764604217117</v>
      </c>
      <c r="N8" s="74">
        <f>'DESC-commercial'!O8-'BDESC-commercial'!O8</f>
        <v>-54.545895264431451</v>
      </c>
      <c r="O8" s="74">
        <f>'DESC-commercial'!P8-'BDESC-commercial'!P8</f>
        <v>-57.97502592464577</v>
      </c>
      <c r="P8" s="74">
        <f>'DESC-commercial'!Q8-'BDESC-commercial'!Q8</f>
        <v>-56.595860698237182</v>
      </c>
      <c r="Q8" s="74">
        <f>'DESC-commercial'!R8-'BDESC-commercial'!R8</f>
        <v>-55.216695471828601</v>
      </c>
      <c r="R8" s="74">
        <f>'DESC-commercial'!S8-'BDESC-commercial'!S8</f>
        <v>-54.146992741099368</v>
      </c>
      <c r="S8" s="74">
        <f>'DESC-commercial'!T8-'BDESC-commercial'!T8</f>
        <v>-53.077290010370142</v>
      </c>
      <c r="T8" s="74">
        <f>'DESC-commercial'!U8-'BDESC-commercial'!U8</f>
        <v>-52.030841686830541</v>
      </c>
      <c r="U8" s="74">
        <f>'DESC-commercial'!V8-'BDESC-commercial'!V8</f>
        <v>-50.98439336329092</v>
      </c>
      <c r="V8" s="74">
        <f>'DESC-commercial'!W8-'BDESC-commercial'!W8</f>
        <v>-49.88785862426576</v>
      </c>
      <c r="W8" s="74">
        <f>'DESC-commercial'!X8-'BDESC-commercial'!X8</f>
        <v>-48.791323885240573</v>
      </c>
      <c r="X8" s="74">
        <f>'DESC-commercial'!Y8-'BDESC-commercial'!Y8</f>
        <v>-47.020411337712048</v>
      </c>
      <c r="Y8" s="74">
        <f>'DESC-commercial'!Z8-'BDESC-commercial'!Z8</f>
        <v>-45.249498790183537</v>
      </c>
      <c r="Z8" s="74">
        <f>'DESC-commercial'!AA8-'BDESC-commercial'!AA8</f>
        <v>-44.038480815762426</v>
      </c>
      <c r="AA8" s="74">
        <f>'DESC-commercial'!AB8-'BDESC-commercial'!AB8</f>
        <v>-42.827462841341287</v>
      </c>
      <c r="AB8" s="74">
        <f>'DESC-commercial'!AC8-'BDESC-commercial'!AC8</f>
        <v>-41.768492913930324</v>
      </c>
      <c r="AC8" s="74">
        <f>'DESC-commercial'!AD8-'BDESC-commercial'!AD8</f>
        <v>-40.70952298651936</v>
      </c>
      <c r="AD8" s="74">
        <f>'DESC-commercial'!AE8-'BDESC-commercial'!AE8</f>
        <v>-39.748937089526649</v>
      </c>
      <c r="AE8" s="74">
        <f>'DESC-commercial'!AF8-'BDESC-commercial'!AF8</f>
        <v>-38.788351192533952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2025-01-29T23:38:28Z</dcterms:modified>
</cp:coreProperties>
</file>