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North Dakota\ND-eps\"/>
    </mc:Choice>
  </mc:AlternateContent>
  <xr:revisionPtr revIDLastSave="0" documentId="13_ncr:1_{282808B3-E85B-498E-99E2-41B7305F1C01}"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<sst xmlns="http://schemas.openxmlformats.org/spreadsheetml/2006/main" count="18388" uniqueCount="2197">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</sst>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94</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North Dakota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11.55035238074411</v>
      </c>
      <c r="C7" s="118">
        <f>D28</f>
        <v>7.6132600000000004</v>
      </c>
      <c r="D7" s="75">
        <v>0.06</v>
      </c>
      <c r="E7" s="75">
        <v>0.02</v>
      </c>
      <c r="F7" s="117">
        <f t="shared" si="0"/>
        <v>7.1564643999999999</v>
      </c>
      <c r="G7" s="117">
        <f t="shared" si="0"/>
        <v>7.4609947999999999</v>
      </c>
      <c r="H7" s="69"/>
      <c r="I7" s="76">
        <f t="shared" si="1"/>
        <v>0.38041159575956085</v>
      </c>
      <c r="J7" s="76">
        <f t="shared" si="3"/>
        <v>0.35404613174932942</v>
      </c>
      <c r="K7" s="69" t="str">
        <f t="shared" si="2"/>
        <v>In a scenario limiting global warming to 1.5 °C, North Dakota would need to cut its agriculture emissions by 35 to 38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North Dakota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0.4261605140062793</v>
      </c>
      <c r="C9" s="118">
        <f>C28</f>
        <v>1.59965</v>
      </c>
      <c r="D9" s="75">
        <v>0.06</v>
      </c>
      <c r="E9" s="75">
        <v>0.02</v>
      </c>
      <c r="F9" s="117">
        <f t="shared" si="0"/>
        <v>1.503671</v>
      </c>
      <c r="G9" s="117">
        <f t="shared" si="0"/>
        <v>1.5676570000000001</v>
      </c>
      <c r="H9" s="69"/>
      <c r="I9" s="76">
        <f t="shared" si="1"/>
        <v>-2.5284146479554979</v>
      </c>
      <c r="J9" s="76">
        <f t="shared" si="3"/>
        <v>-2.678559952123817</v>
      </c>
      <c r="K9" s="69" t="str">
        <f t="shared" si="2"/>
        <v>In a scenario limiting global warming to 1.5 °C, North Dakota would need to cut its waste emissions by -268 to -253 percent of 2005 levels.</v>
      </c>
      <c r="L9" s="69"/>
      <c r="M9" s="69"/>
      <c r="N9" s="69"/>
      <c r="O9" s="69"/>
      <c r="P9" s="69"/>
      <c r="Q9" s="69"/>
      <c r="R9" s="69"/>
      <c r="S9" s="69"/>
      <c r="T9" s="69"/>
      <c r="U9" s="69"/>
      <c r="V9" s="69"/>
      <c r="W9" s="69"/>
      <c r="X9" s="69"/>
      <c r="Y9" s="69"/>
      <c r="Z9" s="69"/>
    </row>
    <row r="10" spans="1:26" x14ac:dyDescent="0.25">
      <c r="A10" s="73" t="s">
        <v>1865</v>
      </c>
      <c r="B10" s="119">
        <f>SUM(B3:B9)</f>
        <v>5.5381528947503895</v>
      </c>
      <c r="C10" s="119">
        <f>SUM(C3:C9)</f>
        <v>60.091929999999991</v>
      </c>
      <c r="D10" s="76">
        <f>1-F10/$C10</f>
        <v>0.52651809652311032</v>
      </c>
      <c r="E10" s="76">
        <f>1-G10/$C10</f>
        <v>0.37781239843686165</v>
      </c>
      <c r="F10" s="117">
        <f>SUM(F3:F9)</f>
        <v>28.452441400000005</v>
      </c>
      <c r="G10" s="117">
        <f>SUM(G3:G9)</f>
        <v>37.388453799999994</v>
      </c>
      <c r="H10" s="171">
        <f>IFERROR(B10*(1-'Unique State Inputs'!A$8),"")</f>
        <v>3.0459840921127146</v>
      </c>
      <c r="I10" s="76">
        <f t="shared" si="1"/>
        <v>-4.1375326649016948</v>
      </c>
      <c r="J10" s="76">
        <f t="shared" si="3"/>
        <v>-5.7510692663325491</v>
      </c>
      <c r="K10" s="69" t="str">
        <f t="shared" si="2"/>
        <v>In a scenario limiting global warming to 1.5 °C, North Dakota would need to cut its total (including land use) emissions by -575 to -414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11.976512894750389</v>
      </c>
      <c r="C11" s="119">
        <f>SUM(C3:C9)-C8</f>
        <v>66.530289999999994</v>
      </c>
      <c r="D11" s="76">
        <f>1-F11/$C11</f>
        <v>0.47556516888773503</v>
      </c>
      <c r="E11" s="76">
        <f>1-G11/$C11</f>
        <v>0.34125022151564344</v>
      </c>
      <c r="F11" s="117">
        <f>F10-F8</f>
        <v>34.890801400000008</v>
      </c>
      <c r="G11" s="117">
        <f>G10-G8</f>
        <v>43.826813799999996</v>
      </c>
      <c r="H11" s="171">
        <f>IFERROR(B11*(1-'Unique State Inputs'!A$8),"")</f>
        <v>6.5870820921127144</v>
      </c>
      <c r="I11" s="76">
        <f t="shared" si="1"/>
        <v>-1.9132688042521573</v>
      </c>
      <c r="J11" s="76">
        <f t="shared" si="3"/>
        <v>-2.6593968699528898</v>
      </c>
      <c r="K11" s="69" t="str">
        <f t="shared" si="2"/>
        <v>In a scenario limiting global warming to 1.5 °C, North Dakota would need to cut its total (excluding land use) emissions by -266 to -191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Dakota had 97 EV charging outlets, approximately 12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Dakota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Dakota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Dakota,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Dakota, the share of electricity among fuels used for heating in urban, residential buildings will rise from 8.5% to 10.3%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Dakota, the share of electricity among fuels used by appliances in urban, residential buildings will fall from 81.9% to 74.5%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Dakota, the share of electricity among fuels used for heating in rural, residential buildings will rise from 8.5% to 10.3%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81.9% to 74.5%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Dakota, the share of electricity among fuels used for heating in commercial buildings will fall from 1.3%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Dakota, the share of electricity among fuels used by appliances in commercial buildings will fall from 76.9% to 53.6%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Dakota, the share of electricity among fuels used by other components in commercial buildings will rise from 85.5% to 94.4%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North Dakota.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includingNorth Dakota.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increased by 6%.</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Dakota, a 100% setting provides for an additional 4825 MW of demand response capacity in 2050 (on top of a BAU quantity of 1561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Dakota will retire 1146 MW of coal by 2050. North Dakota currently has 3396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Dakota will retire 0 MW of gas non-peaking plants by 2050. North Dakota currently has 0MW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Dakota will retire 0 MW of nuclear capacity by 2050. North Dakota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Dakota will retire 0 MW of biomass capacity by 2050. North Dakota currently has 0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Dakota will retire 6 MW of petroleum capacity by 2050. North Dakota currently has 60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Dakota will retire 0 MW of natural gas peaker capacity by 2050. North Dakota currently has 581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Dakota will retire 104 MW of natural gas peaker capacity by 2050. North Dakota currently has 533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Dakota had about 53 of grid battery storage.  The BAU scenario is based on EIA AEO data and sees grid battery capacity reach 2038 by 2050.  The additional potential is based on NREL's Renewable Electricity Futures Study (80% RE-ITI (2014) scenario) and suggests North Dakota could reach 25962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Dakota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Dakota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Dakota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44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Dakota had 97 EV charging outlets, approximately 12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Dakota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Dakota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Dakota,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Dakota, the share of electricity among fuels used for heating in urban, residential buildings will rise from 8.5% to 10.3%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Dakota, the share of electricity among fuels used by appliances in urban, residential buildings will fall from 81.9% to 74.5%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Dakota, the share of electricity among fuels used for heating in rural, residential buildings will rise from 8.5% to 10.3%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81.9% to 74.5%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Dakota, the share of electricity among fuels used for heating in commercial buildings will fall from 1.3%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Dakota, the share of electricity among fuels used by appliances in commercial buildings will fall from 76.9% to 53.6%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Dakota, the share of electricity among fuels used by other components in commercial buildings will rise from 85.5% to 94.4%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North Dakota.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includingNorth Dakota.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increased by 6%.</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Dakota declined by -18%.</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Dakota, a 100% setting provides for an additional 4825 MW of demand response capacity in 2050 (on top of a BAU quantity of 1561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Dakota will retire 1146 MW of coal by 2050. North Dakota currently has 3396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No</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Dakota will retire 0 MW of gas non-peaking plants by 2050. North Dakota currently has 0MW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Dakota will retire 0 MW of nuclear capacity by 2050. North Dakota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Dakota will retire 0 MW of biomass capacity by 2050. North Dakota currently has 0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No</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Dakota will retire 0 MW of biomass capacity by 2050. North Dakota currently has 0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Dakota will retire 6 MW of petroleum capacity by 2050. North Dakota currently has 60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Dakota will retire 0 MW of natural gas peaker capacity by 2050. North Dakota currently has 581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Yes</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Dakota will retire 104 MW of natural gas peaker capacity by 2050. North Dakota currently has 533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Dakota had about 53 of grid battery storage.  The BAU scenario is based on EIA AEO data and sees grid battery capacity reach 2038 by 2050.  The additional potential is based on NREL's Renewable Electricity Futures Study (80% RE-ITI (2014) scenario) and suggests North Dakota could reach 25962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Dakota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Dakota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Dakota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44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North Dakota</v>
      </c>
      <c r="B6" s="145">
        <f>SUMIFS(B7:B57,$A7:$A57,$A$6)</f>
        <v>97</v>
      </c>
      <c r="C6" s="145">
        <f>SUMIFS(C7:C57,$A7:$A57,$A$6)</f>
        <v>789403</v>
      </c>
      <c r="D6" s="145">
        <f>ROUND(SUMIFS(D7:D57,$A7:$A57,$A$6),2)</f>
        <v>12.29</v>
      </c>
      <c r="E6" s="145">
        <f t="shared" ref="E6:L6" si="0">SUMIFS(E7:E57,$A7:$A57,$A$6)</f>
        <v>0</v>
      </c>
      <c r="F6" s="145">
        <f t="shared" si="0"/>
        <v>0</v>
      </c>
      <c r="G6" s="145">
        <f t="shared" si="0"/>
        <v>0</v>
      </c>
      <c r="H6" s="145">
        <f t="shared" si="0"/>
        <v>0</v>
      </c>
      <c r="I6" s="145">
        <f t="shared" si="0"/>
        <v>1413663</v>
      </c>
      <c r="J6" s="145">
        <f t="shared" si="0"/>
        <v>20571248</v>
      </c>
      <c r="K6" s="145">
        <f t="shared" si="0"/>
        <v>1163652</v>
      </c>
      <c r="L6" s="145">
        <f t="shared" si="0"/>
        <v>21747797</v>
      </c>
      <c r="M6" s="145">
        <f>ROUND(SUMIFS(M7:M57,$A7:$A57,$A$6)*100,0)</f>
        <v>-18</v>
      </c>
      <c r="N6" s="145">
        <f>ROUND(SUMIFS(N7:N57,$A7:$A57,$A$6)*100,0)</f>
        <v>6</v>
      </c>
      <c r="O6" s="145">
        <f t="shared" ref="O6:AM6" si="1">ROUND(SUMIFS(O7:O57,$A7:$A57,$A$6),0)</f>
        <v>3264</v>
      </c>
      <c r="P6" s="145">
        <f t="shared" si="1"/>
        <v>1561</v>
      </c>
      <c r="Q6" s="145">
        <f t="shared" si="1"/>
        <v>1146</v>
      </c>
      <c r="R6" s="145">
        <f t="shared" si="1"/>
        <v>0</v>
      </c>
      <c r="S6" s="145">
        <f t="shared" si="1"/>
        <v>0</v>
      </c>
      <c r="T6" s="145">
        <f t="shared" si="1"/>
        <v>0</v>
      </c>
      <c r="U6" s="145">
        <f t="shared" si="1"/>
        <v>6</v>
      </c>
      <c r="V6" s="145">
        <f t="shared" si="1"/>
        <v>0</v>
      </c>
      <c r="W6" s="145">
        <f t="shared" si="1"/>
        <v>104</v>
      </c>
      <c r="X6" s="145">
        <f t="shared" si="1"/>
        <v>3396</v>
      </c>
      <c r="Y6" s="145">
        <f t="shared" si="1"/>
        <v>0</v>
      </c>
      <c r="Z6" s="145">
        <f t="shared" si="1"/>
        <v>0</v>
      </c>
      <c r="AA6" s="145">
        <f t="shared" si="1"/>
        <v>510</v>
      </c>
      <c r="AB6" s="145">
        <f t="shared" si="1"/>
        <v>3528</v>
      </c>
      <c r="AC6" s="145">
        <f t="shared" si="1"/>
        <v>0</v>
      </c>
      <c r="AD6" s="145">
        <f t="shared" si="1"/>
        <v>0</v>
      </c>
      <c r="AE6" s="145">
        <f t="shared" si="1"/>
        <v>0</v>
      </c>
      <c r="AF6" s="145">
        <f t="shared" si="1"/>
        <v>0</v>
      </c>
      <c r="AG6" s="145">
        <f t="shared" si="1"/>
        <v>60</v>
      </c>
      <c r="AH6" s="145">
        <f t="shared" si="1"/>
        <v>581</v>
      </c>
      <c r="AI6" s="145">
        <f t="shared" si="1"/>
        <v>533</v>
      </c>
      <c r="AJ6" s="145">
        <f t="shared" si="1"/>
        <v>0</v>
      </c>
      <c r="AK6" s="145">
        <f t="shared" si="1"/>
        <v>0</v>
      </c>
      <c r="AL6" s="145">
        <f t="shared" si="1"/>
        <v>0</v>
      </c>
      <c r="AM6" s="145">
        <f t="shared" si="1"/>
        <v>0</v>
      </c>
      <c r="AN6" s="145">
        <f>ROUND(SUMIFS(AN7:AN57,$A7:$A57,$A$6),)</f>
        <v>2038</v>
      </c>
      <c r="AO6" s="145">
        <f t="shared" ref="AO6:AP6" si="2">ROUND(SUMIFS(AO7:AO57,$A7:$A57,$A$6),)</f>
        <v>25962</v>
      </c>
      <c r="AP6" s="145">
        <f t="shared" si="2"/>
        <v>53</v>
      </c>
      <c r="AQ6" s="145">
        <f>ROUND(SUMIFS(AQ7:AQ57,$A7:$A57,$A$6),0)</f>
        <v>44</v>
      </c>
      <c r="AR6" s="146">
        <f>SUMIFS(AR7:AR57,$A7:$A57,$A$6)</f>
        <v>1.72097552138765E-2</v>
      </c>
      <c r="AS6" s="145">
        <f>ROUND(SUMIFS(AS7:AS57,$A7:$A57,$A$6),0)</f>
        <v>1162</v>
      </c>
      <c r="AT6" s="145">
        <f>ROUND(SUMIFS(AT7:AT57,$A7:$A57,$A$6),0)</f>
        <v>1561</v>
      </c>
      <c r="AU6" s="145">
        <f>ROUND(SUMIFS(AU7:AU57,$A7:$A57,$A$6),0)</f>
        <v>4825</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ND</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ND</v>
      </c>
      <c r="D77" s="93">
        <v>2019</v>
      </c>
      <c r="E77" s="93">
        <v>2050</v>
      </c>
    </row>
    <row r="78" spans="1:40" ht="15.95" customHeight="1" x14ac:dyDescent="0.25">
      <c r="B78" s="93" t="s">
        <v>2058</v>
      </c>
      <c r="C78" s="93" t="s">
        <v>497</v>
      </c>
      <c r="D78" s="93" cm="1">
        <f t="array" ref="D78">ROUND(INDEX($B$95:$H$845,MATCH(1,($C78=$E$95:$E$845)*($B78=$F$95:$F$845)*($C$77=$B$95:$B$845),0),MATCH(D$77,$B$95:$H$95,0))*100,1)</f>
        <v>8.5</v>
      </c>
      <c r="E78" s="165" cm="1">
        <f t="array" ref="E78">ROUND(INDEX($B$95:$H$845,MATCH(1,($C78=$E$95:$E$845)*($B78=$F$95:$F$845)*($C$77=$B$95:$B$845),0),MATCH(E$77,$B$95:$H$95,0))*100,1)</f>
        <v>10.3</v>
      </c>
    </row>
    <row r="79" spans="1:40" ht="15.95" customHeight="1" x14ac:dyDescent="0.25">
      <c r="B79" s="165" t="s">
        <v>2058</v>
      </c>
      <c r="C79" s="93" t="s">
        <v>2057</v>
      </c>
      <c r="D79" s="165" cm="1">
        <f t="array" ref="D79">ROUND(INDEX($B$95:$H$845,MATCH(1,($C79=$E$95:$E$845)*($B79=$F$95:$F$845)*($C$77=$B$95:$B$845),0),MATCH(D$77,$B$95:$H$95,0))*100,1)</f>
        <v>81.900000000000006</v>
      </c>
      <c r="E79" s="165" cm="1">
        <f t="array" ref="E79">ROUND(INDEX($B$95:$H$845,MATCH(1,($C79=$E$95:$E$845)*($B79=$F$95:$F$845)*($C$77=$B$95:$B$845),0),MATCH(E$77,$B$95:$H$95,0))*100,1)</f>
        <v>74.5</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8.5</v>
      </c>
      <c r="E81" s="165" cm="1">
        <f t="array" ref="E81">ROUND(INDEX($B$95:$H$845,MATCH(1,($C81=$E$95:$E$845)*($B81=$F$95:$F$845)*($C$77=$B$95:$B$845),0),MATCH(E$77,$B$95:$H$95,0))*100,1)</f>
        <v>10.3</v>
      </c>
    </row>
    <row r="82" spans="2:26" ht="15.95" customHeight="1" x14ac:dyDescent="0.25">
      <c r="B82" s="165" t="s">
        <v>2055</v>
      </c>
      <c r="C82" s="165" t="s">
        <v>2057</v>
      </c>
      <c r="D82" s="165" cm="1">
        <f t="array" ref="D82">ROUND(INDEX($B$95:$H$845,MATCH(1,($C82=$E$95:$E$845)*($B82=$F$95:$F$845)*($C$77=$B$95:$B$845),0),MATCH(D$77,$B$95:$H$95,0))*100,1)</f>
        <v>81.900000000000006</v>
      </c>
      <c r="E82" s="165" cm="1">
        <f t="array" ref="E82">ROUND(INDEX($B$95:$H$845,MATCH(1,($C82=$E$95:$E$845)*($B82=$F$95:$F$845)*($C$77=$B$95:$B$845),0),MATCH(E$77,$B$95:$H$95,0))*100,1)</f>
        <v>74.5</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ND</v>
      </c>
    </row>
    <row r="84" spans="2:26" ht="15.95" customHeight="1" x14ac:dyDescent="0.25">
      <c r="B84" s="93" t="s">
        <v>2059</v>
      </c>
      <c r="C84" s="165" t="s">
        <v>497</v>
      </c>
      <c r="D84" s="165" cm="1">
        <f t="array" ref="D84">ROUND(INDEX($B$95:$H$845,MATCH(1,($C84=$E$95:$E$845)*($B84=$F$95:$F$845)*($C$77=$B$95:$B$845),0),MATCH(D$77,$B$95:$H$95,0))*100,1)</f>
        <v>1.3</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76.900000000000006</v>
      </c>
      <c r="E85" s="165" cm="1">
        <f t="array" ref="E85">ROUND(INDEX($B$95:$H$845,MATCH(1,($C85=$E$95:$E$845)*($B85=$F$95:$F$845)*($C$77=$B$95:$B$845),0),MATCH(E$77,$B$95:$H$95,0))*100,1)</f>
        <v>53.6</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85.5</v>
      </c>
      <c r="E86" s="165" cm="1">
        <f t="array" ref="E86">ROUND(INDEX($B$95:$H$845,MATCH(1,($C86=$E$95:$E$845)*($B86=$F$95:$F$845)*($C$77=$B$95:$B$845),0),MATCH(E$77,$B$95:$H$95,0))*100,1)</f>
        <v>94.4</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1943611690725.72</v>
      </c>
      <c r="N86" s="165" cm="1">
        <f t="array" ref="N86">INDEX($K$95:$Z$195,MATCH(1,($J86=$L$95:$L$195)*($J$83=$K$95:$K$195),0),MATCH(N$85,$K$95:$Z$95,0))</f>
        <v>7646503808582.1602</v>
      </c>
      <c r="O86" s="165" cm="1">
        <f t="array" ref="O86">INDEX($K$95:$Z$195,MATCH(1,($J86=$L$95:$L$195)*($J$83=$K$95:$K$195),0),MATCH(O$85,$K$95:$Z$95,0))</f>
        <v>2407069849222.8599</v>
      </c>
      <c r="P86" s="165" cm="1">
        <f t="array" ref="P86">INDEX($K$95:$Z$195,MATCH(1,($J86=$L$95:$L$195)*($J$83=$K$95:$K$195),0),MATCH(P$85,$K$95:$Z$95,0))</f>
        <v>0</v>
      </c>
      <c r="Q86" s="165" cm="1">
        <f t="array" ref="Q86">INDEX($K$95:$Z$195,MATCH(1,($J86=$L$95:$L$195)*($J$83=$K$95:$K$195),0),MATCH(Q$85,$K$95:$Z$95,0))</f>
        <v>0</v>
      </c>
      <c r="R86" s="165" cm="1">
        <f t="array" ref="R86">INDEX($K$95:$Z$195,MATCH(1,($J86=$L$95:$L$195)*($J$83=$K$95:$K$195),0),MATCH(R$85,$K$95:$Z$95,0))</f>
        <v>38023511839993.602</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1943611690725.72</v>
      </c>
      <c r="N87" s="165" cm="1">
        <f t="array" ref="N87">INDEX($K$95:$Z$195,MATCH(1,($J87=$L$95:$L$195)*($J$83=$K$95:$K$195),0),MATCH(N$85,$K$95:$Z$95,0))</f>
        <v>10714503808582.1</v>
      </c>
      <c r="O87" s="165" cm="1">
        <f t="array" ref="O87">INDEX($K$95:$Z$195,MATCH(1,($J87=$L$95:$L$195)*($J$83=$K$95:$K$195),0),MATCH(O$85,$K$95:$Z$95,0))</f>
        <v>13430069849222.801</v>
      </c>
      <c r="P87" s="165" cm="1">
        <f t="array" ref="P87">INDEX($K$95:$Z$195,MATCH(1,($J87=$L$95:$L$195)*($J$83=$K$95:$K$195),0),MATCH(P$85,$K$95:$Z$95,0))</f>
        <v>0</v>
      </c>
      <c r="Q87" s="165" cm="1">
        <f t="array" ref="Q87">INDEX($K$95:$Z$195,MATCH(1,($J87=$L$95:$L$195)*($J$83=$K$95:$K$195),0),MATCH(Q$85,$K$95:$Z$95,0))</f>
        <v>46030884714257.398</v>
      </c>
      <c r="R87" s="165" cm="1">
        <f t="array" ref="R87">INDEX($K$95:$Z$195,MATCH(1,($J87=$L$95:$L$195)*($J$83=$K$95:$K$195),0),MATCH(R$85,$K$95:$Z$95,0))</f>
        <v>90993511839993.594</v>
      </c>
    </row>
    <row r="88" spans="2:26" ht="15.95" customHeight="1" x14ac:dyDescent="0.25">
      <c r="J88" s="93" t="s">
        <v>2060</v>
      </c>
      <c r="K88" s="165">
        <f>IFERROR(K86/K87 *100,0)</f>
        <v>0</v>
      </c>
      <c r="L88" s="165">
        <f t="shared" ref="L88:R88" si="19">IFERROR(L86/L87 *100,0)</f>
        <v>0</v>
      </c>
      <c r="M88" s="165">
        <f t="shared" si="19"/>
        <v>100</v>
      </c>
      <c r="N88" s="273">
        <f>ROUND(IFERROR(N86/N87 *100,0),0)</f>
        <v>71</v>
      </c>
      <c r="O88" s="165">
        <f>ROUND(IFERROR(O86/O87 *100,0),0)</f>
        <v>18</v>
      </c>
      <c r="P88" s="165">
        <f t="shared" si="19"/>
        <v>0</v>
      </c>
      <c r="Q88" s="165">
        <f t="shared" si="19"/>
        <v>0</v>
      </c>
      <c r="R88" s="165">
        <f t="shared" si="19"/>
        <v>41.787058298019723</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North Dakota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North Dakota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North Dakota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11.55035238074411</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-3.5034355364398508</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0.4261605140062793</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8.4730773583105385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11.976512894750389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2021-05-06T17:27:55Z</dcterms:modified>
</cp:coreProperties>
</file>