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ND\bldgs\SYDEC\"/>
    </mc:Choice>
  </mc:AlternateContent>
  <xr:revisionPtr revIDLastSave="0" documentId="8_{1EB5940A-DBC2-41D3-826F-721617206CAE}"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C330" i="13"/>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D241" i="13" l="1"/>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<sst xmlns="http://schemas.openxmlformats.org/spreadsheetml/2006/main" count="194484" uniqueCount="2015">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</sst>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189</v>
      </c>
      <c r="C1" s="30">
        <v>46241</v>
      </c>
    </row>
    <row r="2" spans="1:3" x14ac:dyDescent="0.45">
      <c r="A2" s="3" t="s">
        <v>2</v>
      </c>
      <c r="B2" s="4" t="str">
        <f>IFERROR(INDEX(Geography!B:B, MATCH($B$1, Geography!C:C, 0)), "")</f>
        <v>ND</v>
      </c>
    </row>
    <row r="3" spans="1:3" x14ac:dyDescent="0.45">
      <c r="A3" s="3" t="s">
        <v>3</v>
      </c>
      <c r="B3" s="4" t="str">
        <f>IFERROR(INDEX(Geography!E:E, MATCH($B$1, Geography!C:C, 0)), "")</f>
        <v>West North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North Dakota</v>
      </c>
    </row>
    <row r="311" spans="1:31" x14ac:dyDescent="0.45">
      <c r="A311" t="s">
        <v>1971</v>
      </c>
      <c r="B311" t="str">
        <f>About!$B$2</f>
        <v>ND</v>
      </c>
    </row>
    <row r="312" spans="1:31" x14ac:dyDescent="0.45">
      <c r="A312" t="s">
        <v>1972</v>
      </c>
      <c r="B312">
        <f>MATCH($B$311, $A$38:$A$85, 0)</f>
        <v>32</v>
      </c>
    </row>
    <row r="313" spans="1:31" x14ac:dyDescent="0.45">
      <c r="A313" t="s">
        <v>1973</v>
      </c>
      <c r="B313" s="24">
        <f>INDEX(Census_2020_Urban_Rural!$F$2:$F$57, MATCH($B$311, Census_2020_Urban_Rural!$B$2:$B$57, 0))</f>
        <v>60.966840971692761</v>
      </c>
    </row>
    <row r="314" spans="1:31" x14ac:dyDescent="0.45">
      <c r="A314" t="s">
        <v>1974</v>
      </c>
      <c r="B314" s="18">
        <f>$B$313 * $B$13</f>
        <v>0.6096684097169276</v>
      </c>
    </row>
    <row r="315" spans="1:31" x14ac:dyDescent="0.45">
      <c r="A315" t="s">
        <v>1975</v>
      </c>
      <c r="B315" s="22">
        <f>INDEX($K$38:$K$85, $B$312)</f>
        <v>0.94399007521961253</v>
      </c>
    </row>
    <row r="316" spans="1:31" x14ac:dyDescent="0.45">
      <c r="A316" t="s">
        <v>1976</v>
      </c>
      <c r="B316" s="22">
        <f>INDEX($Q$38:$Q$85, $B$312)</f>
        <v>0.8931204291497975</v>
      </c>
    </row>
    <row r="317" spans="1:31" x14ac:dyDescent="0.45">
      <c r="A317" t="s">
        <v>1977</v>
      </c>
      <c r="B317" s="22">
        <f>$B$315 * $B$314</f>
        <v>0.57552092794770404</v>
      </c>
    </row>
    <row r="318" spans="1:31" x14ac:dyDescent="0.45">
      <c r="A318" t="s">
        <v>1978</v>
      </c>
      <c r="B318" s="22">
        <f>$B$315 * (1 - $B$314)</f>
        <v>0.36846914727190849</v>
      </c>
    </row>
    <row r="319" spans="1:31" x14ac:dyDescent="0.45">
      <c r="A319" t="s">
        <v>1979</v>
      </c>
      <c r="B319" s="22">
        <f>$B$316</f>
        <v>0.8931204291497975</v>
      </c>
    </row>
    <row r="320" spans="1:31" x14ac:dyDescent="0.45">
      <c r="A320" t="s">
        <v>1980</v>
      </c>
      <c r="B320" s="24">
        <f>INDEX($S$38:$S$85, $B$312)</f>
        <v>2748.9</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0.94399007521961253</v>
      </c>
      <c r="C322" s="28">
        <f t="shared" si="214"/>
        <v>0.94399007521961253</v>
      </c>
      <c r="D322" s="28">
        <f t="shared" si="214"/>
        <v>0.94399007521961253</v>
      </c>
      <c r="E322" s="28">
        <f t="shared" si="214"/>
        <v>0.94399007521961253</v>
      </c>
      <c r="F322" s="28">
        <f t="shared" si="214"/>
        <v>0.94399007521961253</v>
      </c>
      <c r="G322" s="28">
        <f t="shared" si="214"/>
        <v>1.0329488408377976</v>
      </c>
      <c r="H322" s="28">
        <f t="shared" si="214"/>
        <v>1.1340508902639745</v>
      </c>
      <c r="I322" s="28">
        <f t="shared" si="214"/>
        <v>1.2441860294576297</v>
      </c>
      <c r="J322" s="28">
        <f t="shared" si="214"/>
        <v>1.3553234880354099</v>
      </c>
      <c r="K322" s="28">
        <f t="shared" si="214"/>
        <v>1.4779757698021152</v>
      </c>
      <c r="L322" s="28">
        <f t="shared" si="214"/>
        <v>1.6165127241449881</v>
      </c>
      <c r="M322" s="28">
        <f t="shared" si="214"/>
        <v>1.7644347759711607</v>
      </c>
      <c r="N322" s="28">
        <f t="shared" si="214"/>
        <v>1.9282248676204587</v>
      </c>
      <c r="O322" s="28">
        <f t="shared" si="214"/>
        <v>2.1126257718030184</v>
      </c>
      <c r="P322" s="28">
        <f t="shared" si="214"/>
        <v>2.3213751393025408</v>
      </c>
      <c r="Q322" s="28">
        <f t="shared" si="214"/>
        <v>2.5555831200001338</v>
      </c>
      <c r="R322" s="28">
        <f t="shared" si="214"/>
        <v>2.8231837883743798</v>
      </c>
      <c r="S322" s="28">
        <f t="shared" si="214"/>
        <v>3.124615839205954</v>
      </c>
      <c r="T322" s="28">
        <f t="shared" si="214"/>
        <v>3.4646897312162457</v>
      </c>
      <c r="U322" s="28">
        <f t="shared" si="214"/>
        <v>3.8451360817029951</v>
      </c>
      <c r="V322" s="28">
        <f t="shared" si="214"/>
        <v>4.2728434083244489</v>
      </c>
      <c r="W322" s="28">
        <f t="shared" si="214"/>
        <v>4.7518653215708273</v>
      </c>
      <c r="X322" s="28">
        <f t="shared" si="214"/>
        <v>5.2865798489204048</v>
      </c>
      <c r="Y322" s="28">
        <f t="shared" si="214"/>
        <v>5.89199186652269</v>
      </c>
      <c r="Z322" s="28">
        <f t="shared" si="214"/>
        <v>6.571961008691618</v>
      </c>
      <c r="AA322" s="28">
        <f t="shared" si="214"/>
        <v>7.343810538219766</v>
      </c>
      <c r="AB322" s="28">
        <f t="shared" si="214"/>
        <v>8.22200782703292</v>
      </c>
      <c r="AC322" s="28">
        <f t="shared" si="214"/>
        <v>9.2321155262603565</v>
      </c>
      <c r="AD322" s="28">
        <f t="shared" si="214"/>
        <v>10.380040438264516</v>
      </c>
      <c r="AE322" s="28">
        <f t="shared" si="214"/>
        <v>11.706244784783046</v>
      </c>
    </row>
    <row r="323" spans="1:31" x14ac:dyDescent="0.45">
      <c r="A323" t="s">
        <v>1982</v>
      </c>
      <c r="B323" s="28">
        <f t="shared" ref="B323:AE323" si="215">INDEX(B$258:B$305, $B$312)</f>
        <v>0.8931204291497975</v>
      </c>
      <c r="C323" s="28">
        <f t="shared" si="215"/>
        <v>0.8931204291497975</v>
      </c>
      <c r="D323" s="28">
        <f t="shared" si="215"/>
        <v>0.8931204291497975</v>
      </c>
      <c r="E323" s="28">
        <f t="shared" si="215"/>
        <v>0.8931204291497975</v>
      </c>
      <c r="F323" s="28">
        <f t="shared" si="215"/>
        <v>0.8931204291497975</v>
      </c>
      <c r="G323" s="28">
        <f t="shared" si="215"/>
        <v>1.0651749494136238</v>
      </c>
      <c r="H323" s="28">
        <f t="shared" si="215"/>
        <v>1.2275549056398352</v>
      </c>
      <c r="I323" s="28">
        <f t="shared" si="215"/>
        <v>1.3136708333399456</v>
      </c>
      <c r="J323" s="28">
        <f t="shared" si="215"/>
        <v>1.3684958939908303</v>
      </c>
      <c r="K323" s="28">
        <f t="shared" si="215"/>
        <v>1.4327951327919852</v>
      </c>
      <c r="L323" s="28">
        <f t="shared" si="215"/>
        <v>1.4841545364273243</v>
      </c>
      <c r="M323" s="28">
        <f t="shared" si="215"/>
        <v>1.5257947919580346</v>
      </c>
      <c r="N323" s="28">
        <f t="shared" si="215"/>
        <v>1.5735674817047662</v>
      </c>
      <c r="O323" s="28">
        <f t="shared" si="215"/>
        <v>1.6478293110723043</v>
      </c>
      <c r="P323" s="28">
        <f t="shared" si="215"/>
        <v>1.7099351636579219</v>
      </c>
      <c r="Q323" s="28">
        <f t="shared" si="215"/>
        <v>1.7638320356702888</v>
      </c>
      <c r="R323" s="28">
        <f t="shared" si="215"/>
        <v>1.8603634476156126</v>
      </c>
      <c r="S323" s="28">
        <f t="shared" si="215"/>
        <v>1.9582316598218421</v>
      </c>
      <c r="T323" s="28">
        <f t="shared" si="215"/>
        <v>2.0815627213361316</v>
      </c>
      <c r="U323" s="28">
        <f t="shared" si="215"/>
        <v>2.192906639768903</v>
      </c>
      <c r="V323" s="28">
        <f t="shared" si="215"/>
        <v>2.2555272350433464</v>
      </c>
      <c r="W323" s="28">
        <f t="shared" si="215"/>
        <v>2.3513318437623676</v>
      </c>
      <c r="X323" s="28">
        <f t="shared" si="215"/>
        <v>2.404721480590196</v>
      </c>
      <c r="Y323" s="28">
        <f t="shared" si="215"/>
        <v>2.46587835879436</v>
      </c>
      <c r="Z323" s="28">
        <f t="shared" si="215"/>
        <v>2.5167891304913153</v>
      </c>
      <c r="AA323" s="28">
        <f t="shared" si="215"/>
        <v>2.5971504551545279</v>
      </c>
      <c r="AB323" s="28">
        <f t="shared" si="215"/>
        <v>2.6990752122292636</v>
      </c>
      <c r="AC323" s="28">
        <f t="shared" si="215"/>
        <v>2.8059952689295415</v>
      </c>
      <c r="AD323" s="28">
        <f t="shared" si="215"/>
        <v>2.8893773974501968</v>
      </c>
      <c r="AE323" s="28">
        <f t="shared" si="215"/>
        <v>2.99942853076098</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6.6830750640962206E-4</v>
      </c>
      <c r="C330" s="28">
        <f t="shared" si="218"/>
        <v>6.6830750640962206E-4</v>
      </c>
      <c r="D330" s="28">
        <f t="shared" si="218"/>
        <v>6.6830750640962206E-4</v>
      </c>
      <c r="E330" s="28">
        <f t="shared" si="218"/>
        <v>6.6830750640962206E-4</v>
      </c>
      <c r="F330" s="28">
        <f t="shared" si="218"/>
        <v>6.6830750640962206E-4</v>
      </c>
      <c r="G330" s="28">
        <f t="shared" si="218"/>
        <v>7.6325940930969526E-4</v>
      </c>
      <c r="H330" s="28">
        <f t="shared" si="218"/>
        <v>8.5910938772010964E-4</v>
      </c>
      <c r="I330" s="28">
        <f t="shared" si="218"/>
        <v>9.3050196907765842E-4</v>
      </c>
      <c r="J330" s="28">
        <f t="shared" si="218"/>
        <v>9.9087612573256208E-4</v>
      </c>
      <c r="K330" s="28">
        <f t="shared" si="218"/>
        <v>1.0588857006781258E-3</v>
      </c>
      <c r="L330" s="28">
        <f t="shared" si="218"/>
        <v>1.127966554102482E-3</v>
      </c>
      <c r="M330" s="28">
        <f t="shared" si="218"/>
        <v>1.1969258859650025E-3</v>
      </c>
      <c r="N330" s="28">
        <f t="shared" si="218"/>
        <v>1.2738885915548855E-3</v>
      </c>
      <c r="O330" s="28">
        <f t="shared" si="218"/>
        <v>1.3679854061171097E-3</v>
      </c>
      <c r="P330" s="28">
        <f t="shared" si="218"/>
        <v>1.4665176263088736E-3</v>
      </c>
      <c r="Q330" s="28">
        <f t="shared" si="218"/>
        <v>1.5713249502238794E-3</v>
      </c>
      <c r="R330" s="28">
        <f t="shared" si="218"/>
        <v>1.7037896016552049E-3</v>
      </c>
      <c r="S330" s="28">
        <f t="shared" si="218"/>
        <v>1.8490478005848869E-3</v>
      </c>
      <c r="T330" s="28">
        <f t="shared" si="218"/>
        <v>2.0176261241050516E-3</v>
      </c>
      <c r="U330" s="28">
        <f t="shared" si="218"/>
        <v>2.1965305109214223E-3</v>
      </c>
      <c r="V330" s="28">
        <f t="shared" si="218"/>
        <v>2.3749029223936102E-3</v>
      </c>
      <c r="W330" s="28">
        <f t="shared" si="218"/>
        <v>2.5840143931511496E-3</v>
      </c>
      <c r="X330" s="28">
        <f t="shared" si="218"/>
        <v>2.7979560295065668E-3</v>
      </c>
      <c r="Y330" s="28">
        <f t="shared" si="218"/>
        <v>3.0404417131641931E-3</v>
      </c>
      <c r="Z330" s="28">
        <f t="shared" si="218"/>
        <v>3.3063225796438329E-3</v>
      </c>
      <c r="AA330" s="28">
        <f t="shared" si="218"/>
        <v>3.6163414432588649E-3</v>
      </c>
      <c r="AB330" s="28">
        <f t="shared" si="218"/>
        <v>3.9728920802001464E-3</v>
      </c>
      <c r="AC330" s="28">
        <f t="shared" si="218"/>
        <v>4.3792465332277994E-3</v>
      </c>
      <c r="AD330" s="28">
        <f t="shared" si="218"/>
        <v>4.8271737188383393E-3</v>
      </c>
      <c r="AE330" s="28">
        <f t="shared" si="218"/>
        <v>5.3496574322616413E-3</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0.8931204291497975</v>
      </c>
      <c r="C8" s="23">
        <f>Calcs!C$323</f>
        <v>0.8931204291497975</v>
      </c>
      <c r="D8" s="23">
        <f>Calcs!D$323</f>
        <v>0.8931204291497975</v>
      </c>
      <c r="E8" s="23">
        <f>Calcs!E$323</f>
        <v>0.8931204291497975</v>
      </c>
      <c r="F8" s="23">
        <f>Calcs!F$323</f>
        <v>0.8931204291497975</v>
      </c>
      <c r="G8" s="23">
        <f>Calcs!G$323</f>
        <v>1.0651749494136238</v>
      </c>
      <c r="H8" s="23">
        <f>Calcs!H$323</f>
        <v>1.2275549056398352</v>
      </c>
      <c r="I8" s="23">
        <f>Calcs!I$323</f>
        <v>1.3136708333399456</v>
      </c>
      <c r="J8" s="23">
        <f>Calcs!J$323</f>
        <v>1.3684958939908303</v>
      </c>
      <c r="K8" s="23">
        <f>Calcs!K$323</f>
        <v>1.4327951327919852</v>
      </c>
      <c r="L8" s="23">
        <f>Calcs!L$323</f>
        <v>1.4841545364273243</v>
      </c>
      <c r="M8" s="23">
        <f>Calcs!M$323</f>
        <v>1.5257947919580346</v>
      </c>
      <c r="N8" s="23">
        <f>Calcs!N$323</f>
        <v>1.5735674817047662</v>
      </c>
      <c r="O8" s="23">
        <f>Calcs!O$323</f>
        <v>1.6478293110723043</v>
      </c>
      <c r="P8" s="23">
        <f>Calcs!P$323</f>
        <v>1.7099351636579219</v>
      </c>
      <c r="Q8" s="23">
        <f>Calcs!Q$323</f>
        <v>1.7638320356702888</v>
      </c>
      <c r="R8" s="23">
        <f>Calcs!R$323</f>
        <v>1.8603634476156126</v>
      </c>
      <c r="S8" s="23">
        <f>Calcs!S$323</f>
        <v>1.9582316598218421</v>
      </c>
      <c r="T8" s="23">
        <f>Calcs!T$323</f>
        <v>2.0815627213361316</v>
      </c>
      <c r="U8" s="23">
        <f>Calcs!U$323</f>
        <v>2.192906639768903</v>
      </c>
      <c r="V8" s="23">
        <f>Calcs!V$323</f>
        <v>2.2555272350433464</v>
      </c>
      <c r="W8" s="23">
        <f>Calcs!W$323</f>
        <v>2.3513318437623676</v>
      </c>
      <c r="X8" s="23">
        <f>Calcs!X$323</f>
        <v>2.404721480590196</v>
      </c>
      <c r="Y8" s="23">
        <f>Calcs!Y$323</f>
        <v>2.46587835879436</v>
      </c>
      <c r="Z8" s="23">
        <f>Calcs!Z$323</f>
        <v>2.5167891304913153</v>
      </c>
      <c r="AA8" s="23">
        <f>Calcs!AA$323</f>
        <v>2.5971504551545279</v>
      </c>
      <c r="AB8" s="23">
        <f>Calcs!AB$323</f>
        <v>2.6990752122292636</v>
      </c>
      <c r="AC8" s="23">
        <f>Calcs!AC$323</f>
        <v>2.8059952689295415</v>
      </c>
      <c r="AD8" s="23">
        <f>Calcs!AD$323</f>
        <v>2.8893773974501968</v>
      </c>
      <c r="AE8" s="23">
        <f>Calcs!AE$323</f>
        <v>2.99942853076098</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0.57552092794770404</v>
      </c>
      <c r="C8" s="23">
        <f>Calcs!C$322 * Calcs!$B$314</f>
        <v>0.57552092794770404</v>
      </c>
      <c r="D8" s="23">
        <f>Calcs!D$322 * Calcs!$B$314</f>
        <v>0.57552092794770404</v>
      </c>
      <c r="E8" s="23">
        <f>Calcs!E$322 * Calcs!$B$314</f>
        <v>0.57552092794770404</v>
      </c>
      <c r="F8" s="23">
        <f>Calcs!F$322 * Calcs!$B$314</f>
        <v>0.57552092794770404</v>
      </c>
      <c r="G8" s="23">
        <f>Calcs!G$322 * Calcs!$B$314</f>
        <v>0.6297562771125238</v>
      </c>
      <c r="H8" s="23">
        <f>Calcs!H$322 * Calcs!$B$314</f>
        <v>0.6913950028053033</v>
      </c>
      <c r="I8" s="23">
        <f>Calcs!I$322 * Calcs!$B$314</f>
        <v>0.75854091797145151</v>
      </c>
      <c r="J8" s="23">
        <f>Calcs!J$322 * Calcs!$B$314</f>
        <v>0.82629791560254773</v>
      </c>
      <c r="K8" s="23">
        <f>Calcs!K$322 * Calcs!$B$314</f>
        <v>0.90107513717540744</v>
      </c>
      <c r="L8" s="23">
        <f>Calcs!L$322 * Calcs!$B$314</f>
        <v>0.98553674181665341</v>
      </c>
      <c r="M8" s="23">
        <f>Calcs!M$322 * Calcs!$B$314</f>
        <v>1.075720143915581</v>
      </c>
      <c r="N8" s="23">
        <f>Calcs!N$322 * Calcs!$B$314</f>
        <v>1.1755777886187984</v>
      </c>
      <c r="O8" s="23">
        <f>Calcs!O$322 * Calcs!$B$314</f>
        <v>1.288001194622143</v>
      </c>
      <c r="P8" s="23">
        <f>Calcs!P$322 * Calcs!$B$314</f>
        <v>1.4152690895349913</v>
      </c>
      <c r="Q8" s="23">
        <f>Calcs!Q$322 * Calcs!$B$314</f>
        <v>1.5580582966699057</v>
      </c>
      <c r="R8" s="23">
        <f>Calcs!R$322 * Calcs!$B$314</f>
        <v>1.7212059705968192</v>
      </c>
      <c r="S8" s="23">
        <f>Calcs!S$322 * Calcs!$B$314</f>
        <v>1.9049795696650171</v>
      </c>
      <c r="T8" s="23">
        <f>Calcs!T$322 * Calcs!$B$314</f>
        <v>2.1123118785931778</v>
      </c>
      <c r="U8" s="23">
        <f>Calcs!U$322 * Calcs!$B$314</f>
        <v>2.3442580000770432</v>
      </c>
      <c r="V8" s="23">
        <f>Calcs!V$322 * Calcs!$B$314</f>
        <v>2.6050176457226235</v>
      </c>
      <c r="W8" s="23">
        <f>Calcs!W$322 * Calcs!$B$314</f>
        <v>2.8970621737911029</v>
      </c>
      <c r="X8" s="23">
        <f>Calcs!X$322 * Calcs!$B$314</f>
        <v>3.2230607293328584</v>
      </c>
      <c r="Y8" s="23">
        <f>Calcs!Y$322 * Calcs!$B$314</f>
        <v>3.5921613113279602</v>
      </c>
      <c r="Z8" s="23">
        <f>Calcs!Z$322 * Calcs!$B$314</f>
        <v>4.0067170168906738</v>
      </c>
      <c r="AA8" s="23">
        <f>Calcs!AA$322 * Calcs!$B$314</f>
        <v>4.4772892920988587</v>
      </c>
      <c r="AB8" s="23">
        <f>Calcs!AB$322 * Calcs!$B$314</f>
        <v>5.012698436587292</v>
      </c>
      <c r="AC8" s="23">
        <f>Calcs!AC$322 * Calcs!$B$314</f>
        <v>5.6285291912181075</v>
      </c>
      <c r="AD8" s="23">
        <f>Calcs!AD$322 * Calcs!$B$314</f>
        <v>6.3283827467941274</v>
      </c>
      <c r="AE8" s="23">
        <f>Calcs!AE$322 * Calcs!$B$314</f>
        <v>7.136927641695757</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0.36846914727190849</v>
      </c>
      <c r="C8" s="23">
        <f>Calcs!C$322 * (1 - Calcs!$B$314)</f>
        <v>0.36846914727190849</v>
      </c>
      <c r="D8" s="23">
        <f>Calcs!D$322 * (1 - Calcs!$B$314)</f>
        <v>0.36846914727190849</v>
      </c>
      <c r="E8" s="23">
        <f>Calcs!E$322 * (1 - Calcs!$B$314)</f>
        <v>0.36846914727190849</v>
      </c>
      <c r="F8" s="23">
        <f>Calcs!F$322 * (1 - Calcs!$B$314)</f>
        <v>0.36846914727190849</v>
      </c>
      <c r="G8" s="23">
        <f>Calcs!G$322 * (1 - Calcs!$B$314)</f>
        <v>0.40319256372527379</v>
      </c>
      <c r="H8" s="23">
        <f>Calcs!H$322 * (1 - Calcs!$B$314)</f>
        <v>0.44265588745867124</v>
      </c>
      <c r="I8" s="23">
        <f>Calcs!I$322 * (1 - Calcs!$B$314)</f>
        <v>0.48564511148617817</v>
      </c>
      <c r="J8" s="23">
        <f>Calcs!J$322 * (1 - Calcs!$B$314)</f>
        <v>0.52902557243286219</v>
      </c>
      <c r="K8" s="23">
        <f>Calcs!K$322 * (1 - Calcs!$B$314)</f>
        <v>0.57690063262670777</v>
      </c>
      <c r="L8" s="23">
        <f>Calcs!L$322 * (1 - Calcs!$B$314)</f>
        <v>0.63097598232833474</v>
      </c>
      <c r="M8" s="23">
        <f>Calcs!M$322 * (1 - Calcs!$B$314)</f>
        <v>0.6887146320555797</v>
      </c>
      <c r="N8" s="23">
        <f>Calcs!N$322 * (1 - Calcs!$B$314)</f>
        <v>0.75264707900166039</v>
      </c>
      <c r="O8" s="23">
        <f>Calcs!O$322 * (1 - Calcs!$B$314)</f>
        <v>0.82462457718087534</v>
      </c>
      <c r="P8" s="23">
        <f>Calcs!P$322 * (1 - Calcs!$B$314)</f>
        <v>0.90610604976754949</v>
      </c>
      <c r="Q8" s="23">
        <f>Calcs!Q$322 * (1 - Calcs!$B$314)</f>
        <v>0.99752482333022807</v>
      </c>
      <c r="R8" s="23">
        <f>Calcs!R$322 * (1 - Calcs!$B$314)</f>
        <v>1.1019778177775605</v>
      </c>
      <c r="S8" s="23">
        <f>Calcs!S$322 * (1 - Calcs!$B$314)</f>
        <v>1.2196362695409368</v>
      </c>
      <c r="T8" s="23">
        <f>Calcs!T$322 * (1 - Calcs!$B$314)</f>
        <v>1.3523778526230679</v>
      </c>
      <c r="U8" s="23">
        <f>Calcs!U$322 * (1 - Calcs!$B$314)</f>
        <v>1.5008780816259519</v>
      </c>
      <c r="V8" s="23">
        <f>Calcs!V$322 * (1 - Calcs!$B$314)</f>
        <v>1.6678257626018254</v>
      </c>
      <c r="W8" s="23">
        <f>Calcs!W$322 * (1 - Calcs!$B$314)</f>
        <v>1.8548031477797242</v>
      </c>
      <c r="X8" s="23">
        <f>Calcs!X$322 * (1 - Calcs!$B$314)</f>
        <v>2.0635191195875464</v>
      </c>
      <c r="Y8" s="23">
        <f>Calcs!Y$322 * (1 - Calcs!$B$314)</f>
        <v>2.2998305551947298</v>
      </c>
      <c r="Z8" s="23">
        <f>Calcs!Z$322 * (1 - Calcs!$B$314)</f>
        <v>2.5652439918009438</v>
      </c>
      <c r="AA8" s="23">
        <f>Calcs!AA$322 * (1 - Calcs!$B$314)</f>
        <v>2.8665212461209073</v>
      </c>
      <c r="AB8" s="23">
        <f>Calcs!AB$322 * (1 - Calcs!$B$314)</f>
        <v>3.209309390445628</v>
      </c>
      <c r="AC8" s="23">
        <f>Calcs!AC$322 * (1 - Calcs!$B$314)</f>
        <v>3.603586335042249</v>
      </c>
      <c r="AD8" s="23">
        <f>Calcs!AD$322 * (1 - Calcs!$B$314)</f>
        <v>4.0516576914703881</v>
      </c>
      <c r="AE8" s="23">
        <f>Calcs!AE$322 * (1 - Calcs!$B$314)</f>
        <v>4.5693171430872885</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0.57552092794770404</v>
      </c>
      <c r="C8" s="23">
        <f>'BDESC-rural-residential'!E8</f>
        <v>0.36846914727190849</v>
      </c>
      <c r="D8" s="23">
        <f>'BDESC-commercial'!E8</f>
        <v>0.8931204291497975</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2026-08-07T21:04:34Z</dcterms:modified>
</cp:coreProperties>
</file>