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MPCbS\"/>
    </mc:Choice>
  </mc:AlternateContent>
  <xr:revisionPtr revIDLastSave="0" documentId="8_{D753185C-476B-4654-9FB2-76DCC107F88E}" xr6:coauthVersionLast="47" xr6:coauthVersionMax="47" xr10:uidLastSave="{00000000-0000-0000-0000-000000000000}"/>
  <bookViews>
    <workbookView xWindow="1440" yWindow="144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<sst xmlns="http://schemas.openxmlformats.org/spreadsheetml/2006/main" count="19216" uniqueCount="510">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</sst>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166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ND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North Dakota</v>
      </c>
      <c r="B1" s="32" t="str">
        <f>LOOKUP(A1,M4:N53,N4:N53)</f>
        <v>ND</v>
      </c>
      <c r="C1" s="32">
        <f>SUMIFS(L5:L52,A5:A52,B1)</f>
        <v>296083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ND</v>
      </c>
      <c r="B1" s="32">
        <f>SUMIFS(D4:D53,A4:A53,A1)</f>
        <v>1339.8564905414221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ND</v>
      </c>
      <c r="B1" s="32">
        <f>SUMIFS(C3:C52,A3:A52,A1)</f>
        <v>104000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ND</v>
      </c>
      <c r="B1" s="32">
        <f>SUMIFS(D5:D54,A5:A54,A1)</f>
        <v>79.223744292237441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79.223744292237441</v>
      </c>
    </row>
    <row r="7" spans="1:2" x14ac:dyDescent="0.75">
      <c r="A7" t="s">
        <v>55</v>
      </c>
      <c r="B7">
        <f>'onshore wind'!C1</f>
        <v>296083</v>
      </c>
    </row>
    <row r="8" spans="1:2" x14ac:dyDescent="0.75">
      <c r="A8" t="s">
        <v>33</v>
      </c>
      <c r="B8">
        <f>'solar PV'!B1</f>
        <v>5488000</v>
      </c>
    </row>
    <row r="9" spans="1:2" x14ac:dyDescent="0.75">
      <c r="A9" t="s">
        <v>34</v>
      </c>
      <c r="B9">
        <f>'solar thermal'!B1</f>
        <v>13000</v>
      </c>
    </row>
    <row r="10" spans="1:2" x14ac:dyDescent="0.75">
      <c r="A10" t="s">
        <v>29</v>
      </c>
      <c r="B10">
        <f>bio!B1</f>
        <v>1339.8564905414221</v>
      </c>
    </row>
    <row r="11" spans="1:2" x14ac:dyDescent="0.75">
      <c r="A11" t="s">
        <v>39</v>
      </c>
      <c r="B11">
        <f>geothermal!B1</f>
        <v>104000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19.065173791255333</v>
      </c>
    </row>
    <row r="19" spans="1:2" x14ac:dyDescent="0.75">
      <c r="A19" t="s">
        <v>92</v>
      </c>
      <c r="B19" s="14">
        <f>'CCS Assumptions'!$B$18</f>
        <v>569013.10760346195</v>
      </c>
    </row>
    <row r="20" spans="1:2" x14ac:dyDescent="0.75">
      <c r="A20" t="s">
        <v>93</v>
      </c>
      <c r="B20" s="14">
        <f>'CCS Assumptions'!$B$19</f>
        <v>1616281.9909232394</v>
      </c>
    </row>
    <row r="21" spans="1:2" x14ac:dyDescent="0.75">
      <c r="A21" t="s">
        <v>94</v>
      </c>
      <c r="B21" s="14">
        <f>B10</f>
        <v>1339.8564905414221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ND</v>
      </c>
      <c r="B17" s="92">
        <f>SUMIFS('CCS capacity'!E:E,'CCS capacity'!C:C,About!B2)</f>
        <v>60335643541.334732</v>
      </c>
      <c r="C17" t="s">
        <v>509</v>
      </c>
    </row>
    <row r="18" spans="1:3" x14ac:dyDescent="0.75">
      <c r="A18" t="s">
        <v>507</v>
      </c>
      <c r="B18" s="92">
        <f>IFERROR(B17/B13,0)</f>
        <v>569013.10760346195</v>
      </c>
      <c r="C18" t="s">
        <v>506</v>
      </c>
    </row>
    <row r="19" spans="1:3" x14ac:dyDescent="0.75">
      <c r="A19" t="s">
        <v>508</v>
      </c>
      <c r="B19" s="92">
        <f>IFERROR(B17/B14,0)</f>
        <v>1616281.9909232394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ND</v>
      </c>
      <c r="B1" s="32">
        <f>SUMIFS(E3:E52,A3:A52,A1)</f>
        <v>5488000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ND</v>
      </c>
      <c r="B1" s="32">
        <f>SUMIFS(C3:C53,A3:A53,A1)</f>
        <v>13000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ND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2024-06-06T22:48:22Z</dcterms:modified>
</cp:coreProperties>
</file>