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ND/bldgs/BCEU/"/>
    </mc:Choice>
  </mc:AlternateContent>
  <xr:revisionPtr revIDLastSave="0" documentId="8_{323ADB9E-78D0-DB4D-A709-A2FB7257E4A6}"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R182" i="30"/>
  <c r="S182" i="30" s="1"/>
  <c r="R190" i="30"/>
  <c r="S190" i="30" s="1"/>
  <c r="T190" i="30" s="1"/>
  <c r="U190" i="30" s="1"/>
  <c r="V190" i="30" s="1"/>
  <c r="W190" i="30" s="1"/>
  <c r="R156" i="30"/>
  <c r="S156" i="30" s="1"/>
  <c r="R151" i="30"/>
  <c r="S151" i="30" s="1"/>
  <c r="P177" i="30"/>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U190" i="36" l="1"/>
  <c r="H6" i="17" s="1"/>
  <c r="T190" i="36"/>
  <c r="G6" i="17" s="1"/>
  <c r="V190" i="36"/>
  <c r="I6" i="17" s="1"/>
  <c r="S190" i="36"/>
  <c r="F6" i="17" s="1"/>
  <c r="R156" i="36"/>
  <c r="E11" i="14" s="1"/>
  <c r="O177" i="30"/>
  <c r="P177" i="36"/>
  <c r="C6" i="16" s="1"/>
  <c r="T151" i="30"/>
  <c r="S151" i="36"/>
  <c r="F6" i="14" s="1"/>
  <c r="T156" i="30"/>
  <c r="S156" i="36"/>
  <c r="F11" i="14" s="1"/>
  <c r="X190" i="30"/>
  <c r="W190" i="36"/>
  <c r="J6" i="17" s="1"/>
  <c r="T182" i="30"/>
  <c r="S182" i="36"/>
  <c r="F11" i="16" s="1"/>
  <c r="T143" i="30"/>
  <c r="S143" i="36"/>
  <c r="F11" i="21" s="1"/>
  <c r="R190" i="36"/>
  <c r="E6" i="17" s="1"/>
  <c r="R151" i="36"/>
  <c r="E6" i="14" s="1"/>
  <c r="R143" i="36"/>
  <c r="E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U151" i="30" l="1"/>
  <c r="T151" i="36"/>
  <c r="G6" i="14" s="1"/>
  <c r="U182" i="30"/>
  <c r="T182" i="36"/>
  <c r="G11" i="16" s="1"/>
  <c r="O177" i="36"/>
  <c r="B6" i="16" s="1"/>
  <c r="Y190" i="30"/>
  <c r="X190" i="36"/>
  <c r="K6" i="17" s="1"/>
  <c r="U143" i="30"/>
  <c r="T143" i="36"/>
  <c r="G11" i="21" s="1"/>
  <c r="U156" i="30"/>
  <c r="T156" i="36"/>
  <c r="G11" i="14"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V143" i="30" l="1"/>
  <c r="U143" i="36"/>
  <c r="H11" i="21" s="1"/>
  <c r="Z190" i="30"/>
  <c r="Y190" i="36"/>
  <c r="L6" i="17" s="1"/>
  <c r="V182" i="30"/>
  <c r="U182" i="36"/>
  <c r="H11" i="16" s="1"/>
  <c r="V156" i="30"/>
  <c r="U156" i="36"/>
  <c r="H11" i="14" s="1"/>
  <c r="V151" i="30"/>
  <c r="U151" i="36"/>
  <c r="H6" i="14"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56" i="30" l="1"/>
  <c r="V156" i="36"/>
  <c r="I11" i="14" s="1"/>
  <c r="W182" i="30"/>
  <c r="V182" i="36"/>
  <c r="I11" i="16" s="1"/>
  <c r="AA190" i="30"/>
  <c r="Z190" i="36"/>
  <c r="M6" i="17" s="1"/>
  <c r="W151" i="30"/>
  <c r="V151" i="36"/>
  <c r="I6" i="14" s="1"/>
  <c r="W143" i="30"/>
  <c r="V143" i="36"/>
  <c r="I11" i="21"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X151" i="30" l="1"/>
  <c r="W151" i="36"/>
  <c r="J6" i="14" s="1"/>
  <c r="AB190" i="30"/>
  <c r="AA190" i="36"/>
  <c r="N6" i="17" s="1"/>
  <c r="X182" i="30"/>
  <c r="W182" i="36"/>
  <c r="J11" i="16" s="1"/>
  <c r="X143" i="30"/>
  <c r="W143" i="36"/>
  <c r="J11" i="21" s="1"/>
  <c r="X156" i="30"/>
  <c r="W156" i="36"/>
  <c r="J11" i="14"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43" i="30" l="1"/>
  <c r="X143" i="36"/>
  <c r="K11" i="21" s="1"/>
  <c r="Y182" i="30"/>
  <c r="X182" i="36"/>
  <c r="K11" i="16" s="1"/>
  <c r="AC190" i="30"/>
  <c r="AB190" i="36"/>
  <c r="O6" i="17" s="1"/>
  <c r="Y156" i="30"/>
  <c r="X156" i="36"/>
  <c r="K11" i="14" s="1"/>
  <c r="Y151" i="30"/>
  <c r="X151" i="36"/>
  <c r="K6" i="14"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Z156" i="30" l="1"/>
  <c r="Y156" i="36"/>
  <c r="L11" i="14" s="1"/>
  <c r="AD190" i="30"/>
  <c r="AC190" i="36"/>
  <c r="P6" i="17" s="1"/>
  <c r="Z182" i="30"/>
  <c r="Y182" i="36"/>
  <c r="L11" i="16" s="1"/>
  <c r="Z151" i="30"/>
  <c r="Y151" i="36"/>
  <c r="L6" i="14" s="1"/>
  <c r="Z143" i="30"/>
  <c r="Y143" i="36"/>
  <c r="L11" i="21"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A143" i="30" l="1"/>
  <c r="Z143" i="36"/>
  <c r="M11" i="21" s="1"/>
  <c r="AA151" i="30"/>
  <c r="Z151" i="36"/>
  <c r="M6" i="14" s="1"/>
  <c r="AA182" i="30"/>
  <c r="Z182" i="36"/>
  <c r="M11" i="16" s="1"/>
  <c r="AE190" i="30"/>
  <c r="AD190" i="36"/>
  <c r="Q6" i="17" s="1"/>
  <c r="AA156" i="30"/>
  <c r="Z156" i="36"/>
  <c r="M11" i="14"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56" i="30" l="1"/>
  <c r="AA156" i="36"/>
  <c r="N11" i="14" s="1"/>
  <c r="AF190" i="30"/>
  <c r="AE190" i="36"/>
  <c r="R6" i="17" s="1"/>
  <c r="AB182" i="30"/>
  <c r="AA182" i="36"/>
  <c r="N11" i="16" s="1"/>
  <c r="AB151" i="30"/>
  <c r="AA151" i="36"/>
  <c r="N6" i="14" s="1"/>
  <c r="AB143" i="30"/>
  <c r="AA143" i="36"/>
  <c r="N11" i="21"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C151" i="30" l="1"/>
  <c r="AB151" i="36"/>
  <c r="O6" i="14" s="1"/>
  <c r="AC182" i="30"/>
  <c r="AB182" i="36"/>
  <c r="O11" i="16" s="1"/>
  <c r="AG190" i="30"/>
  <c r="AF190" i="36"/>
  <c r="S6" i="17" s="1"/>
  <c r="AC143" i="30"/>
  <c r="AB143" i="36"/>
  <c r="O11" i="21" s="1"/>
  <c r="AC156" i="30"/>
  <c r="AB156" i="36"/>
  <c r="O11" i="14"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D143" i="30" l="1"/>
  <c r="AC143" i="36"/>
  <c r="P11" i="21" s="1"/>
  <c r="AH190" i="30"/>
  <c r="AG190" i="36"/>
  <c r="T6" i="17" s="1"/>
  <c r="AD182" i="30"/>
  <c r="AC182" i="36"/>
  <c r="P11" i="16" s="1"/>
  <c r="AD156" i="30"/>
  <c r="AC156" i="36"/>
  <c r="P11" i="14" s="1"/>
  <c r="AD151" i="30"/>
  <c r="AC151" i="36"/>
  <c r="P6" i="14"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E156" i="30" l="1"/>
  <c r="AD156" i="36"/>
  <c r="Q11" i="14" s="1"/>
  <c r="AE182" i="30"/>
  <c r="AD182" i="36"/>
  <c r="Q11" i="16" s="1"/>
  <c r="AI190" i="30"/>
  <c r="AH190" i="36"/>
  <c r="U6" i="17" s="1"/>
  <c r="AE151" i="30"/>
  <c r="AD151" i="36"/>
  <c r="Q6" i="14" s="1"/>
  <c r="AE143" i="30"/>
  <c r="AD143" i="36"/>
  <c r="Q11" i="21"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51" i="30" l="1"/>
  <c r="AE151" i="36"/>
  <c r="R6" i="14" s="1"/>
  <c r="AJ190" i="30"/>
  <c r="AI190" i="36"/>
  <c r="V6" i="17" s="1"/>
  <c r="AF182" i="30"/>
  <c r="AE182" i="36"/>
  <c r="R11" i="16" s="1"/>
  <c r="AF143" i="30"/>
  <c r="AE143" i="36"/>
  <c r="R11" i="21" s="1"/>
  <c r="AF156" i="30"/>
  <c r="AE156" i="36"/>
  <c r="R11" i="14"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43" i="30" l="1"/>
  <c r="AF143" i="36"/>
  <c r="S11" i="21" s="1"/>
  <c r="AG182" i="30"/>
  <c r="AF182" i="36"/>
  <c r="S11" i="16" s="1"/>
  <c r="AK190" i="30"/>
  <c r="AJ190" i="36"/>
  <c r="W6" i="17" s="1"/>
  <c r="AG156" i="30"/>
  <c r="AF156" i="36"/>
  <c r="S11" i="14" s="1"/>
  <c r="AG151" i="30"/>
  <c r="AF151" i="36"/>
  <c r="S6" i="14"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H156" i="30" l="1"/>
  <c r="AG156" i="36"/>
  <c r="T11" i="14" s="1"/>
  <c r="AL190" i="30"/>
  <c r="AK190" i="36"/>
  <c r="X6" i="17" s="1"/>
  <c r="AH182" i="30"/>
  <c r="AG182" i="36"/>
  <c r="T11" i="16" s="1"/>
  <c r="AH151" i="30"/>
  <c r="AG151" i="36"/>
  <c r="T6" i="14" s="1"/>
  <c r="AH143" i="30"/>
  <c r="AG143" i="36"/>
  <c r="T11" i="21"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I151" i="30" l="1"/>
  <c r="AH151" i="36"/>
  <c r="U6" i="14" s="1"/>
  <c r="AI182" i="30"/>
  <c r="AH182" i="36"/>
  <c r="U11" i="16" s="1"/>
  <c r="AM190" i="30"/>
  <c r="AL190" i="36"/>
  <c r="Y6" i="17" s="1"/>
  <c r="AI143" i="30"/>
  <c r="AH143" i="36"/>
  <c r="U11" i="21" s="1"/>
  <c r="AI156" i="30"/>
  <c r="AH156" i="36"/>
  <c r="U11" i="14"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J143" i="30" l="1"/>
  <c r="AI143" i="36"/>
  <c r="V11" i="21" s="1"/>
  <c r="AN190" i="30"/>
  <c r="AM190" i="36"/>
  <c r="Z6" i="17" s="1"/>
  <c r="AJ182" i="30"/>
  <c r="AI182" i="36"/>
  <c r="V11" i="16" s="1"/>
  <c r="AJ156" i="30"/>
  <c r="AI156" i="36"/>
  <c r="V11" i="14" s="1"/>
  <c r="AJ151" i="30"/>
  <c r="AI151" i="36"/>
  <c r="V6" i="14"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56" i="30" l="1"/>
  <c r="AJ156" i="36"/>
  <c r="W11" i="14" s="1"/>
  <c r="AK182" i="30"/>
  <c r="AJ182" i="36"/>
  <c r="W11" i="16" s="1"/>
  <c r="AO190" i="30"/>
  <c r="AN190" i="36"/>
  <c r="AA6" i="17" s="1"/>
  <c r="AK151" i="30"/>
  <c r="AJ151" i="36"/>
  <c r="W6" i="14" s="1"/>
  <c r="AK143" i="30"/>
  <c r="AJ143" i="36"/>
  <c r="W11" i="21"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51" i="30" l="1"/>
  <c r="AK151" i="36"/>
  <c r="X6" i="14" s="1"/>
  <c r="AP190" i="30"/>
  <c r="AO190" i="36"/>
  <c r="AB6" i="17" s="1"/>
  <c r="AL182" i="30"/>
  <c r="AK182" i="36"/>
  <c r="X11" i="16" s="1"/>
  <c r="AL143" i="30"/>
  <c r="AK143" i="36"/>
  <c r="X11" i="21" s="1"/>
  <c r="AL156" i="30"/>
  <c r="AK156" i="36"/>
  <c r="X11" i="14"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M143" i="30" l="1"/>
  <c r="AL143" i="36"/>
  <c r="Y11" i="21" s="1"/>
  <c r="AM182" i="30"/>
  <c r="AL182" i="36"/>
  <c r="Y11" i="16" s="1"/>
  <c r="AQ190" i="30"/>
  <c r="AP190" i="36"/>
  <c r="AC6" i="17" s="1"/>
  <c r="AM156" i="30"/>
  <c r="AL156" i="36"/>
  <c r="Y11" i="14" s="1"/>
  <c r="AM151" i="30"/>
  <c r="AL151" i="36"/>
  <c r="Y6" i="14"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N156" i="30" l="1"/>
  <c r="AM156" i="36"/>
  <c r="Z11" i="14" s="1"/>
  <c r="AR190" i="30"/>
  <c r="AQ190" i="36"/>
  <c r="AD6" i="17" s="1"/>
  <c r="AN182" i="30"/>
  <c r="AM182" i="36"/>
  <c r="Z11" i="16" s="1"/>
  <c r="AN151" i="30"/>
  <c r="AM151" i="36"/>
  <c r="Z6" i="14" s="1"/>
  <c r="AN143" i="30"/>
  <c r="AM143" i="36"/>
  <c r="Z11" i="21"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O151" i="30" l="1"/>
  <c r="AN151" i="36"/>
  <c r="AA6" i="14" s="1"/>
  <c r="AO182" i="30"/>
  <c r="AN182" i="36"/>
  <c r="AA11" i="16" s="1"/>
  <c r="AS190" i="30"/>
  <c r="AR190" i="36"/>
  <c r="AE6" i="17" s="1"/>
  <c r="AO143" i="30"/>
  <c r="AN143" i="36"/>
  <c r="AA11" i="21" s="1"/>
  <c r="AO156" i="30"/>
  <c r="AN156" i="36"/>
  <c r="AA11" i="14"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43" i="30" l="1"/>
  <c r="AO143" i="36"/>
  <c r="AB11" i="21" s="1"/>
  <c r="AT190" i="30"/>
  <c r="AT190" i="36" s="1"/>
  <c r="AG6" i="17" s="1"/>
  <c r="AS190" i="36"/>
  <c r="AF6" i="17" s="1"/>
  <c r="AP182" i="30"/>
  <c r="AO182" i="36"/>
  <c r="AB11" i="16" s="1"/>
  <c r="AP156" i="30"/>
  <c r="AO156" i="36"/>
  <c r="AB11" i="14" s="1"/>
  <c r="AP151" i="30"/>
  <c r="AO151" i="36"/>
  <c r="AB6" i="14"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56" i="30" l="1"/>
  <c r="AP156" i="36"/>
  <c r="AC11" i="14" s="1"/>
  <c r="AQ182" i="30"/>
  <c r="AP182" i="36"/>
  <c r="AC11" i="16" s="1"/>
  <c r="AQ151" i="30"/>
  <c r="AP151" i="36"/>
  <c r="AC6" i="14" s="1"/>
  <c r="AQ143" i="30"/>
  <c r="AP143" i="36"/>
  <c r="AC11" i="21"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43" i="30" l="1"/>
  <c r="AQ143" i="36"/>
  <c r="AD11" i="21" s="1"/>
  <c r="AR151" i="30"/>
  <c r="AQ151" i="36"/>
  <c r="AD6" i="14" s="1"/>
  <c r="AR182" i="30"/>
  <c r="AQ182" i="36"/>
  <c r="AD11" i="16" s="1"/>
  <c r="AR156" i="30"/>
  <c r="AQ156" i="36"/>
  <c r="AD11" i="14"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56" i="30" l="1"/>
  <c r="AR156" i="36"/>
  <c r="AE11" i="14" s="1"/>
  <c r="AS182" i="30"/>
  <c r="AR182" i="36"/>
  <c r="AE11" i="16" s="1"/>
  <c r="AS151" i="30"/>
  <c r="AR151" i="36"/>
  <c r="AE6" i="14" s="1"/>
  <c r="AS143" i="30"/>
  <c r="AR143" i="36"/>
  <c r="AE11" i="21"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43" i="30" l="1"/>
  <c r="AT143" i="36" s="1"/>
  <c r="AG11" i="21" s="1"/>
  <c r="AS143" i="36"/>
  <c r="AF11" i="21" s="1"/>
  <c r="AT151" i="30"/>
  <c r="AT151" i="36" s="1"/>
  <c r="AG6" i="14" s="1"/>
  <c r="AS151" i="36"/>
  <c r="AF6" i="14" s="1"/>
  <c r="AT182" i="30"/>
  <c r="AT182" i="36" s="1"/>
  <c r="AG11" i="16" s="1"/>
  <c r="AS182" i="36"/>
  <c r="AF11" i="16" s="1"/>
  <c r="AT156" i="30"/>
  <c r="AT156" i="36" s="1"/>
  <c r="AG11" i="14" s="1"/>
  <c r="AS156" i="36"/>
  <c r="AF11" i="14"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<sst xmlns="http://schemas.openxmlformats.org/spreadsheetml/2006/main" count="211474" uniqueCount="1097">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</sst>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16679000000000</c:v>
                </c:pt>
                <c:pt idx="1">
                  <c:v>16679000000000</c:v>
                </c:pt>
                <c:pt idx="2">
                  <c:v>16711523389474.439</c:v>
                </c:pt>
                <c:pt idx="3">
                  <c:v>16745907766409.162</c:v>
                </c:pt>
                <c:pt idx="4">
                  <c:v>16791034901497.047</c:v>
                </c:pt>
                <c:pt idx="5">
                  <c:v>16845581104754.652</c:v>
                </c:pt>
                <c:pt idx="6">
                  <c:v>16905066503037.365</c:v>
                </c:pt>
                <c:pt idx="7">
                  <c:v>16974899779617.775</c:v>
                </c:pt>
                <c:pt idx="8">
                  <c:v>17057486279893.775</c:v>
                </c:pt>
                <c:pt idx="9">
                  <c:v>17140217462337.246</c:v>
                </c:pt>
                <c:pt idx="10">
                  <c:v>17226950910805.172</c:v>
                </c:pt>
                <c:pt idx="11">
                  <c:v>17320111941690.508</c:v>
                </c:pt>
                <c:pt idx="12">
                  <c:v>17417254892849.455</c:v>
                </c:pt>
                <c:pt idx="13">
                  <c:v>17527206753437.469</c:v>
                </c:pt>
                <c:pt idx="14">
                  <c:v>17653447962359.262</c:v>
                </c:pt>
                <c:pt idx="15">
                  <c:v>17792472253442.875</c:v>
                </c:pt>
                <c:pt idx="16">
                  <c:v>17934290029670.688</c:v>
                </c:pt>
                <c:pt idx="17">
                  <c:v>18075478857587.898</c:v>
                </c:pt>
                <c:pt idx="18">
                  <c:v>18220821613863.375</c:v>
                </c:pt>
                <c:pt idx="19">
                  <c:v>18364531705534.781</c:v>
                </c:pt>
                <c:pt idx="20">
                  <c:v>18502407907533.926</c:v>
                </c:pt>
                <c:pt idx="21">
                  <c:v>18573821276737.27</c:v>
                </c:pt>
                <c:pt idx="22">
                  <c:v>18646950846595.715</c:v>
                </c:pt>
                <c:pt idx="23">
                  <c:v>18723042563069.656</c:v>
                </c:pt>
                <c:pt idx="24">
                  <c:v>18800068034959.887</c:v>
                </c:pt>
                <c:pt idx="25">
                  <c:v>18876606237415.164</c:v>
                </c:pt>
                <c:pt idx="26">
                  <c:v>18945542972803.809</c:v>
                </c:pt>
                <c:pt idx="27">
                  <c:v>19006081652857</c:v>
                </c:pt>
                <c:pt idx="28">
                  <c:v>19065008605334.711</c:v>
                </c:pt>
                <c:pt idx="29">
                  <c:v>19126794334170.375</c:v>
                </c:pt>
                <c:pt idx="30">
                  <c:v>19192813723676.766</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23230000000000</c:v>
                </c:pt>
                <c:pt idx="1">
                  <c:v>23230000000000</c:v>
                </c:pt>
                <c:pt idx="2">
                  <c:v>23352513038766.75</c:v>
                </c:pt>
                <c:pt idx="3">
                  <c:v>23465507166022.273</c:v>
                </c:pt>
                <c:pt idx="4">
                  <c:v>23588969744899</c:v>
                </c:pt>
                <c:pt idx="5">
                  <c:v>23713302480561.922</c:v>
                </c:pt>
                <c:pt idx="6">
                  <c:v>23843493491805.191</c:v>
                </c:pt>
                <c:pt idx="7">
                  <c:v>23976047087419.461</c:v>
                </c:pt>
                <c:pt idx="8">
                  <c:v>24112188064398.227</c:v>
                </c:pt>
                <c:pt idx="9">
                  <c:v>24260882948708.039</c:v>
                </c:pt>
                <c:pt idx="10">
                  <c:v>24418162097035.461</c:v>
                </c:pt>
                <c:pt idx="11">
                  <c:v>24591820448657.52</c:v>
                </c:pt>
                <c:pt idx="12">
                  <c:v>24786798938458.125</c:v>
                </c:pt>
                <c:pt idx="13">
                  <c:v>24996440061351.219</c:v>
                </c:pt>
                <c:pt idx="14">
                  <c:v>25221303512536.875</c:v>
                </c:pt>
                <c:pt idx="15">
                  <c:v>25458724855736.055</c:v>
                </c:pt>
                <c:pt idx="16">
                  <c:v>25704455252873.504</c:v>
                </c:pt>
                <c:pt idx="17">
                  <c:v>25966613027469.949</c:v>
                </c:pt>
                <c:pt idx="18">
                  <c:v>26236186927359.438</c:v>
                </c:pt>
                <c:pt idx="19">
                  <c:v>26519882197664.703</c:v>
                </c:pt>
                <c:pt idx="20">
                  <c:v>26815364067052.625</c:v>
                </c:pt>
                <c:pt idx="21">
                  <c:v>27126960347862.25</c:v>
                </c:pt>
                <c:pt idx="22">
                  <c:v>27448875406298.711</c:v>
                </c:pt>
                <c:pt idx="23">
                  <c:v>27788135316219.82</c:v>
                </c:pt>
                <c:pt idx="24">
                  <c:v>28138056703818.73</c:v>
                </c:pt>
                <c:pt idx="25">
                  <c:v>28499580947387.719</c:v>
                </c:pt>
                <c:pt idx="26">
                  <c:v>28877431103169.887</c:v>
                </c:pt>
                <c:pt idx="27">
                  <c:v>29259648910118.082</c:v>
                </c:pt>
                <c:pt idx="28">
                  <c:v>29657897968035.539</c:v>
                </c:pt>
                <c:pt idx="29">
                  <c:v>30070055762427.125</c:v>
                </c:pt>
                <c:pt idx="30">
                  <c:v>30496295763607.809</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783</v>
      </c>
      <c r="C1" s="95">
        <v>45275</v>
      </c>
      <c r="E1" s="128" t="s">
        <v>915</v>
      </c>
      <c r="F1" s="129" t="str">
        <f>B1</f>
        <v>North Dakota</v>
      </c>
      <c r="H1" t="s">
        <v>712</v>
      </c>
      <c r="I1" t="s">
        <v>817</v>
      </c>
    </row>
    <row r="2" spans="1:9" x14ac:dyDescent="0.2">
      <c r="B2" t="str">
        <f>VLOOKUP(B1,H2:I52,2)</f>
        <v>ND</v>
      </c>
      <c r="E2" s="128" t="s">
        <v>817</v>
      </c>
      <c r="F2" s="130" t="str">
        <f>LOOKUP(F1,H:H,I:I)</f>
        <v>ND</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0.3903315902830724</v>
      </c>
      <c r="H5" s="100" t="s">
        <v>724</v>
      </c>
      <c r="I5" s="100" t="s">
        <v>725</v>
      </c>
    </row>
    <row r="6" spans="1:9" x14ac:dyDescent="0.2">
      <c r="B6" t="s">
        <v>551</v>
      </c>
      <c r="E6" s="119" t="s">
        <v>910</v>
      </c>
      <c r="F6" s="120">
        <f>SUMIFS('Rural Urban'!F:F,'Rural Urban'!B:B,About!F2) / 100</f>
        <v>0.6096684097169276</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0.3903315902830724</v>
      </c>
      <c r="R11" s="207">
        <f>1-Q11</f>
        <v>0.6096684097169276</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ND</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35962000000000</v>
      </c>
      <c r="G23" s="6">
        <f>BF2</f>
        <v>1.1695032E+16</v>
      </c>
      <c r="H23" s="207">
        <f>IFERROR(F23/G23,0)</f>
        <v>3.0749808978718486E-3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840000000000</v>
      </c>
      <c r="G25" s="6">
        <f t="shared" si="2"/>
        <v>473453000000000</v>
      </c>
      <c r="H25" s="207">
        <f t="shared" si="3"/>
        <v>1.7741993397443886E-3</v>
      </c>
    </row>
    <row r="26" spans="1:58" x14ac:dyDescent="0.2">
      <c r="C26" s="204" t="s">
        <v>966</v>
      </c>
      <c r="D26" s="204" t="s">
        <v>635</v>
      </c>
      <c r="E26" t="s">
        <v>1022</v>
      </c>
      <c r="F26">
        <f t="shared" si="1"/>
        <v>16679000000000</v>
      </c>
      <c r="G26" s="6">
        <f t="shared" si="2"/>
        <v>5017299000000000</v>
      </c>
      <c r="H26" s="213">
        <f t="shared" si="3"/>
        <v>3.3242985917323244E-3</v>
      </c>
    </row>
    <row r="27" spans="1:58" x14ac:dyDescent="0.2">
      <c r="C27" s="204" t="s">
        <v>968</v>
      </c>
      <c r="D27" s="204" t="s">
        <v>969</v>
      </c>
      <c r="E27" t="s">
        <v>1022</v>
      </c>
      <c r="F27">
        <f t="shared" si="1"/>
        <v>7000000000</v>
      </c>
      <c r="G27" s="6">
        <f t="shared" si="2"/>
        <v>9410000000000</v>
      </c>
      <c r="H27" s="207">
        <f t="shared" si="3"/>
        <v>7.4388947927736451E-4</v>
      </c>
    </row>
    <row r="28" spans="1:58" x14ac:dyDescent="0.2">
      <c r="C28" s="204" t="s">
        <v>971</v>
      </c>
      <c r="D28" s="204" t="s">
        <v>972</v>
      </c>
      <c r="E28" t="s">
        <v>1022</v>
      </c>
      <c r="F28">
        <f t="shared" si="1"/>
        <v>11939000000000</v>
      </c>
      <c r="G28" s="6">
        <f t="shared" si="2"/>
        <v>4914171000000000</v>
      </c>
      <c r="H28" s="213">
        <f t="shared" si="3"/>
        <v>2.4295043863959962E-3</v>
      </c>
    </row>
    <row r="29" spans="1:58" x14ac:dyDescent="0.2">
      <c r="C29" s="204" t="s">
        <v>974</v>
      </c>
      <c r="D29" s="204" t="s">
        <v>975</v>
      </c>
      <c r="E29" t="s">
        <v>1022</v>
      </c>
      <c r="F29">
        <f t="shared" si="1"/>
        <v>6220000000000</v>
      </c>
      <c r="G29" s="6">
        <f t="shared" si="2"/>
        <v>484129000000000</v>
      </c>
      <c r="H29" s="207">
        <f t="shared" si="3"/>
        <v>1.2847815354998357E-2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517000000000</v>
      </c>
      <c r="G31" s="6">
        <f t="shared" si="2"/>
        <v>438967000000000</v>
      </c>
      <c r="H31" s="207">
        <f t="shared" si="3"/>
        <v>1.1777650711784712E-3</v>
      </c>
    </row>
    <row r="32" spans="1:58" x14ac:dyDescent="0.2">
      <c r="C32" s="204" t="s">
        <v>983</v>
      </c>
      <c r="D32" s="204" t="s">
        <v>983</v>
      </c>
      <c r="E32" t="s">
        <v>1013</v>
      </c>
      <c r="F32">
        <f t="shared" si="1"/>
        <v>44061000000000</v>
      </c>
      <c r="G32" s="6">
        <f t="shared" si="2"/>
        <v>9178628000000000</v>
      </c>
      <c r="H32" s="207">
        <f t="shared" si="3"/>
        <v>4.8003906466195165E-3</v>
      </c>
    </row>
    <row r="33" spans="3:8" x14ac:dyDescent="0.2">
      <c r="C33" s="204" t="s">
        <v>985</v>
      </c>
      <c r="D33" s="204" t="s">
        <v>961</v>
      </c>
      <c r="E33" t="s">
        <v>1013</v>
      </c>
      <c r="F33">
        <f t="shared" si="1"/>
        <v>301000000000</v>
      </c>
      <c r="G33" s="6">
        <f t="shared" si="2"/>
        <v>14648000000000</v>
      </c>
      <c r="H33" s="207">
        <f t="shared" si="3"/>
        <v>2.0548880393227744E-2</v>
      </c>
    </row>
    <row r="34" spans="3:8" x14ac:dyDescent="0.2">
      <c r="C34" s="204" t="s">
        <v>988</v>
      </c>
      <c r="D34" s="204" t="s">
        <v>964</v>
      </c>
      <c r="E34" t="s">
        <v>1013</v>
      </c>
      <c r="F34">
        <f t="shared" si="1"/>
        <v>3796000000000</v>
      </c>
      <c r="G34" s="6">
        <f t="shared" si="2"/>
        <v>707192000000000</v>
      </c>
      <c r="H34" s="207">
        <f t="shared" si="3"/>
        <v>5.3677077794997679E-3</v>
      </c>
    </row>
    <row r="35" spans="3:8" x14ac:dyDescent="0.2">
      <c r="C35" s="204" t="s">
        <v>990</v>
      </c>
      <c r="D35" s="204" t="s">
        <v>635</v>
      </c>
      <c r="E35" t="s">
        <v>1013</v>
      </c>
      <c r="F35">
        <f t="shared" si="1"/>
        <v>23230000000000</v>
      </c>
      <c r="G35" s="6">
        <f t="shared" si="2"/>
        <v>4532636000000000</v>
      </c>
      <c r="H35" s="213">
        <f t="shared" si="3"/>
        <v>5.1250530596324085E-3</v>
      </c>
    </row>
    <row r="36" spans="3:8" x14ac:dyDescent="0.2">
      <c r="C36" s="204" t="s">
        <v>992</v>
      </c>
      <c r="D36" s="204" t="s">
        <v>969</v>
      </c>
      <c r="E36" t="s">
        <v>1013</v>
      </c>
      <c r="F36">
        <f t="shared" si="1"/>
        <v>3000000000</v>
      </c>
      <c r="G36" s="6">
        <f t="shared" si="2"/>
        <v>1434000000000</v>
      </c>
      <c r="H36" s="207">
        <f t="shared" si="3"/>
        <v>2.0920502092050207E-3</v>
      </c>
    </row>
    <row r="37" spans="3:8" x14ac:dyDescent="0.2">
      <c r="C37" s="204" t="s">
        <v>994</v>
      </c>
      <c r="D37" s="204" t="s">
        <v>972</v>
      </c>
      <c r="E37" t="s">
        <v>1013</v>
      </c>
      <c r="F37">
        <f t="shared" si="1"/>
        <v>14828000000000</v>
      </c>
      <c r="G37" s="6">
        <f t="shared" si="2"/>
        <v>3434314000000000</v>
      </c>
      <c r="H37" s="213">
        <f t="shared" si="3"/>
        <v>4.317601710268776E-3</v>
      </c>
    </row>
    <row r="38" spans="3:8" x14ac:dyDescent="0.2">
      <c r="C38" s="204" t="s">
        <v>996</v>
      </c>
      <c r="D38" s="204" t="s">
        <v>975</v>
      </c>
      <c r="E38" t="s">
        <v>1013</v>
      </c>
      <c r="F38">
        <f t="shared" si="1"/>
        <v>2332000000000</v>
      </c>
      <c r="G38" s="6">
        <f t="shared" si="2"/>
        <v>216973000000000</v>
      </c>
      <c r="H38" s="207">
        <f t="shared" si="3"/>
        <v>1.0747881072760205E-2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93000000000</v>
      </c>
      <c r="G40" s="6">
        <f t="shared" si="2"/>
        <v>122008000000000</v>
      </c>
      <c r="H40" s="207">
        <f t="shared" si="3"/>
        <v>7.6224509868205368E-4</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North Dakota</v>
      </c>
      <c r="H2" s="1" t="s">
        <v>354</v>
      </c>
      <c r="I2" s="1"/>
      <c r="J2" s="1"/>
      <c r="K2" s="1"/>
      <c r="L2" s="1"/>
      <c r="M2" s="1"/>
      <c r="P2" s="1" t="s">
        <v>1087</v>
      </c>
      <c r="Q2">
        <f>SUMIFS(BDEQ!C:C,BDEQ!$AG:$AG,About!$B$2,BDEQ!$AH:$AH,Calculations!$I4)*BDEQ!$C$2</f>
        <v>972454.12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0.18798662415425127</v>
      </c>
      <c r="K4" s="207">
        <f>$B$12</f>
        <v>0.6096684097169276</v>
      </c>
      <c r="L4" s="209" t="s">
        <v>1022</v>
      </c>
      <c r="M4" s="12" t="s">
        <v>1015</v>
      </c>
      <c r="N4" s="1" t="s">
        <v>635</v>
      </c>
      <c r="O4" s="7">
        <f>P4</f>
        <v>1911571953846.0217</v>
      </c>
      <c r="P4" s="7">
        <f>Q4</f>
        <v>1911571953846.0217</v>
      </c>
      <c r="Q4" s="45">
        <f>SUMIFS('SEDS 2021'!$F$23:$F$40,'SEDS 2021'!E$23:E$40,Calculations!L4,'SEDS 2021'!D$23:D$40,Calculations!N4)*J4*K4</f>
        <v>1911571953846.0217</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1927951754630.2549</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1943080790116.5354</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1958208177190.6423</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1972036307019.9207</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1985605926046.8196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1999540708390.9807</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2012609121093.1018</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2025209073952.3564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2038049188043.8301</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2051178520438.5869</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2064438627875.3958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2078078875650.9412</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2092112394221.9426</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2106943728861.9136</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2122567559579.7014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2138902484382.3066</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2155667217813.2805</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2173693652781.4963</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2191332792160.5151</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2193436265420.1663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2195953496513.2104</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2198452526701.4353</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2201357508478.6406</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2204136081627.0796</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2206979253892.7637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2209903300096.3159</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2213159670746.0879</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2216271109570.666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2219491623128.1011</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0.6096684097169276</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0.78160546217679949</v>
      </c>
      <c r="K6" s="207">
        <f t="shared" si="0"/>
        <v>0.6096684097169276</v>
      </c>
      <c r="L6" s="209" t="s">
        <v>1022</v>
      </c>
      <c r="M6" s="12" t="s">
        <v>1015</v>
      </c>
      <c r="N6" s="1" t="s">
        <v>972</v>
      </c>
      <c r="O6" s="7">
        <f t="shared" si="1"/>
        <v>5689174180108.4873</v>
      </c>
      <c r="P6" s="7">
        <f t="shared" si="1"/>
        <v>5689174180108.4873</v>
      </c>
      <c r="Q6" s="45">
        <f>SUMIFS('SEDS 2021'!$F$23:$F$40,'SEDS 2021'!E$23:E$40,Calculations!L6,'SEDS 2021'!D$23:D$40,Calculations!N6)*J6*K6</f>
        <v>5689174180108.4873</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5712601646431.4814</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5728832657774.71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5743627522314.5508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5752336871907.9971</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5760082139172.9785</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5768924807988.0537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5775635567206.5273</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5780785880186.0586</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5786007216026.9463</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5793176573206.2285</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5801688208502.8623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5811615722463.7002</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5824840997192.0908</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5842150391152.4072</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5861971016556.5098</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5887890609330.6777</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5917425717516.8213</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5953114333063.0576</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5990969453410.834</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5975757203625.1865</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5964769410486.8369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5955730060831.9033</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5950022841476.6816</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5945320422029.5908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5942032450413.5537</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5939650899447.7412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5938676385156.0439</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5936964996206.4912</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5935201741127.9189</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0.9974622317389662</v>
      </c>
      <c r="K7" s="207">
        <f t="shared" si="0"/>
        <v>0.6096684097169276</v>
      </c>
      <c r="L7" s="209" t="s">
        <v>1022</v>
      </c>
      <c r="M7" s="12" t="s">
        <v>1015</v>
      </c>
      <c r="N7" s="1" t="s">
        <v>964</v>
      </c>
      <c r="O7" s="7">
        <f t="shared" si="1"/>
        <v>510821818564.67413</v>
      </c>
      <c r="P7" s="7">
        <f t="shared" si="1"/>
        <v>510821818564.67413</v>
      </c>
      <c r="Q7" s="45">
        <f>SUMIFS('SEDS 2021'!$F$23:$F$40,'SEDS 2021'!E$23:E$40,Calculations!L7,'SEDS 2021'!D$23:D$40,Calculations!N7)*J7*K7</f>
        <v>510821818564.67413</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513319891202.672</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515114698753.31207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516521641070.22003</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516874399610.84985</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516272096045.99756</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514574994516.27142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511089925987.77106</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505654567407.92505</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498350495192.14435</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489342418792.70618</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478913491995.14398</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467321172235.91034</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454901003665.16248</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442049645828.76294</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429059852558.7298</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416155607570.4079</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403214201117.20892</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390336861636.14917</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377048767653.71118</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360479695170.44202</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343867838675.53296</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327094432926.1944</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310387930881.04828</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293881666126.13403</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277865202372.04297</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262526544366.56656</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248043119299.79312</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234435690349.19562</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221850177791.53961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0.6096684097169276</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0.6096684097169276</v>
      </c>
      <c r="L9" s="209" t="s">
        <v>1022</v>
      </c>
      <c r="M9" s="12" t="s">
        <v>1015</v>
      </c>
      <c r="N9" s="1" t="s">
        <v>981</v>
      </c>
      <c r="O9" s="7">
        <f t="shared" si="1"/>
        <v>315198567823.65155</v>
      </c>
      <c r="P9" s="7">
        <f t="shared" si="1"/>
        <v>315198567823.65155</v>
      </c>
      <c r="Q9" s="45">
        <f>SUMIFS('SEDS 2021'!$F$23:$F$40,'SEDS 2021'!E$23:E$40,Calculations!L9,'SEDS 2021'!D$23:D$40,Calculations!N9)*J9*K9</f>
        <v>315198567823.65155</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315904287815.01978</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316291321576.26758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316588766703.86023</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316656723213.58411</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316715630223.64819</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316850845265.07031</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316961211783.73706</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317004533516.44244</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317015864780.40149</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317189490167.08783</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317455285725.25446</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317757092809.44073</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318304036192.40576</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319137012368.59485</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320184902277.61346</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321681601316.18268</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323407184807.64038</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325367951834.13849</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327331901468.12164</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326944726202.9519</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326536258117.88855</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325967146498.57935</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325351683451.19952</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324645507704.20587</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323958994336.6828</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323327400648.95435</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322813906469.55566</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322314562906.94952</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321880084698.62018</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0.6096684097169276</v>
      </c>
      <c r="L10" s="209" t="s">
        <v>1022</v>
      </c>
      <c r="M10" s="12" t="s">
        <v>1015</v>
      </c>
      <c r="N10" s="1" t="s">
        <v>969</v>
      </c>
      <c r="O10" s="7">
        <f t="shared" si="1"/>
        <v>4267678868.0184932</v>
      </c>
      <c r="P10" s="7">
        <f t="shared" si="1"/>
        <v>4267678868.0184932</v>
      </c>
      <c r="Q10" s="45">
        <f>SUMIFS('SEDS 2021'!$F$23:$F$40,'SEDS 2021'!E$23:E$40,Calculations!L10,'SEDS 2021'!D$23:D$40,Calculations!N10)*J10*K10</f>
        <v>4267678868.0184932</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4275871194.625998</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4284731800.0348349</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4295455975.3159943</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4305956720.1479959</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4315599184.6075583</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4325175745.5531073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4334008063.5620842</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4341599091.5421181</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4348323393.7470713</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4355566234.4522552</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4362232196.4414396</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4367620247.1141357</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4374035773.1835938</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4381021825.0626984</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4388293373.1045675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4396882075.387701</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4405599769.4958878</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4415701055.0329876</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4425799352.786356</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4431600841.8727531</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4437875841.7083874</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4443261177.6752377</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4449165530.681263</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4454271782.3537712</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4459320526.8030691</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4464342109.5705833</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4470065104.7540722</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4475147275.3081884</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4480300253.10322</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0.6096684097169276</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0.6096684097169276</v>
      </c>
      <c r="C12" s="207">
        <f>'Rural Urban'!Q11</f>
        <v>0.3903315902830724</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0.90055352839372249</v>
      </c>
      <c r="K12" s="207">
        <f t="shared" si="0"/>
        <v>0.6096684097169276</v>
      </c>
      <c r="L12" s="209" t="s">
        <v>1022</v>
      </c>
      <c r="M12" s="12" t="s">
        <v>1015</v>
      </c>
      <c r="N12" s="1" t="s">
        <v>975</v>
      </c>
      <c r="O12" s="7">
        <f t="shared" si="1"/>
        <v>3415022813379.1821</v>
      </c>
      <c r="P12" s="7">
        <f t="shared" si="1"/>
        <v>3415022813379.1821</v>
      </c>
      <c r="Q12" s="45">
        <f>SUMIFS('SEDS 2021'!$F$23:$F$40,'SEDS 2021'!E$23:E$40,Calculations!L12,'SEDS 2021'!D$23:D$40,Calculations!N12)*J12*K12</f>
        <v>3415022813379.1821</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3432929963058.7422</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3448613626606.0542</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3465009138289.293</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3480417323088.77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3497770166061.0176</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3518276293195.9941</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3540536431631.686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3564265973375.5718</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3589400802016.7397</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3616815722550.2559</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3644152731519.1948</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3669913201115.2695</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3695209189341.4351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3719480014169.709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3740551578702.0142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3762036116807.1416</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3782415039611.9087</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3803838546499.8159</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3825229417095.9541</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3816332778168.4668</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3809365225884.5356</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3803197546131.686</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3798953591096.1763</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3795282457240.542</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3792527143631.1318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3790421992304.9233</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3789312571201.6343</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3787815931952.6685</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3786373807470.0449</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0.6096684097169276</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3.8322218113302678E-2</v>
      </c>
      <c r="K17" s="207">
        <f>$B$12</f>
        <v>0.6096684097169276</v>
      </c>
      <c r="L17" s="209" t="s">
        <v>1022</v>
      </c>
      <c r="M17" s="12" t="s">
        <v>1018</v>
      </c>
      <c r="N17" s="1" t="s">
        <v>635</v>
      </c>
      <c r="O17" s="7">
        <f>P17</f>
        <v>389685583663.92023</v>
      </c>
      <c r="P17" s="7">
        <f>Q17</f>
        <v>389685583663.92023</v>
      </c>
      <c r="Q17" s="45">
        <f>SUMIFS('SEDS 2021'!$F$23:$F$40,'SEDS 2021'!E$23:E$40,Calculations!L17,'SEDS 2021'!D$23:D$40,Calculations!N17)*J17*K17</f>
        <v>389685583663.92023</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379682433781.13885</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370467210829.99194</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362169302781.98535</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354893413926.12488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348748831549.90533</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343393462592.42883</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339463113843.09222</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336486453802.34235</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334297029120.25</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332739635241.57587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331655466447.79346</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330909571389.01178</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330398810073.29694</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330059165257.00183</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329851505601.42737</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329750234220.76886</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329733784500.39423</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329786146932.28699</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329894218997.7934</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330076735379.30609</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330306103136.20862</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330573329228.76196</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330873881339.89166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331203458074.284</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331557417275.60864</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331930917779.08014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332319327818.74927</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332717991646.33533</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333123674473.01697</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0.6096684097169276</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0.6096684097169276</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0.6096684097169276</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0.6096684097169276</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0.6096684097169276</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0.6096684097169276</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0.6096684097169276</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0.6096684097169276</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0.6096684097169276</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5.4254244230144154E-2</v>
      </c>
      <c r="K30" s="207">
        <f>$B$12</f>
        <v>0.6096684097169276</v>
      </c>
      <c r="L30" s="209" t="s">
        <v>1022</v>
      </c>
      <c r="M30" s="12" t="s">
        <v>1019</v>
      </c>
      <c r="N30" s="1" t="s">
        <v>635</v>
      </c>
      <c r="O30" s="7">
        <f>P30</f>
        <v>551692930888.29858</v>
      </c>
      <c r="P30" s="7">
        <f>Q30</f>
        <v>551692930888.29858</v>
      </c>
      <c r="Q30" s="45">
        <f>SUMIFS('SEDS 2021'!$F$23:$F$40,'SEDS 2021'!E$23:E$40,Calculations!L30,'SEDS 2021'!D$23:D$40,Calculations!N30)*J30*K30</f>
        <v>551692930888.29858</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547543180177.14746</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543523896725.05981</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540142944605.69647</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538251153744.65979</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538049200827.39618</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538412882135.80249</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538808755444.27112</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539267620298.48779</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540079148002.4812</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541674810823.19891</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543991591672.6427</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546789772201.19141</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549877812794.51855</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552658574217.98132</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554448431581.30127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555944104629.28345</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557259181831.02087</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558452221881.02051</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559553836101.0741</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558366724713.21777</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557304043928.06494</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556418433523.90698</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555748244840.91223</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555287497052.52625</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555013609907.25903</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554890411273.72974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554881204763.25293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554963309919.80481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555125786318.85962</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0.6096684097169276</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0.6096684097169276</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0.6096684097169276</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0.6096684097169276</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0.6096684097169276</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0.6096684097169276</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0.6096684097169276</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0.6096684097169276</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0.6096684097169276</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0.27894605344596846</v>
      </c>
      <c r="K43" s="207">
        <f>$B$12</f>
        <v>0.6096684097169276</v>
      </c>
      <c r="L43" s="209" t="s">
        <v>1022</v>
      </c>
      <c r="M43" s="12" t="s">
        <v>1014</v>
      </c>
      <c r="N43" s="1" t="s">
        <v>635</v>
      </c>
      <c r="O43" s="7">
        <f>P43</f>
        <v>2836507410047.4927</v>
      </c>
      <c r="P43" s="7">
        <f>Q43</f>
        <v>2836507410047.4927</v>
      </c>
      <c r="Q43" s="45">
        <f>SUMIFS('SEDS 2021'!$F$23:$F$40,'SEDS 2021'!E$23:E$40,Calculations!L43,'SEDS 2021'!D$23:D$40,Calculations!N43)*J43*K43</f>
        <v>2836507410047.4927</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2817838849810.9629</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2799175610916.9883</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2781404025587.5361</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2765477479228.7544</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2752487743388.2139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2742664993226.1924</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2735851816059.4624</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2731621776674.2446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2730513138160.2256</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2732838018575.3306</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2737886156182.9302</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2745071058117.542</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2754618819893.8145</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2766216673705.123</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2779411602963.2549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2793480122361.6035</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2808154659732.4023</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2823229471633.2666</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2838557953333.9966</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2842275327729.0537</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2846102911756.5771</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2850022192259.9204</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2854032265236.7031</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2858141140597.9766</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2862346377534.6211</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2866629529874.7852</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2870993774307.293</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2875414082592.7515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2879869950296.4434</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0.6096684097169276</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0.21818339503533921</v>
      </c>
      <c r="K45" s="207">
        <f t="shared" si="8"/>
        <v>0.6096684097169276</v>
      </c>
      <c r="L45" s="209" t="s">
        <v>1022</v>
      </c>
      <c r="M45" s="12" t="s">
        <v>1014</v>
      </c>
      <c r="N45" s="1" t="s">
        <v>972</v>
      </c>
      <c r="O45" s="7">
        <f t="shared" ref="O45:O52" si="10">P45</f>
        <v>1588120090801.8772</v>
      </c>
      <c r="P45" s="7">
        <f t="shared" si="9"/>
        <v>1588120090801.8772</v>
      </c>
      <c r="Q45" s="45">
        <f>SUMIFS('SEDS 2021'!$F$23:$F$40,'SEDS 2021'!E$23:E$40,Calculations!L45,'SEDS 2021'!D$23:D$40,Calculations!N45)*J45*K45</f>
        <v>1588120090801.8772</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1589313945774.979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1590914041685.5869</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1593236673239.4893</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1596633921789.0269</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1601523506837.6797</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1607722315516.4839</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1614800117540.9443</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1622297442455.3499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1630457808909.8672</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1639240971081.1665</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1648239263086.5811</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1657331466896.666</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1666935192773.0701</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1677073956112.9128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1687599550485.4966</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1698207355814.5674</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1708869517994.168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1719493332024.9639</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1730021897504.0593</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1733035557388.5879</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1735916029129.7739</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1738697752042.8591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1741409396013.8904</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1744068029533.9114</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1746688343580.9277</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1749283129694.5403</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1751853848413.3521</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1754424361932.02</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1757012445809.5447</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2.537768261033818E-3</v>
      </c>
      <c r="K46" s="207">
        <f t="shared" si="8"/>
        <v>0.6096684097169276</v>
      </c>
      <c r="L46" s="209" t="s">
        <v>1022</v>
      </c>
      <c r="M46" s="12" t="s">
        <v>1014</v>
      </c>
      <c r="N46" s="1" t="s">
        <v>964</v>
      </c>
      <c r="O46" s="7">
        <f t="shared" si="10"/>
        <v>1299645597.5450478</v>
      </c>
      <c r="P46" s="7">
        <f t="shared" si="9"/>
        <v>1299645597.5450478</v>
      </c>
      <c r="Q46" s="45">
        <f>SUMIFS('SEDS 2021'!$F$23:$F$40,'SEDS 2021'!E$23:E$40,Calculations!L46,'SEDS 2021'!D$23:D$40,Calculations!N46)*J46*K46</f>
        <v>1299645597.5450478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1245869075.6545835</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1179906325.9871759</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1107848460.6230876</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1036021540.8117226</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970142033.98084784</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914020438.25961936</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869533519.57183456</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836802451.98992145</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814984897.22694016</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802197645.60453987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796009014.12454724</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794256966.65537834</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795500341.40736139</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798568871.93412244</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802632814.72166419</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807106578.35940802</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811766071.06535327</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816469718.58886993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821144477.77908635</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822536450.31440651</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823875118.70103979</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825176676.90620458</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826454694.01686287</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827717055.37006259</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828965490.76910222</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830202832.18087041</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831428268.56668341</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832650868.91118014</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833880307.5316447</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0.6096684097169276</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0.6096684097169276</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0.6096684097169276</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0.6096684097169276</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9.9446471606277578E-2</v>
      </c>
      <c r="K51" s="207">
        <f t="shared" si="8"/>
        <v>0.6096684097169276</v>
      </c>
      <c r="L51" s="209" t="s">
        <v>1022</v>
      </c>
      <c r="M51" s="12" t="s">
        <v>1014</v>
      </c>
      <c r="N51" s="1" t="s">
        <v>975</v>
      </c>
      <c r="O51" s="7">
        <f t="shared" si="10"/>
        <v>377114695060.10797</v>
      </c>
      <c r="P51" s="7">
        <f t="shared" si="9"/>
        <v>377114695060.10797</v>
      </c>
      <c r="Q51" s="45">
        <f>SUMIFS('SEDS 2021'!$F$23:$F$40,'SEDS 2021'!E$23:E$40,Calculations!L51,'SEDS 2021'!D$23:D$40,Calculations!N51)*J51*K51</f>
        <v>377114695060.10797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370478791659.10083</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365516893105.74988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362007461166.10168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359726237420.56952</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358515845016.88922</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358140975630.04633</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358369090328.34296</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358990013467.08197</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359986395931.27484</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361280944169.52087</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362724078327.28455</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364231753517.31854</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365859464588.38788</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367594734397.25507</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369410538521.20483</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371240271403.21063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373084992658.77783</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374928970353.75677</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376762523985.8371</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377456152321.13678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378118989601.73352</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378757706948.32697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379378198101.68683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379984347177.96716</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380579312177.20062</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381165534794.16833</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381744141734.69464</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382319838786.00586</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382896639871.15552</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0.6096684097169276</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0.44049086005633353</v>
      </c>
      <c r="K56" s="207">
        <f>$B$12</f>
        <v>0.6096684097169276</v>
      </c>
      <c r="L56" s="209" t="s">
        <v>1022</v>
      </c>
      <c r="M56" s="12" t="s">
        <v>1016</v>
      </c>
      <c r="N56" s="1" t="s">
        <v>635</v>
      </c>
      <c r="O56" s="7">
        <f>P56</f>
        <v>4479201527222.9023</v>
      </c>
      <c r="P56" s="7">
        <f>Q56</f>
        <v>4479201527222.9023</v>
      </c>
      <c r="Q56" s="45">
        <f>SUMIFS('SEDS 2021'!$F$23:$F$40,'SEDS 2021'!E$23:E$40,Calculations!L56,'SEDS 2021'!D$23:D$40,Calculations!N56)*J56*K56</f>
        <v>4479201527222.9023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4515471670408.6182</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4553203448624.4453</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4595039095731.2725</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4639560288973.833</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4681593309253.3574</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4725048107398.3877</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4772677727591.2207</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4817264197738.0283</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4859789262735.376</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4901094118530.9258</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4940778249979.1396</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4984934990789.3271</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5035741708248.5312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5091630121647.0547</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5147690982065.791</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5201971504383.5977</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5257844493182.8057</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5311113346881.4121</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5360994804326.7334</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5399717026913.1006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5438790313379.6621</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5479381102774.9971</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5519795681547.8896</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5559702328265.6719</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5594602396842.7559</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5624053417223.4883</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5651979500018.5664</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5681635790966.832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5713641186690.8135</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0.6096684097169276</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0.6096684097169276</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0.6096684097169276</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0.6096684097169276</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0.6096684097169276</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0.6096684097169276</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0.6096684097169276</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0.6096684097169276</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0.6096684097169276</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0.18798662415425127</v>
      </c>
      <c r="K69" s="210">
        <f>$C$12</f>
        <v>0.3903315902830724</v>
      </c>
      <c r="L69" s="209" t="s">
        <v>1022</v>
      </c>
      <c r="M69" s="12" t="s">
        <v>1015</v>
      </c>
      <c r="N69" s="1" t="s">
        <v>635</v>
      </c>
      <c r="O69" s="7">
        <f>P69</f>
        <v>1223856950422.7351</v>
      </c>
      <c r="P69" s="7">
        <f>Q69</f>
        <v>1223856950422.7351</v>
      </c>
      <c r="Q69" s="45">
        <f>SUMIFS('SEDS 2021'!$F$23:$F$40,'SEDS 2021'!E$23:E$40,Calculations!L69,'SEDS 2021'!D$23:D$40,Calculations!N69)*J69*K69</f>
        <v>1223856950422.7351</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1234343886578.0762</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1244030037913.2764</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1253715133875.8594</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1262568398734.0618</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1271256155701.4338</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1280177703326.2654</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1288544570021.6594</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1296611511917.7109</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1304832213651.4092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1313238083319.7754</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1321727679862.1602</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1330460655888.5149</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1339445417988.3413</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1348940970560.4817</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1358943907555.7234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1369402112497.5142</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1380135496344.3533</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1391676666784.1094</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1402969876691.8262</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1404316595743.4805</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1405928217405.3508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1407528186194.9231</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1409388059756.9573</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1411167001979.4214</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1412987302874.5071</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1414859382166.3037</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1416944227492.0881</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1418936282263.353</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1420998170592.1013</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0.3903315902830724</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0.78160546217679949</v>
      </c>
      <c r="K71" s="210">
        <f t="shared" si="14"/>
        <v>0.3903315902830724</v>
      </c>
      <c r="L71" s="209" t="s">
        <v>1022</v>
      </c>
      <c r="M71" s="12" t="s">
        <v>1015</v>
      </c>
      <c r="N71" s="1" t="s">
        <v>972</v>
      </c>
      <c r="O71" s="7">
        <f t="shared" si="15"/>
        <v>3642413432820.3213</v>
      </c>
      <c r="P71" s="7">
        <f t="shared" si="16"/>
        <v>3642413432820.3213</v>
      </c>
      <c r="Q71" s="45">
        <f>SUMIFS('SEDS 2021'!$F$23:$F$40,'SEDS 2021'!E$23:E$40,Calculations!L71,'SEDS 2021'!D$23:D$40,Calculations!N71)*J71*K71</f>
        <v>3642413432820.3213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3657412537317.8022</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3667804213134.5742</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3677276416240.0947</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3682852454333.8506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3687811252330.4722</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3693472646173.2949</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3697769115001.2759</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3701066530159.6069</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3704409416702.0176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3708999496398.6123</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3714448950705.7285</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3720804901334.186</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3729272196726.8735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3740354291786.5527</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3753044167317.3853</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3769638820584.2783</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3788548256539.5259</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3811397388689.2979</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3835633594945.3594</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3825894166830.0464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3818859387430.2334</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3813072071456.9927</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3809418104855.6196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3806407447206.7949</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3804302369808.5923</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3802777615432.2627</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3802153696417.9766</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3801058003809.2979</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3799929104643.9082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0.9974622317389662</v>
      </c>
      <c r="K72" s="210">
        <f t="shared" si="14"/>
        <v>0.3903315902830724</v>
      </c>
      <c r="L72" s="209" t="s">
        <v>1022</v>
      </c>
      <c r="M72" s="12" t="s">
        <v>1015</v>
      </c>
      <c r="N72" s="1" t="s">
        <v>964</v>
      </c>
      <c r="O72" s="7">
        <f t="shared" si="15"/>
        <v>327046456096.05743</v>
      </c>
      <c r="P72" s="7">
        <f t="shared" si="16"/>
        <v>327046456096.05743</v>
      </c>
      <c r="Q72" s="45">
        <f>SUMIFS('SEDS 2021'!$F$23:$F$40,'SEDS 2021'!E$23:E$40,Calculations!L72,'SEDS 2021'!D$23:D$40,Calculations!N72)*J72*K72</f>
        <v>327046456096.05743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328645811827.61829</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329794912017.70142</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330695686968.87567</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330921535643.26233</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330535919290.90594</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329449374001.02057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327218108087.78973</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323738196508.94458</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319061867412.52344</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313294573699.50873</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306617600582.71521</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299195781550.31287</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291243944006.2702</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283016043623.65448</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274699511909.48126</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266437751274.65891</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258152198536.70062</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249907663772.97415</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241400149239.94434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230792034551.97354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220156528004.69702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209417591828.48535</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198721489804.14548</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188153586877.35516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177899272124.93381</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168078912931.86743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158806104551.18674</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150094140314.07504</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142036443617.21262</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0.3903315902830724</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0.3903315902830724</v>
      </c>
      <c r="L74" s="209" t="s">
        <v>1022</v>
      </c>
      <c r="M74" s="12" t="s">
        <v>1015</v>
      </c>
      <c r="N74" s="1" t="s">
        <v>981</v>
      </c>
      <c r="O74" s="7">
        <f t="shared" si="15"/>
        <v>201801432176.34842</v>
      </c>
      <c r="P74" s="7">
        <f t="shared" si="16"/>
        <v>201801432176.34842</v>
      </c>
      <c r="Q74" s="45">
        <f>SUMIFS('SEDS 2021'!$F$23:$F$40,'SEDS 2021'!E$23:E$40,Calculations!L74,'SEDS 2021'!D$23:D$40,Calculations!N74)*J74*K74</f>
        <v>201801432176.34842</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202253259435.45343</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202501052335.84534</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202691487378.60751</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202734995574.35434</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202772709955.73062</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202859279476.64938</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202929940081.75635</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202957676209.38113</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202964930891.12378</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203076092093.21109</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203246263946.06717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203439491669.94385</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203789664447.5799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204322965682.05054</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204993862399.20001</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205952102823.97638</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207056883287.67078</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208312236688.68259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209569627709.19559</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209321744212.91577</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209060228289.37189</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208695862611.45087</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208301821086.22937</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207849702036.02081</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207410171546.61874</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207005802606.69241</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206677045209.30838</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206357347544.50702</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206079179006.82724</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0.3903315902830724</v>
      </c>
      <c r="L75" s="209" t="s">
        <v>1022</v>
      </c>
      <c r="M75" s="12" t="s">
        <v>1015</v>
      </c>
      <c r="N75" s="1" t="s">
        <v>969</v>
      </c>
      <c r="O75" s="7">
        <f t="shared" si="15"/>
        <v>2732321131.9815068</v>
      </c>
      <c r="P75" s="7">
        <f t="shared" si="16"/>
        <v>2732321131.9815068</v>
      </c>
      <c r="Q75" s="45">
        <f>SUMIFS('SEDS 2021'!$F$23:$F$40,'SEDS 2021'!E$23:E$40,Calculations!L75,'SEDS 2021'!D$23:D$40,Calculations!N75)*J75*K75</f>
        <v>2732321131.9815068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2737566153.4093194</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2743239030.903018</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2750105032.6922736</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2756827986.2914848</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2763001438.001893</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2769132695.9180679</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2774787462.8034482</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2779647511.2758722</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2783952650.8097086</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2788589777.2961111</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2792857565.330615</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2796307188.6899357</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2800414638.6632037</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2804887359.7297869</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2809542865.6831303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2815041661.0401015</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2820623041.5915885</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2827090247.0179453</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2833555539.5579581</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2837269861.0235476</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2841287341.0599604</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2844735226.367197</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2848515405.0048018</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2851784610.533494</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2855016997.8745775</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2858231995.3324447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2861896062.1850982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2865149850.1177859</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2868448971.3866115</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0.3903315902830724</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0.90055352839372249</v>
      </c>
      <c r="K77" s="210">
        <f t="shared" si="14"/>
        <v>0.3903315902830724</v>
      </c>
      <c r="L77" s="209" t="s">
        <v>1022</v>
      </c>
      <c r="M77" s="12" t="s">
        <v>1015</v>
      </c>
      <c r="N77" s="1" t="s">
        <v>975</v>
      </c>
      <c r="O77" s="7">
        <f t="shared" si="15"/>
        <v>2186420133229.772</v>
      </c>
      <c r="P77" s="7">
        <f t="shared" si="16"/>
        <v>2186420133229.772</v>
      </c>
      <c r="Q77" s="45">
        <f>SUMIFS('SEDS 2021'!$F$23:$F$40,'SEDS 2021'!E$23:E$40,Calculations!L77,'SEDS 2021'!D$23:D$40,Calculations!N77)*J77*K77</f>
        <v>2186420133229.772</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2197884932947.876</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2207926177067.3301</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2218423171903.9082</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2228288044645.0557</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2239397957321.0869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2252526715655.2422</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2266778454956.5439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2281970958976.6885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2298063178088.9678</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2315615193838.4795</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2333117327808.9487</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2349610104708.0229</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2365805503968.8857</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2381344556840.4307</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2394835328483.7671</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2408590500625.5635</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2421637818183.5356</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2435353915950.3198</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2449049118792.1514</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2443353171346.9609</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2438892294384.958</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2434943524516.0972</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2432226392232.8784</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2429876000621.3516</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2428111949990.3062</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2426764156580.2344</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2426053865384.8262</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2425095663239.499</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2424172363403.5273</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0.3903315902830724</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3.8322218113302678E-2</v>
      </c>
      <c r="K82" s="210">
        <f>$C$12</f>
        <v>0.3903315902830724</v>
      </c>
      <c r="L82" s="209" t="s">
        <v>1022</v>
      </c>
      <c r="M82" s="12" t="s">
        <v>1018</v>
      </c>
      <c r="N82" s="1" t="s">
        <v>635</v>
      </c>
      <c r="O82" s="7">
        <f>P82</f>
        <v>249490692247.85516</v>
      </c>
      <c r="P82" s="7">
        <f>Q82</f>
        <v>249490692247.85516</v>
      </c>
      <c r="Q82" s="45">
        <f>SUMIFS('SEDS 2021'!$F$23:$F$40,'SEDS 2021'!E$23:E$40,Calculations!L82,'SEDS 2021'!D$23:D$40,Calculations!N82)*J82*K82</f>
        <v>249490692247.85516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243086316788.41666</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237186400420.7565</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231873781966.56274</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227215496868.35742</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223281514768.72937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219852815416.08459</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217336465129.20004</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215430700571.08975</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214028952334.92496</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213031852895.83438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212337729135.00369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211860180356.29343</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211533172636.2926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211315719838.73431</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211182768676.58429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211117931105.15601</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211107399403.97025</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211140923711.58737</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211210115325.45807</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211326968861.43451</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211473818328.92291</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211644906061.21973</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211837330306.31824</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212048337156.60818</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212274954537.05035</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212514082960.25214</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212762757003.46912</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213017995889.60767</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213277728590.80289</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0.3903315902830724</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0.3903315902830724</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0.3903315902830724</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0.3903315902830724</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0.3903315902830724</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0.3903315902830724</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0.3903315902830724</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0.3903315902830724</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0.3903315902830724</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5.4254244230144154E-2</v>
      </c>
      <c r="K95" s="210">
        <f>$C$12</f>
        <v>0.3903315902830724</v>
      </c>
      <c r="L95" s="209" t="s">
        <v>1022</v>
      </c>
      <c r="M95" s="12" t="s">
        <v>1019</v>
      </c>
      <c r="N95" s="1" t="s">
        <v>635</v>
      </c>
      <c r="O95" s="7">
        <f>P95</f>
        <v>353213608626.2757</v>
      </c>
      <c r="P95" s="7">
        <f>Q95</f>
        <v>353213608626.2757</v>
      </c>
      <c r="Q95" s="45">
        <f>SUMIFS('SEDS 2021'!$F$23:$F$40,'SEDS 2021'!E$23:E$40,Calculations!L95,'SEDS 2021'!D$23:D$40,Calculations!N95)*J95*K95</f>
        <v>353213608626.2757</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350556789331.4823</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347983499856.9953</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345818893004.50189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344607700619.42444</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344478403115.89392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344711244938.11066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344964697233.78876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345258478977.1377</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345778048130.15576</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346799648718.99963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348282934942.93347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350074430513.63995</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352051504897.74939</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353831848132.39722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354977779034.94952</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355935362583.74036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356777322192.1405</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357541149237.40918</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358246442186.06561</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357486410883.01642</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356806044516.28186</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356239044960.59436</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355809966119.94312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355514978854.58093</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355339626477.34381</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355260750291.89655</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355254855953.5675</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355307422620.65497</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355411445840.84442</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0.3903315902830724</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0.3903315902830724</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0.3903315902830724</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0.3903315902830724</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0.3903315902830724</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0.3903315902830724</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0.3903315902830724</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0.3903315902830724</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0.3903315902830724</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0.27894605344596846</v>
      </c>
      <c r="K108" s="210">
        <f>$C$12</f>
        <v>0.3903315902830724</v>
      </c>
      <c r="L108" s="209" t="s">
        <v>1022</v>
      </c>
      <c r="M108" s="12" t="s">
        <v>1014</v>
      </c>
      <c r="N108" s="1" t="s">
        <v>635</v>
      </c>
      <c r="O108" s="7">
        <f>P108</f>
        <v>1816033815377.8147</v>
      </c>
      <c r="P108" s="7">
        <f>Q108</f>
        <v>1816033815377.8147</v>
      </c>
      <c r="Q108" s="45">
        <f>SUMIFS('SEDS 2021'!$F$23:$F$40,'SEDS 2021'!E$23:E$40,Calculations!L108,'SEDS 2021'!D$23:D$40,Calculations!N108)*J108*K108</f>
        <v>1816033815377.8147</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1804081533302.3774</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1792132658141.3691</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1780754651584.1372</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1770557905174.3523</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1762241410228.6008</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1755952533142.981</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1751590492669.8574</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1748882269685.2375</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1748172479531.5588</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1749660951388.0344</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1752892950207.2893</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1757492982213.9783</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1763605801868.6931</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1771031163999.791</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1779479031133.6494</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1788486202018.9431</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1797881367353.6072</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1807532802803.9277</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1817346646761.5784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1819726643225.5151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1822177199850.3843</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1824686463849.0647</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1827253856446.7976</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1829884505876.0266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1832576849443.1792</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1835319077247.2034</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1838113223118.261</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1840943263079.501</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1843796069456.1355</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0.3903315902830724</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0.21818339503533921</v>
      </c>
      <c r="K110" s="210">
        <f t="shared" si="23"/>
        <v>0.3903315902830724</v>
      </c>
      <c r="L110" s="209" t="s">
        <v>1022</v>
      </c>
      <c r="M110" s="12" t="s">
        <v>1014</v>
      </c>
      <c r="N110" s="1" t="s">
        <v>972</v>
      </c>
      <c r="O110" s="7">
        <f t="shared" si="24"/>
        <v>1016771462525.0372</v>
      </c>
      <c r="P110" s="7">
        <f t="shared" si="25"/>
        <v>1016771462525.0372</v>
      </c>
      <c r="Q110" s="45">
        <f>SUMIFS('SEDS 2021'!$F$23:$F$40,'SEDS 2021'!E$23:E$40,Calculations!L110,'SEDS 2021'!D$23:D$40,Calculations!N110)*J110*K110</f>
        <v>1016771462525.0372</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1017535811313.3147</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1018560250125.3618</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1020047282180.2084</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1022222322592.0015</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1025352810374.2882</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1029321510098.4244</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1033852972899.9811</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1038653029307.8038</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1043877588698.9708</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1049500884253.4005</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1055261913646.3055</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1061083068746.0361</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1067231718625.5994</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1073722918685.9437</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1080461781852.6162</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1087253279423.2906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1094079578199.9517</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1100881325115.8491</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1107622090491.511</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1109551543677.1313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1111395725034.7068</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1113176683849.5083</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1114912775611.2344</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1116614928180.2539</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1118292547247.7859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1119953822416.4321</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1121599688775.4094</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1123245423757.8923</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1124902407914.5247</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2.537768261033818E-3</v>
      </c>
      <c r="K111" s="210">
        <f t="shared" si="23"/>
        <v>0.3903315902830724</v>
      </c>
      <c r="L111" s="209" t="s">
        <v>1022</v>
      </c>
      <c r="M111" s="12" t="s">
        <v>1014</v>
      </c>
      <c r="N111" s="1" t="s">
        <v>964</v>
      </c>
      <c r="O111" s="7">
        <f t="shared" si="24"/>
        <v>832079741.72335935</v>
      </c>
      <c r="P111" s="7">
        <f t="shared" si="25"/>
        <v>832079741.72335935</v>
      </c>
      <c r="Q111" s="45">
        <f>SUMIFS('SEDS 2021'!$F$23:$F$40,'SEDS 2021'!E$23:E$40,Calculations!L111,'SEDS 2021'!D$23:D$40,Calculations!N111)*J111*K111</f>
        <v>832079741.72335935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797650082.95336747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755418363.92912269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709284333.14831293</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663298161.99648595</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621119738.02287149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585188678.84717655</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556706557.35057604</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535750953.52186066</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521782572.16735256</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513595714.88301533</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509633530.96670747</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508511807.31497741</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509307860.44242203</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511272443.78191131</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513874325.76529485</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516738589.76100022</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519721764.16996861</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522733208.07738334</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525726156.63733059</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526617347.39722931</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527474410.92863137</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528307715.19037563</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529125947.59878242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529934156.62954903</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530733449.76481104</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531525640.13137901</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532310208.47318834</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533092961.07959223</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533880091.79562223</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0.3903315902830724</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0.3903315902830724</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0.3903315902830724</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0.3903315902830724</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9.9446471606277578E-2</v>
      </c>
      <c r="K116" s="210">
        <f t="shared" si="23"/>
        <v>0.3903315902830724</v>
      </c>
      <c r="L116" s="209" t="s">
        <v>1022</v>
      </c>
      <c r="M116" s="12" t="s">
        <v>1014</v>
      </c>
      <c r="N116" s="1" t="s">
        <v>975</v>
      </c>
      <c r="O116" s="7">
        <f t="shared" si="24"/>
        <v>241442358330.93851</v>
      </c>
      <c r="P116" s="7">
        <f t="shared" si="25"/>
        <v>241442358330.93851</v>
      </c>
      <c r="Q116" s="45">
        <f>SUMIFS('SEDS 2021'!$F$23:$F$40,'SEDS 2021'!E$23:E$40,Calculations!L116,'SEDS 2021'!D$23:D$40,Calculations!N116)*J116*K116</f>
        <v>241442358330.93851</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237193814883.06229</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234017029400.521</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231770165157.33493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230309643867.08389</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229534707222.40118</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229294702390.95062</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229440749605.36087</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229838286876.97397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230476206679.9028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231305022909.31403</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232228969175.53647</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233194236926.2955</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234236355954.87836</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235347337946.51514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236509880896.17026</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237681341536.4848</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238862398271.32343</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240042978951.99512</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241216885773.59265</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241660971520.64429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242085343729.71835</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242494273491.64087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242891534190.71497</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243279612577.46124</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243660530516.80701</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244035851269.35699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244406296192.60522</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244774878100.37363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245144166850.21719</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0.3903315902830724</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0.44049086005633353</v>
      </c>
      <c r="K121" s="210">
        <f>$C$12</f>
        <v>0.3903315902830724</v>
      </c>
      <c r="L121" s="209" t="s">
        <v>1022</v>
      </c>
      <c r="M121" s="12" t="s">
        <v>1016</v>
      </c>
      <c r="N121" s="1" t="s">
        <v>635</v>
      </c>
      <c r="O121" s="7">
        <f>P121</f>
        <v>2867745527656.6846</v>
      </c>
      <c r="P121" s="7">
        <f>Q121</f>
        <v>2867745527656.6846</v>
      </c>
      <c r="Q121" s="45">
        <f>SUMIFS('SEDS 2021'!$F$23:$F$40,'SEDS 2021'!E$23:E$40,Calculations!L121,'SEDS 2021'!D$23:D$40,Calculations!N121)*J121*K121</f>
        <v>2867745527656.6846</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2890966974665.9673</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2915124212863.7446</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2941908895168.8545</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2970412960465.1646</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2997324008157.0161</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3025145329050.5405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3055639520808.1216</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3084185378720.6099</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3111411451094.9561</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3137856301758.2466</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3163263506544.166</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3191534236317.0283</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3224062519736.0786</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3259844287222.395</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3295736461478.3037</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3330488799404.9854</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3366260691509.3989</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3400365322888.2617</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3432301221648.8843</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3457092577868.9805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3482108697781.0493</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3508096377514.8296</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3533971240885.835</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3559520907930.9902</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3581865184018.7188</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3600720783943.9434</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3618600064113.373</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3637587085620.8657</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3658078088289.6465</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0.3903315902830724</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0.3903315902830724</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0.3903315902830724</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0.3903315902830724</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0.3903315902830724</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0.3903315902830724</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0.3903315902830724</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0.3903315902830724</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0.3903315902830724</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4.5542328419101302E-2</v>
      </c>
      <c r="K134" s="12">
        <v>1</v>
      </c>
      <c r="L134" s="12" t="s">
        <v>1013</v>
      </c>
      <c r="M134" s="12" t="s">
        <v>1015</v>
      </c>
      <c r="N134" s="1" t="s">
        <v>635</v>
      </c>
      <c r="O134" s="7">
        <f>P134</f>
        <v>1057948289175.7233</v>
      </c>
      <c r="P134" s="7">
        <f>Q134</f>
        <v>1057948289175.7233</v>
      </c>
      <c r="Q134" s="45">
        <f>SUMIFS('SEDS 2021'!$F$23:$F$40,'SEDS 2021'!E$23:E$40,Calculations!L134,'SEDS 2021'!D$23:D$40,Calculations!N134)*J134*K134</f>
        <v>1057948289175.7233</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1054224566111.3324</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1050303627069.8021</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1046284866593.1902</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1042328665927.5948</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1038860834586.3912</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1035854606414.1505</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1033550438104.7477</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1031905590788.652</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1030946156173.4446</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1030675993404.0276</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1030816694119.0426</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1031186620768.2789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1031659073658.6941</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1032077999880.9628</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1032283352035.0139</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1032030839363.4232</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1031609523456.5924</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1030709789983.4431</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1029614465812.5553</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1028503889237.0231</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1027261243043.2473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1026115508527.106</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1025048030243.9612</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1024087988162.8622</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1023196299136.6853</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1022361735813.001</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1021574024423.4478</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1020787563887.1249</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1019960384510.1252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0.649379098183966</v>
      </c>
      <c r="K136" s="12">
        <v>1</v>
      </c>
      <c r="L136" s="12" t="s">
        <v>1013</v>
      </c>
      <c r="M136" s="12" t="s">
        <v>1015</v>
      </c>
      <c r="N136" s="1" t="s">
        <v>972</v>
      </c>
      <c r="O136" s="7">
        <f t="shared" si="29"/>
        <v>9628993267871.8477</v>
      </c>
      <c r="P136" s="7">
        <f t="shared" si="30"/>
        <v>9628993267871.8477</v>
      </c>
      <c r="Q136" s="45">
        <f>SUMIFS('SEDS 2021'!$F$23:$F$40,'SEDS 2021'!E$23:E$40,Calculations!L136,'SEDS 2021'!D$23:D$40,Calculations!N136)*J136*K136</f>
        <v>9628993267871.8477</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9619720498342.9941</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9607678640327.3574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9592888954499.418</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9575862016963.9395</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9559646781629.2676</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9543115046778.8242</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9527944251352.3984</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9513460974076.4473</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9500271764729.6035</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9488770363878.7793</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9477734828735.959</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9467238243613.4336</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9458069727761.8457</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9450529606781.1992</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9444354871083.6504</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9438060771619.4082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9434725293373.1855</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9431084294097.5098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9429230727256.166</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9428959754162.7266</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9428175705152.0039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9428338310145.1309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9428646801178.2695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9429149270227.957</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9429415145934.0586</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9429456231545.3809</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9429344106107.7031</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9428732298329.4336</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9427254625452.8281</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0.40647910574101387</v>
      </c>
      <c r="K137" s="12">
        <v>1</v>
      </c>
      <c r="L137" s="12" t="s">
        <v>1013</v>
      </c>
      <c r="M137" s="12" t="s">
        <v>1015</v>
      </c>
      <c r="N137" s="1" t="s">
        <v>964</v>
      </c>
      <c r="O137" s="7">
        <f t="shared" si="29"/>
        <v>1542994685392.8887</v>
      </c>
      <c r="P137" s="7">
        <f t="shared" si="30"/>
        <v>1542994685392.8887</v>
      </c>
      <c r="Q137" s="45">
        <f>SUMIFS('SEDS 2021'!$F$23:$F$40,'SEDS 2021'!E$23:E$40,Calculations!L137,'SEDS 2021'!D$23:D$40,Calculations!N137)*J137*K137</f>
        <v>1542994685392.8887</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1566507162681.3188</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1589410835399.4956</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1611619669550.4258</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1633116377098.1865</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1654302278810.9578</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1674826887211.9866</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1694829555396.5381</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1714077813943.26</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1732570401949.3582</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1750271458806.0393</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1766886302642.873</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1782313709102.062</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1796500783852.0823</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1809283320256.1235</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1820433452580.2634</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1829487465698.0298</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1836888400731.2993</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1842111721171.0684</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1845709040429.1853</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1847914436518.2686</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1848714331656.3354</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1848715804682.1082</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1848144007778.8835</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1847264973141.334</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1846203527158.6621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1845071409967.3506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1843913500757.0793</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1842674513652.6865</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1841271992438.1045</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93000000000</v>
      </c>
      <c r="P139" s="7">
        <f t="shared" si="30"/>
        <v>93000000000</v>
      </c>
      <c r="Q139" s="45">
        <f>SUMIFS('SEDS 2021'!$F$23:$F$40,'SEDS 2021'!E$23:E$40,Calculations!L139,'SEDS 2021'!D$23:D$40,Calculations!N139)*J139*K139</f>
        <v>93000000000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3000000000</v>
      </c>
      <c r="P140" s="7">
        <f t="shared" si="30"/>
        <v>3000000000</v>
      </c>
      <c r="Q140" s="45">
        <f>SUMIFS('SEDS 2021'!$F$23:$F$40,'SEDS 2021'!E$23:E$40,Calculations!L140,'SEDS 2021'!D$23:D$40,Calculations!N140)*J140*K140</f>
        <v>3000000000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2332000000000</v>
      </c>
      <c r="P142" s="7">
        <f t="shared" si="30"/>
        <v>2332000000000</v>
      </c>
      <c r="Q142" s="45">
        <f>SUMIFS('SEDS 2021'!$F$23:$F$40,'SEDS 2021'!E$23:E$40,Calculations!L142,'SEDS 2021'!D$23:D$40,Calculations!N142)*J142*K142</f>
        <v>2332000000000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0.1311304178136522</v>
      </c>
      <c r="K147" s="12">
        <v>1</v>
      </c>
      <c r="L147" s="12" t="s">
        <v>1013</v>
      </c>
      <c r="M147" s="12" t="s">
        <v>1018</v>
      </c>
      <c r="N147" s="1" t="s">
        <v>635</v>
      </c>
      <c r="O147" s="7">
        <f>P147</f>
        <v>3046159605811.1406</v>
      </c>
      <c r="P147" s="7">
        <f>Q147</f>
        <v>3046159605811.1406</v>
      </c>
      <c r="Q147" s="45">
        <f>SUMIFS('SEDS 2021'!$F$23:$F$40,'SEDS 2021'!E$23:E$40,Calculations!L147,'SEDS 2021'!D$23:D$40,Calculations!N147)*J147*K147</f>
        <v>3046159605811.1406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3059186139530.8794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3069364789502.1152</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3074463151565.9058</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3078339367826.7285</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3080287261270.5166</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3079000936030.6821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3075253036238.1152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3070069067747.9941</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3060466655699.9233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3052322474178.4434</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3044443557507.2363</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3037547675953.0474</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3031262041603.1597</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3025574629777.0967</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3022106982225.791</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3020222698367.6934</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3020158049695.8965</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3022781435417.5312</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3028230171962.8545</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3036849561738.3262</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3046493511261.5801</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3059255432880.2559</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3074648936443.3843</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3093897936438.3662</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3115460290421.5122</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3138384559591.5586</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3163984775355.6758</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3192372063650.6704</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3222324619482.1235</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2.8979321621684548E-4</v>
      </c>
      <c r="K149" s="12">
        <v>1</v>
      </c>
      <c r="L149" s="12" t="s">
        <v>1013</v>
      </c>
      <c r="M149" s="12" t="s">
        <v>1018</v>
      </c>
      <c r="N149" s="1" t="s">
        <v>972</v>
      </c>
      <c r="O149" s="7">
        <f t="shared" si="31"/>
        <v>4297053810.063385</v>
      </c>
      <c r="P149" s="7">
        <f t="shared" si="32"/>
        <v>4297053810.063385</v>
      </c>
      <c r="Q149" s="45">
        <f>SUMIFS('SEDS 2021'!$F$23:$F$40,'SEDS 2021'!E$23:E$40,Calculations!L149,'SEDS 2021'!D$23:D$40,Calculations!N149)*J149*K149</f>
        <v>4297053810.063385</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4353326711.8501415</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4403917437.1264591</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4449334313.3423452</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4488220141.6548157</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4521220201.3249388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4546712622.889286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4564275237.7533236</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4574271136.1670761</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4575445509.705493</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4567324222.3587341</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4549243060.7453413</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4520303962.0985584</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4481279880.5559034</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4432264388.6428118</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4373509117.6609316</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4305784863.7576952</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4228635352.0386806</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4143252838.2892861</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4050939480.8188543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3951637304.9604836</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3847499856.56358</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3739289522.4991298</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3628757524.1184692</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3517667810.2320275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3406329102.3680196</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3295913730.6894302</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3187668056.0459738</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3081630103.8398619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2977940931.4822021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1091577.6513491599</v>
      </c>
      <c r="S158">
        <f>SUMIFS('NREL Scaling Data'!$F:$F,'NREL Scaling Data'!$B:$B,UPPER(About!$B$1),'NREL Scaling Data'!$E:$E,Calculations!$M160,'NREL Scaling Data'!$A:$A,Q$3,'NREL Scaling Data'!$C:$C,Calculations!$L160,'NREL Scaling Data'!$D:$D,Calculations!$N160)</f>
        <v>1112649.5078626301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0.10437625250621128</v>
      </c>
      <c r="K160" s="12">
        <v>1</v>
      </c>
      <c r="L160" s="12" t="s">
        <v>1013</v>
      </c>
      <c r="M160" s="12" t="s">
        <v>1019</v>
      </c>
      <c r="N160" s="1" t="s">
        <v>635</v>
      </c>
      <c r="O160" s="7">
        <f>P160</f>
        <v>2424660345719.2881</v>
      </c>
      <c r="P160" s="7">
        <f>Q160</f>
        <v>2424660345719.2881</v>
      </c>
      <c r="Q160" s="45">
        <f>SUMIFS('SEDS 2021'!$F$23:$F$40,'SEDS 2021'!E$23:E$40,Calculations!L160,'SEDS 2021'!D$23:D$40,Calculations!N160)*J160*K160</f>
        <v>2424660345719.2881</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2378741038212.4307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2309384042265.6968</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2235869027474.748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2166739213822.0295</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2100244095793.7812</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2036551002039.9624</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1977084389113.0198</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1922412616721.2522</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1874207001694.6597</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1833101928571.2668</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1798246390027.1348</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1768665033429.6807</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1742035789740.5427</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1717804968966.4438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1695032076694.075</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1674441939086.0752</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1656337536224.4866</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1639739102800.8823</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1624399326798.1978</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1610936030438.9104</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1600632082516.2341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1592618643542.8367</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1586470165230.2007</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1582789713451.8459</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1580650866864.2144</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1580367980259.8025</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1581782085026.8188</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1585555304570.6199</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1591316797507.6609</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0.1413402869445807</v>
      </c>
      <c r="K173" s="12">
        <v>1</v>
      </c>
      <c r="L173" s="12" t="s">
        <v>1013</v>
      </c>
      <c r="M173" s="12" t="s">
        <v>1014</v>
      </c>
      <c r="N173" s="1" t="s">
        <v>635</v>
      </c>
      <c r="O173" s="7">
        <f>P173</f>
        <v>3283334865722.6099</v>
      </c>
      <c r="P173" s="7">
        <f>Q173</f>
        <v>3283334865722.6099</v>
      </c>
      <c r="Q173" s="45">
        <f>SUMIFS('SEDS 2021'!$F$23:$F$40,'SEDS 2021'!E$23:E$40,Calculations!L173,'SEDS 2021'!D$23:D$40,Calculations!N173)*J173*K173</f>
        <v>3283334865722.6099</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3309797218502.9761</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3331912417107.5181</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3348835313034.3062</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3358625229506.0874</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3360301451633.1406</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3355724223619.7119</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3346944055019.1797</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3337731577782.3071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3328553870235.4106</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3321806100089.5874</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3318606541100.9077</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3318165909343.6011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3320514148866.7974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3325052635606.8755</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3331659930454.2163</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3339724267636.9033</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3349254583540.0562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3360557104317.9277</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3371822661029.1641</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3385179148794.6016</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3398546018511.1465</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3414015359893.5415</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3430183463205.0322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3448242585809.7471</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3466555083987.7554</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3486406290939.8027</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3507087255949.9062</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3528512205003.3833</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3550487830514.8315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0.13476418508573995</v>
      </c>
      <c r="K175" s="12">
        <v>1</v>
      </c>
      <c r="L175" s="12" t="s">
        <v>1013</v>
      </c>
      <c r="M175" s="12" t="s">
        <v>1014</v>
      </c>
      <c r="N175" s="1" t="s">
        <v>972</v>
      </c>
      <c r="O175" s="7">
        <f t="shared" si="35"/>
        <v>1998283336451.3521</v>
      </c>
      <c r="P175" s="7">
        <f t="shared" si="36"/>
        <v>1998283336451.3521</v>
      </c>
      <c r="Q175" s="45">
        <f>SUMIFS('SEDS 2021'!$F$23:$F$40,'SEDS 2021'!E$23:E$40,Calculations!L175,'SEDS 2021'!D$23:D$40,Calculations!N175)*J175*K175</f>
        <v>1998283336451.3521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2018454567190.5669</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2036580472043.7742</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2052457125677.3936</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2067646073641.2212</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2082661803471.6304</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2098325460498.4202</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2114913853082.8809</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2133400963742.6101</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2152364315444.0261</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2171257492047.1633</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2190917995799.9829</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2210192193615.1558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2229958173116.9463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2250131770008.1777</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2270217588704.689</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2290386374376.0269</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2309686269275.4346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2331244374080.2881</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2351316913780.9639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2372089508841.582</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2392060083483.7041</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2412513279091.6899</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2432342087800.7129</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2453462379243.2046</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2473751426534.3569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2494246838579.8828</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2514885063404.0298</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2535365208485.3232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2555501443386.2217</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2.3929390791890227E-3</v>
      </c>
      <c r="K176" s="12">
        <v>1</v>
      </c>
      <c r="L176" s="12" t="s">
        <v>1013</v>
      </c>
      <c r="M176" s="12" t="s">
        <v>1014</v>
      </c>
      <c r="N176" s="1" t="s">
        <v>964</v>
      </c>
      <c r="O176" s="7">
        <f t="shared" si="35"/>
        <v>9083596744.6015301</v>
      </c>
      <c r="P176" s="7">
        <f t="shared" si="36"/>
        <v>9083596744.6015301</v>
      </c>
      <c r="Q176" s="45">
        <f>SUMIFS('SEDS 2021'!$F$23:$F$40,'SEDS 2021'!E$23:E$40,Calculations!L176,'SEDS 2021'!D$23:D$40,Calculations!N176)*J176*K176</f>
        <v>9083596744.6015301</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8643754705.8135071</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8201073123.1774931</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7758834132.8206272</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7332054567.4601917</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6928771363.8844309</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6558989238.3022442</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6232727875.9740896</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5954940939.5670671</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5731322398.3150444</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5558018358.224288</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5433787170.4049301</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5343730369.281642</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5281693413.8331013</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5234706802.3313932</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5196296811.2421923</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5159658171.9737272</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5122607331.4454041</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5089482074.0527878</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5052814820.104929</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5013702712.2768736</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4974582142.1717663</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4932311122.0513067</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4888004828.9742804</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4843313864.2677193</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4795765331.9330692</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4748139335.1109047</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4699000210.190238</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4647450395.6739416</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4595307479.7483644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0.5776107143164545</v>
      </c>
      <c r="K186" s="12">
        <v>1</v>
      </c>
      <c r="L186" s="12" t="s">
        <v>1013</v>
      </c>
      <c r="M186" s="12" t="s">
        <v>1016</v>
      </c>
      <c r="N186" s="1" t="s">
        <v>635</v>
      </c>
      <c r="O186" s="7">
        <f>P186</f>
        <v>13417896893571.238</v>
      </c>
      <c r="P186" s="7">
        <f>Q186</f>
        <v>13417896893571.238</v>
      </c>
      <c r="Q186" s="45">
        <f>SUMIFS('SEDS 2021'!$F$23:$F$40,'SEDS 2021'!E$23:E$40,Calculations!L186,'SEDS 2021'!D$23:D$40,Calculations!N186)*J186*K186</f>
        <v>13417896893571.238</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13550564076409.129</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13704542290077.143</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13883517386230.85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14067270003479.482</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14263799848521.361</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14468916319314.953</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14679356145923.164</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14898764095667.834</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15123988413232.021</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15353913952414.195</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15594685755703.803</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15840874821856.609</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16095832458667.68</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16358214621504.674</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16623372911464.408</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16900193283015.855</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17178827234442.404</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17466094765144.918</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17761297441449.855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18065491717653.391</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18375942550966.504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18696130371376.078</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19021706108696.152</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19350562723524.898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19691568562759.719</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20032128343513.918</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20383469827279.691</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20742828625315.324</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21112206131593.066</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0.21556692351407722</v>
      </c>
      <c r="K188" s="12">
        <v>1</v>
      </c>
      <c r="L188" s="12" t="s">
        <v>1013</v>
      </c>
      <c r="M188" s="12" t="s">
        <v>1016</v>
      </c>
      <c r="N188" s="1" t="s">
        <v>972</v>
      </c>
      <c r="O188" s="7">
        <f t="shared" si="37"/>
        <v>3196426341866.7368</v>
      </c>
      <c r="P188" s="7">
        <f t="shared" si="38"/>
        <v>3196426341866.7368</v>
      </c>
      <c r="Q188" s="45">
        <f>SUMIFS('SEDS 2021'!$F$23:$F$40,'SEDS 2021'!E$23:E$40,Calculations!L188,'SEDS 2021'!D$23:D$40,Calculations!N188)*J188*K188</f>
        <v>3196426341866.7368</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3185403928678.3818</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3181872163785.9473</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3177169267492.2505</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3170730341121.3848</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3164204153979.459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3149585678488.4077</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3137217612356.6543</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3128294050346.2417</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3124298425565.4756</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3121827567942.4111</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3121074369707.8848</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3122383281273.9858</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3122139869649.4214</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3116665404432.5327</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3112146215025.3228</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3108908381151.2329</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3107980661374.5527</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3107163165729.7471</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3108917566495.5654</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3110378036243.0225</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3109725876796.0381</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3106726861874.3804</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3102818497864.6743</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3098400347245.0063</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3094386351775.5918</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3091387336853.917</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3087281487941.2593</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3084429438528.7739</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3081265087409.2954</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0.5911279551797971</v>
      </c>
      <c r="K189" s="12">
        <v>1</v>
      </c>
      <c r="L189" s="12" t="s">
        <v>1013</v>
      </c>
      <c r="M189" s="12" t="s">
        <v>1016</v>
      </c>
      <c r="N189" s="1" t="s">
        <v>964</v>
      </c>
      <c r="O189" s="7">
        <f t="shared" si="37"/>
        <v>2243921717862.5098</v>
      </c>
      <c r="P189" s="7">
        <f t="shared" si="38"/>
        <v>2243921717862.5098</v>
      </c>
      <c r="Q189" s="45">
        <f>SUMIFS('SEDS 2021'!$F$23:$F$40,'SEDS 2021'!E$23:E$40,Calculations!L189,'SEDS 2021'!D$23:D$40,Calculations!N189)*J189*K189</f>
        <v>2243921717862.5098</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2246421079521.9966</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2245799476622.2285</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2243209464539.8589</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2236151681615.4004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2229469450442.8882</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2225338381171.5093</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2225856383587.9844</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2225791633285.9277</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2222074965947.7256</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2216946742024.6377</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2211183965141.3667</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2211054464537.248</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2210873163691.4829</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2211546566832.8979</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2208179551125.8159</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2207985300219.6401</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2209474557167.0029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2209927809281.4155</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2210536462120.7729</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2212828622813.6689</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2217153942991.2241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2222010215645.6689</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2226516836668.9888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2230000402919.7744</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2231968812102.3755</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2232460914398.0249</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2233950171345.3877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2235802029984.2812</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2236501333246.521</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16679000000000</v>
      </c>
      <c r="Q199" s="7">
        <f t="shared" ref="Q199:AT199" si="40">SUM(Q4,Q17,Q30,Q43,Q56,Q69,Q82,Q95,Q108,Q121)</f>
        <v>16679000000000</v>
      </c>
      <c r="R199" s="7">
        <f t="shared" si="40"/>
        <v>16711523389474.439</v>
      </c>
      <c r="S199" s="7">
        <f t="shared" si="40"/>
        <v>16745907766409.162</v>
      </c>
      <c r="T199" s="7">
        <f t="shared" si="40"/>
        <v>16791034901497.047</v>
      </c>
      <c r="U199" s="7">
        <f t="shared" si="40"/>
        <v>16845581104754.652</v>
      </c>
      <c r="V199" s="7">
        <f t="shared" si="40"/>
        <v>16905066503037.365</v>
      </c>
      <c r="W199" s="7">
        <f t="shared" si="40"/>
        <v>16974899779617.775</v>
      </c>
      <c r="X199" s="7">
        <f t="shared" si="40"/>
        <v>17057486279893.775</v>
      </c>
      <c r="Y199" s="7">
        <f t="shared" si="40"/>
        <v>17140217462337.246</v>
      </c>
      <c r="Z199" s="7">
        <f t="shared" si="40"/>
        <v>17226950910805.172</v>
      </c>
      <c r="AA199" s="7">
        <f t="shared" si="40"/>
        <v>17320111941690.508</v>
      </c>
      <c r="AB199" s="7">
        <f t="shared" si="40"/>
        <v>17417254892849.455</v>
      </c>
      <c r="AC199" s="7">
        <f t="shared" si="40"/>
        <v>17527206753437.469</v>
      </c>
      <c r="AD199" s="7">
        <f t="shared" si="40"/>
        <v>17653447962359.262</v>
      </c>
      <c r="AE199" s="7">
        <f t="shared" si="40"/>
        <v>17792472253442.875</v>
      </c>
      <c r="AF199" s="7">
        <f t="shared" si="40"/>
        <v>17934290029670.688</v>
      </c>
      <c r="AG199" s="7">
        <f t="shared" si="40"/>
        <v>18075478857587.898</v>
      </c>
      <c r="AH199" s="7">
        <f t="shared" si="40"/>
        <v>18220821613863.375</v>
      </c>
      <c r="AI199" s="7">
        <f t="shared" si="40"/>
        <v>18364531705534.781</v>
      </c>
      <c r="AJ199" s="7">
        <f t="shared" si="40"/>
        <v>18502407907533.926</v>
      </c>
      <c r="AK199" s="7">
        <f t="shared" si="40"/>
        <v>18573821276737.27</v>
      </c>
      <c r="AL199" s="7">
        <f t="shared" si="40"/>
        <v>18646950846595.715</v>
      </c>
      <c r="AM199" s="7">
        <f t="shared" si="40"/>
        <v>18723042563069.656</v>
      </c>
      <c r="AN199" s="7">
        <f t="shared" si="40"/>
        <v>18800068034959.887</v>
      </c>
      <c r="AO199" s="7">
        <f t="shared" si="40"/>
        <v>18876606237415.164</v>
      </c>
      <c r="AP199" s="7">
        <f t="shared" si="40"/>
        <v>18945542972803.809</v>
      </c>
      <c r="AQ199" s="7">
        <f t="shared" si="40"/>
        <v>19006081652857</v>
      </c>
      <c r="AR199" s="7">
        <f t="shared" si="40"/>
        <v>19065008605334.711</v>
      </c>
      <c r="AS199" s="7">
        <f t="shared" si="40"/>
        <v>19126794334170.375</v>
      </c>
      <c r="AT199" s="7">
        <f t="shared" si="40"/>
        <v>19192813723676.766</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23230000000000</v>
      </c>
      <c r="Q202" s="7">
        <f t="shared" ref="Q202:AT202" si="41">SUM(Q134,Q147,Q160,Q173,Q186)</f>
        <v>23230000000000</v>
      </c>
      <c r="R202" s="7">
        <f t="shared" si="41"/>
        <v>23352513038766.75</v>
      </c>
      <c r="S202" s="7">
        <f t="shared" si="41"/>
        <v>23465507166022.273</v>
      </c>
      <c r="T202" s="7">
        <f t="shared" si="41"/>
        <v>23588969744899</v>
      </c>
      <c r="U202" s="7">
        <f t="shared" si="41"/>
        <v>23713302480561.922</v>
      </c>
      <c r="V202" s="7">
        <f t="shared" si="41"/>
        <v>23843493491805.191</v>
      </c>
      <c r="W202" s="7">
        <f t="shared" si="41"/>
        <v>23976047087419.461</v>
      </c>
      <c r="X202" s="7">
        <f t="shared" si="41"/>
        <v>24112188064398.227</v>
      </c>
      <c r="Y202" s="7">
        <f t="shared" si="41"/>
        <v>24260882948708.039</v>
      </c>
      <c r="Z202" s="7">
        <f t="shared" si="41"/>
        <v>24418162097035.461</v>
      </c>
      <c r="AA202" s="7">
        <f t="shared" si="41"/>
        <v>24591820448657.52</v>
      </c>
      <c r="AB202" s="7">
        <f t="shared" si="41"/>
        <v>24786798938458.125</v>
      </c>
      <c r="AC202" s="7">
        <f t="shared" si="41"/>
        <v>24996440061351.219</v>
      </c>
      <c r="AD202" s="7">
        <f t="shared" si="41"/>
        <v>25221303512536.875</v>
      </c>
      <c r="AE202" s="7">
        <f t="shared" si="41"/>
        <v>25458724855736.055</v>
      </c>
      <c r="AF202" s="7">
        <f t="shared" si="41"/>
        <v>25704455252873.504</v>
      </c>
      <c r="AG202" s="7">
        <f t="shared" si="41"/>
        <v>25966613027469.949</v>
      </c>
      <c r="AH202" s="7">
        <f t="shared" si="41"/>
        <v>26236186927359.438</v>
      </c>
      <c r="AI202" s="7">
        <f t="shared" si="41"/>
        <v>26519882197664.703</v>
      </c>
      <c r="AJ202" s="7">
        <f t="shared" si="41"/>
        <v>26815364067052.625</v>
      </c>
      <c r="AK202" s="7">
        <f t="shared" si="41"/>
        <v>27126960347862.25</v>
      </c>
      <c r="AL202" s="7">
        <f t="shared" si="41"/>
        <v>27448875406298.711</v>
      </c>
      <c r="AM202" s="7">
        <f t="shared" si="41"/>
        <v>27788135316219.82</v>
      </c>
      <c r="AN202" s="7">
        <f t="shared" si="41"/>
        <v>28138056703818.73</v>
      </c>
      <c r="AO202" s="7">
        <f t="shared" si="41"/>
        <v>28499580947387.719</v>
      </c>
      <c r="AP202" s="7">
        <f t="shared" si="41"/>
        <v>28877431103169.887</v>
      </c>
      <c r="AQ202" s="7">
        <f t="shared" si="41"/>
        <v>29259648910118.082</v>
      </c>
      <c r="AR202" s="7">
        <f t="shared" si="41"/>
        <v>29657897968035.539</v>
      </c>
      <c r="AS202" s="7">
        <f t="shared" si="41"/>
        <v>30070055762427.125</v>
      </c>
      <c r="AT202" s="7">
        <f t="shared" si="41"/>
        <v>30496295763607.809</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36199479166255.727</v>
      </c>
      <c r="D16" s="142" t="s">
        <v>1091</v>
      </c>
      <c r="E16" s="212">
        <f>'SEDS 2021'!H26</f>
        <v>3.3242985917323244E-3</v>
      </c>
      <c r="F16" s="207">
        <f>'SEDS 2021'!H28</f>
        <v>2.4295043863959962E-3</v>
      </c>
      <c r="G16" s="142" t="s">
        <v>819</v>
      </c>
      <c r="H16" s="142"/>
      <c r="I16" s="142"/>
    </row>
    <row r="17" spans="1:12" x14ac:dyDescent="0.2">
      <c r="A17" s="139"/>
      <c r="B17" s="146" t="s">
        <v>715</v>
      </c>
      <c r="C17" s="147">
        <f>C16/C15</f>
        <v>3.163663488181076E-3</v>
      </c>
      <c r="D17" s="142" t="s">
        <v>1092</v>
      </c>
      <c r="E17" s="212">
        <f>'SEDS 2021'!H35</f>
        <v>5.1250530596324085E-3</v>
      </c>
      <c r="F17" s="212">
        <f>'SEDS 2021'!H37</f>
        <v>4.317601710268776E-3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0.97940984851983515</v>
      </c>
      <c r="D29" s="152">
        <f>D28*F16</f>
        <v>-2.4060110789795472</v>
      </c>
      <c r="E29" s="152">
        <f>E28*$E$17</f>
        <v>-0.20880880694962051</v>
      </c>
      <c r="F29" s="158">
        <f>F28*$F$17</f>
        <v>-8.0059302416727179E-2</v>
      </c>
      <c r="G29" s="177">
        <f>G28*C17</f>
        <v>1.6735779852477893E-2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0.5971152448081849</v>
      </c>
      <c r="D32" s="159">
        <f>D29*About!F6</f>
        <v>-1.4668689482827697</v>
      </c>
      <c r="E32" s="241">
        <f>E29</f>
        <v>-0.20880880694962051</v>
      </c>
      <c r="F32" s="243">
        <f>F29</f>
        <v>-8.0059302416727179E-2</v>
      </c>
      <c r="G32" s="173">
        <f>G29*About!F6</f>
        <v>1.0203276288032795E-2</v>
      </c>
      <c r="H32" s="142"/>
      <c r="I32" s="142"/>
      <c r="K32" s="100"/>
      <c r="L32" s="100"/>
    </row>
    <row r="33" spans="1:12" x14ac:dyDescent="0.2">
      <c r="A33" s="139"/>
      <c r="B33" s="146" t="s">
        <v>710</v>
      </c>
      <c r="C33" s="160">
        <f>C29*About!F5</f>
        <v>0.3822946037116503</v>
      </c>
      <c r="D33" s="160">
        <f>D29*About!F5</f>
        <v>-0.93914213069677754</v>
      </c>
      <c r="E33" s="242"/>
      <c r="F33" s="244"/>
      <c r="G33" s="174">
        <f>G29*About!F5</f>
        <v>6.5325035644450986E-3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597115244808.18494</v>
      </c>
      <c r="D38" s="156">
        <f>D32*Trillion</f>
        <v>-1466868948282.7698</v>
      </c>
      <c r="E38" s="238">
        <f>E32*Trillion</f>
        <v>-208808806949.62051</v>
      </c>
      <c r="F38" s="240">
        <f>F32*Trillion</f>
        <v>-80059302416.727173</v>
      </c>
      <c r="G38" s="168">
        <f>G32*Trillion</f>
        <v>10203276288.032795</v>
      </c>
      <c r="H38" s="142"/>
      <c r="I38" s="142"/>
      <c r="K38" s="100"/>
      <c r="L38" s="100"/>
    </row>
    <row r="39" spans="1:12" ht="16" thickBot="1" x14ac:dyDescent="0.25">
      <c r="A39" s="139"/>
      <c r="B39" s="169" t="s">
        <v>710</v>
      </c>
      <c r="C39" s="170">
        <f>C33*Trillion</f>
        <v>382294603711.65033</v>
      </c>
      <c r="D39" s="171">
        <f>D33*Trillion</f>
        <v>-939142130696.77759</v>
      </c>
      <c r="E39" s="239"/>
      <c r="F39" s="239"/>
      <c r="G39" s="172">
        <f>G33*Trillion</f>
        <v>6532503564.4450989</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North Dakota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111452.48649163701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0.18798662415425127</v>
      </c>
      <c r="K4">
        <f>IF(ISBLANK(Calculations!K4),"",Calculations!K4)</f>
        <v>0.6096684097169276</v>
      </c>
      <c r="L4" t="str">
        <f>IF(ISBLANK(Calculations!L4),"",Calculations!L4)</f>
        <v>RESIDENTIAL</v>
      </c>
      <c r="M4" t="str">
        <f>IF(ISBLANK(Calculations!M4),"",Calculations!M4)</f>
        <v>heating</v>
      </c>
      <c r="N4" t="str">
        <f>IF(ISBLANK(Calculations!N4),"",Calculations!N4)</f>
        <v>electricity</v>
      </c>
      <c r="O4">
        <f>IF(ISBLANK(Calculations!O4),"",Calculations!O4)</f>
        <v>1911571953846.0217</v>
      </c>
      <c r="P4">
        <f>IF(ISBLANK(Calculations!P4),"",Calculations!P4)</f>
        <v>1911571953846.0217</v>
      </c>
      <c r="Q4">
        <f>IF(ISBLANK(Calculations!Q4),"",Calculations!Q4)-(SUMIFS(BDEQ!C:C,BDEQ!$AG:$AG,About!$B$2,BDEQ!$AH:$AH,$I4)*BDEQ!$C$2*$J4*$K4)</f>
        <v>1911571842393.5352</v>
      </c>
      <c r="R4">
        <f>IF(ISBLANK(Calculations!R4),"",Calculations!R4)-(SUMIFS(BDEQ!D:D,BDEQ!$AG:$AG,About!$B$2,BDEQ!$AH:$AH,$I4)*BDEQ!$C$2*$J4*$K4)</f>
        <v>1927951577802.4248</v>
      </c>
      <c r="S4" s="99">
        <f>IF(ISBLANK(Calculations!S4),"",Calculations!S4+ ('IRA Buildings Changes'!$G$38/($AB$3-$R$3)*(S3-$R$3)))-(SUMIFS(BDEQ!D:D,BDEQ!$AG:$AG,About!$B$2,BDEQ!$AH:$AH,$I4)*BDEQ!$C$2*$J4*$K4)</f>
        <v>1944100940917.5085</v>
      </c>
      <c r="T4" s="99">
        <f>IF(ISBLANK(Calculations!T4),"",Calculations!T4+ ('IRA Buildings Changes'!$G$38/($AB$3-$R$3)*(T3-$R$3)))-(SUMIFS(BDEQ!E:E,BDEQ!$AG:$AG,About!$B$2,BDEQ!$AH:$AH,$I4)*BDEQ!$C$2*$J4*$K4)</f>
        <v>1960248690056.0735</v>
      </c>
      <c r="U4" s="99">
        <f>IF(ISBLANK(Calculations!U4),"",Calculations!U4+ ('IRA Buildings Changes'!$G$38/($AB$3-$R$3)*(U3-$R$3)))-(SUMIFS(BDEQ!F:F,BDEQ!$AG:$AG,About!$B$2,BDEQ!$AH:$AH,$I4)*BDEQ!$C$2*$J4*$K4)</f>
        <v>1975097131926.9963</v>
      </c>
      <c r="V4" s="99">
        <f>IF(ISBLANK(Calculations!V4),"",Calculations!V4+ ('IRA Buildings Changes'!$G$38/($AB$3-$R$3)*(V3-$R$3)))-(SUMIFS(BDEQ!G:G,BDEQ!$AG:$AG,About!$B$2,BDEQ!$AH:$AH,$I4)*BDEQ!$C$2*$J4*$K4)</f>
        <v>1989687067813.2468</v>
      </c>
      <c r="W4" s="99">
        <f>IF(ISBLANK(Calculations!W4),"",Calculations!W4+ ('IRA Buildings Changes'!$G$38/($AB$3-$R$3)*(W3-$R$3)))-(SUMIFS(BDEQ!H:H,BDEQ!$AG:$AG,About!$B$2,BDEQ!$AH:$AH,$I4)*BDEQ!$C$2*$J4*$K4)</f>
        <v>2004642165636.3611</v>
      </c>
      <c r="X4" s="99">
        <f>IF(ISBLANK(Calculations!X4),"",Calculations!X4+ ('IRA Buildings Changes'!$G$38/($AB$3-$R$3)*(X3-$R$3)))-(SUMIFS(BDEQ!I:I,BDEQ!$AG:$AG,About!$B$2,BDEQ!$AH:$AH,$I4)*BDEQ!$C$2*$J4*$K4)</f>
        <v>2018730895753.1211</v>
      </c>
      <c r="Y4" s="99">
        <f>IF(ISBLANK(Calculations!Y4),"",Calculations!Y4+ ('IRA Buildings Changes'!$G$38/($AB$3-$R$3)*(Y3-$R$3)))-(SUMIFS(BDEQ!J:J,BDEQ!$AG:$AG,About!$B$2,BDEQ!$AH:$AH,$I4)*BDEQ!$C$2*$J4*$K4)</f>
        <v>2032351092502.2388</v>
      </c>
      <c r="Z4" s="99">
        <f>IF(ISBLANK(Calculations!Z4),"",Calculations!Z4+ ('IRA Buildings Changes'!$G$38/($AB$3-$R$3)*(Z3-$R$3)))-(SUMIFS(BDEQ!K:K,BDEQ!$AG:$AG,About!$B$2,BDEQ!$AH:$AH,$I4)*BDEQ!$C$2*$J4*$K4)</f>
        <v>2046211517008.5986</v>
      </c>
      <c r="AA4" s="99">
        <f>IF(ISBLANK(Calculations!AA4),"",Calculations!AA4+ ('IRA Buildings Changes'!$G$38/($AB$3-$R$3)*(AA3-$R$3)))-(SUMIFS(BDEQ!L:L,BDEQ!$AG:$AG,About!$B$2,BDEQ!$AH:$AH,$I4)*BDEQ!$C$2*$J4*$K4)</f>
        <v>2060361254569.0837</v>
      </c>
      <c r="AB4" s="98">
        <f>IF(ISBLANK(Calculations!AB4),"",Calculations!AB4 + 'IRA Buildings Changes'!G38)-(SUMIFS(BDEQ!D:D,BDEQ!$AG:$AG,About!$B$2,BDEQ!$AH:$AH,$I4)*BDEQ!$C$2*$J4*$K4)</f>
        <v>2074641727335.5984</v>
      </c>
      <c r="AC4" s="99">
        <f>IF(ISBLANK(Calculations!AC4),"",Calculations!AC4+ 'IRA Buildings Changes'!$G$38)-(SUMIFS(BDEQ!D:D,BDEQ!$AG:$AG,About!$B$2,BDEQ!$AH:$AH,$I4)*BDEQ!$C$2*$J4*$K4)</f>
        <v>2088281975111.1438</v>
      </c>
      <c r="AD4" s="99">
        <f>IF(ISBLANK(Calculations!AD4),"",Calculations!AD4+ 'IRA Buildings Changes'!$G$38)-(SUMIFS(BDEQ!E:E,BDEQ!$AG:$AG,About!$B$2,BDEQ!$AH:$AH,$I4)*BDEQ!$C$2*$J4*$K4)</f>
        <v>2102315528117.8</v>
      </c>
      <c r="AE4" s="99">
        <f>IF(ISBLANK(Calculations!AE4),"",Calculations!AE4+ 'IRA Buildings Changes'!$G$38)-(SUMIFS(BDEQ!F:F,BDEQ!$AG:$AG,About!$B$2,BDEQ!$AH:$AH,$I4)*BDEQ!$C$2*$J4*$K4)</f>
        <v>2117146847170.6121</v>
      </c>
      <c r="AF4" s="99">
        <f>IF(ISBLANK(Calculations!AF4),"",Calculations!AF4+ 'IRA Buildings Changes'!$G$38)-(SUMIFS(BDEQ!G:G,BDEQ!$AG:$AG,About!$B$2,BDEQ!$AH:$AH,$I4)*BDEQ!$C$2*$J4*$K4)</f>
        <v>2132770667118.9482</v>
      </c>
      <c r="AG4" s="99">
        <f>IF(ISBLANK(Calculations!AG4),"",Calculations!AG4+ 'IRA Buildings Changes'!$G$38)-(SUMIFS(BDEQ!H:H,BDEQ!$AG:$AG,About!$B$2,BDEQ!$AH:$AH,$I4)*BDEQ!$C$2*$J4*$K4)</f>
        <v>2149105579771.7034</v>
      </c>
      <c r="AH4" s="99">
        <f>IF(ISBLANK(Calculations!AH4),"",Calculations!AH4+ 'IRA Buildings Changes'!$G$38)-(SUMIFS(BDEQ!I:I,BDEQ!$AG:$AG,About!$B$2,BDEQ!$AH:$AH,$I4)*BDEQ!$C$2*$J4*$K4)</f>
        <v>2165870302988.5129</v>
      </c>
      <c r="AI4" s="99">
        <f>IF(ISBLANK(Calculations!AI4),"",Calculations!AI4+ 'IRA Buildings Changes'!$G$38)-(SUMIFS(BDEQ!J:J,BDEQ!$AG:$AG,About!$B$2,BDEQ!$AH:$AH,$I4)*BDEQ!$C$2*$J4*$K4)</f>
        <v>2183896654217.7883</v>
      </c>
      <c r="AJ4" s="99">
        <f>IF(ISBLANK(Calculations!AJ4),"",Calculations!AJ4+ 'IRA Buildings Changes'!$G$38)-(SUMIFS(BDEQ!K:K,BDEQ!$AG:$AG,About!$B$2,BDEQ!$AH:$AH,$I4)*BDEQ!$C$2*$J4*$K4)</f>
        <v>2201535776382.8901</v>
      </c>
      <c r="AK4" s="99">
        <f>IF(ISBLANK(Calculations!AK4),"",Calculations!AK4+ 'IRA Buildings Changes'!$G$38)-(SUMIFS(BDEQ!L:L,BDEQ!$AG:$AG,About!$B$2,BDEQ!$AH:$AH,$I4)*BDEQ!$C$2*$J4*$K4)</f>
        <v>2203639327179.4668</v>
      </c>
      <c r="AL4" s="99">
        <f>IF(ISBLANK(Calculations!AL4),"",Calculations!AL4+ 'IRA Buildings Changes'!$G$38)-(SUMIFS(BDEQ!M:M,BDEQ!$AG:$AG,About!$B$2,BDEQ!$AH:$AH,$I4)*BDEQ!$C$2*$J4*$K4)</f>
        <v>2206156548969.4873</v>
      </c>
      <c r="AM4" s="99">
        <f>IF(ISBLANK(Calculations!AM4),"",Calculations!AM4+ 'IRA Buildings Changes'!$G$38)-(SUMIFS(BDEQ!N:N,BDEQ!$AG:$AG,About!$B$2,BDEQ!$AH:$AH,$I4)*BDEQ!$C$2*$J4*$K4)</f>
        <v>2208655572701.5161</v>
      </c>
      <c r="AN4" s="99">
        <f>IF(ISBLANK(Calculations!AN4),"",Calculations!AN4+ 'IRA Buildings Changes'!$G$38)-(SUMIFS(BDEQ!O:O,BDEQ!$AG:$AG,About!$B$2,BDEQ!$AH:$AH,$I4)*BDEQ!$C$2*$J4*$K4)</f>
        <v>2211560545339.938</v>
      </c>
      <c r="AO4" s="99">
        <f>IF(ISBLANK(Calculations!AO4),"",Calculations!AO4+ 'IRA Buildings Changes'!$G$38)-(SUMIFS(BDEQ!P:P,BDEQ!$AG:$AG,About!$B$2,BDEQ!$AH:$AH,$I4)*BDEQ!$C$2*$J4*$K4)</f>
        <v>2214339110495.3633</v>
      </c>
      <c r="AP4" s="99">
        <f>IF(ISBLANK(Calculations!AP4),"",Calculations!AP4+ 'IRA Buildings Changes'!$G$38)-(SUMIFS(BDEQ!Q:Q,BDEQ!$AG:$AG,About!$B$2,BDEQ!$AH:$AH,$I4)*BDEQ!$C$2*$J4*$K4)</f>
        <v>2217182279265.0811</v>
      </c>
      <c r="AQ4" s="99">
        <f>IF(ISBLANK(Calculations!AQ4),"",Calculations!AQ4+ 'IRA Buildings Changes'!$G$38)-(SUMIFS(BDEQ!R:R,BDEQ!$AG:$AG,About!$B$2,BDEQ!$AH:$AH,$I4)*BDEQ!$C$2*$J4*$K4)</f>
        <v>2220106316220.3569</v>
      </c>
      <c r="AR4" s="99">
        <f>IF(ISBLANK(Calculations!AR4),"",Calculations!AR4+ 'IRA Buildings Changes'!$G$38)-(SUMIFS(BDEQ!S:S,BDEQ!$AG:$AG,About!$B$2,BDEQ!$AH:$AH,$I4)*BDEQ!$C$2*$J4*$K4)</f>
        <v>2223362677703.9722</v>
      </c>
      <c r="AS4" s="99">
        <f>IF(ISBLANK(Calculations!AS4),"",Calculations!AS4+ 'IRA Buildings Changes'!$G$38)-(SUMIFS(BDEQ!T:T,BDEQ!$AG:$AG,About!$B$2,BDEQ!$AH:$AH,$I4)*BDEQ!$C$2*$J4*$K4)</f>
        <v>2226474108156.2207</v>
      </c>
      <c r="AT4" s="99">
        <f>IF(ISBLANK(Calculations!AT4),"",Calculations!AT4+ 'IRA Buildings Changes'!$G$38)-(SUMIFS(BDEQ!U:U,BDEQ!$AG:$AG,About!$B$2,BDEQ!$AH:$AH,$I4)*BDEQ!$C$2*$J4*$K4)</f>
        <v>2229694609141.4741</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0.6096684097169276</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0.78160546217679949</v>
      </c>
      <c r="K6">
        <f>IF(ISBLANK(Calculations!K6),"",Calculations!K6)</f>
        <v>0.6096684097169276</v>
      </c>
      <c r="L6" t="str">
        <f>IF(ISBLANK(Calculations!L6),"",Calculations!L6)</f>
        <v>RESIDENTIAL</v>
      </c>
      <c r="M6" t="str">
        <f>IF(ISBLANK(Calculations!M6),"",Calculations!M6)</f>
        <v>heating</v>
      </c>
      <c r="N6" t="str">
        <f>IF(ISBLANK(Calculations!N6),"",Calculations!N6)</f>
        <v>natural gas</v>
      </c>
      <c r="O6">
        <f>IF(ISBLANK(Calculations!O6),"",Calculations!O6)</f>
        <v>5689174180108.4873</v>
      </c>
      <c r="P6">
        <f>IF(ISBLANK(Calculations!P6),"",Calculations!P6)</f>
        <v>5689174180108.4873</v>
      </c>
      <c r="Q6">
        <f>IF(ISBLANK(Calculations!Q6),"",Calculations!Q6)</f>
        <v>5689174180108.4873</v>
      </c>
      <c r="R6">
        <f>IF(ISBLANK(Calculations!R6),"",Calculations!R6)</f>
        <v>5712601646431.4814</v>
      </c>
      <c r="S6" s="99">
        <f>IF(ISBLANK(Calculations!S6),"",Calculations!S6 + ('IRA Buildings Changes'!$D$38/($AB$3-$R$3)*(S3-$R$3)))</f>
        <v>5582145762946.4326</v>
      </c>
      <c r="T6" s="99">
        <f>IF(ISBLANK(Calculations!T6),"",Calculations!T6 + ('IRA Buildings Changes'!$D$38/($AB$3-$R$3)*(T3-$R$3)))</f>
        <v>5450253732657.9971</v>
      </c>
      <c r="U6" s="99">
        <f>IF(ISBLANK(Calculations!U6),"",Calculations!U6 + ('IRA Buildings Changes'!$D$38/($AB$3-$R$3)*(U3-$R$3)))</f>
        <v>5312276187423.166</v>
      </c>
      <c r="V6" s="99">
        <f>IF(ISBLANK(Calculations!V6),"",Calculations!V6 + ('IRA Buildings Changes'!$D$38/($AB$3-$R$3)*(V3-$R$3)))</f>
        <v>5173334559859.8711</v>
      </c>
      <c r="W6" s="99">
        <f>IF(ISBLANK(Calculations!W6),"",Calculations!W6 + ('IRA Buildings Changes'!$D$38/($AB$3-$R$3)*(W3-$R$3)))</f>
        <v>5035490333846.6689</v>
      </c>
      <c r="X6" s="99">
        <f>IF(ISBLANK(Calculations!X6),"",Calculations!X6 + ('IRA Buildings Changes'!$D$38/($AB$3-$R$3)*(X3-$R$3)))</f>
        <v>4895514198236.8652</v>
      </c>
      <c r="Y6" s="99">
        <f>IF(ISBLANK(Calculations!Y6),"",Calculations!Y6 + ('IRA Buildings Changes'!$D$38/($AB$3-$R$3)*(Y3-$R$3)))</f>
        <v>4753977616388.1201</v>
      </c>
      <c r="Z6" s="99">
        <f>IF(ISBLANK(Calculations!Z6),"",Calculations!Z6 + ('IRA Buildings Changes'!$D$38/($AB$3-$R$3)*(Z3-$R$3)))</f>
        <v>4612512057400.7305</v>
      </c>
      <c r="AA6" s="99">
        <f>IF(ISBLANK(Calculations!AA6),"",Calculations!AA6 + ('IRA Buildings Changes'!$D$38/($AB$3-$R$3)*(AA3-$R$3)))</f>
        <v>4472994519751.7363</v>
      </c>
      <c r="AB6" s="98">
        <f>IF(ISBLANK(Calculations!AB6),"",Calculations!AB6 + 'IRA Buildings Changes'!D38)</f>
        <v>4334819260220.0928</v>
      </c>
      <c r="AC6" s="99">
        <f>IF(ISBLANK(Calculations!AC6),"",Calculations!AC6  + 'IRA Buildings Changes'!$D$38)</f>
        <v>4344746774180.9307</v>
      </c>
      <c r="AD6" s="99">
        <f>IF(ISBLANK(Calculations!AD6),"",Calculations!AD6  + 'IRA Buildings Changes'!$D$38)</f>
        <v>4357972048909.3213</v>
      </c>
      <c r="AE6" s="99">
        <f>IF(ISBLANK(Calculations!AE6),"",Calculations!AE6  + 'IRA Buildings Changes'!$D$38)</f>
        <v>4375281442869.6377</v>
      </c>
      <c r="AF6" s="99">
        <f>IF(ISBLANK(Calculations!AF6),"",Calculations!AF6  + 'IRA Buildings Changes'!$D$38)</f>
        <v>4395102068273.7402</v>
      </c>
      <c r="AG6" s="99">
        <f>IF(ISBLANK(Calculations!AG6),"",Calculations!AG6  + 'IRA Buildings Changes'!$D$38)</f>
        <v>4421021661047.9082</v>
      </c>
      <c r="AH6" s="99">
        <f>IF(ISBLANK(Calculations!AH6),"",Calculations!AH6  + 'IRA Buildings Changes'!$D$38)</f>
        <v>4450556769234.0518</v>
      </c>
      <c r="AI6" s="99">
        <f>IF(ISBLANK(Calculations!AI6),"",Calculations!AI6  + 'IRA Buildings Changes'!$D$38)</f>
        <v>4486245384780.2881</v>
      </c>
      <c r="AJ6" s="99">
        <f>IF(ISBLANK(Calculations!AJ6),"",Calculations!AJ6  + 'IRA Buildings Changes'!$D$38)</f>
        <v>4524100505128.0645</v>
      </c>
      <c r="AK6" s="99">
        <f>IF(ISBLANK(Calculations!AK6),"",Calculations!AK6  + 'IRA Buildings Changes'!$D$38)</f>
        <v>4508888255342.417</v>
      </c>
      <c r="AL6" s="99">
        <f>IF(ISBLANK(Calculations!AL6),"",Calculations!AL6  + 'IRA Buildings Changes'!$D$38)</f>
        <v>4497900462204.0674</v>
      </c>
      <c r="AM6" s="99">
        <f>IF(ISBLANK(Calculations!AM6),"",Calculations!AM6  + 'IRA Buildings Changes'!$D$38)</f>
        <v>4488861112549.1338</v>
      </c>
      <c r="AN6" s="99">
        <f>IF(ISBLANK(Calculations!AN6),"",Calculations!AN6  + 'IRA Buildings Changes'!$D$38)</f>
        <v>4483153893193.9121</v>
      </c>
      <c r="AO6" s="99">
        <f>IF(ISBLANK(Calculations!AO6),"",Calculations!AO6  + 'IRA Buildings Changes'!$D$38)</f>
        <v>4478451473746.8213</v>
      </c>
      <c r="AP6" s="99">
        <f>IF(ISBLANK(Calculations!AP6),"",Calculations!AP6  + 'IRA Buildings Changes'!$D$38)</f>
        <v>4475163502130.7842</v>
      </c>
      <c r="AQ6" s="99">
        <f>IF(ISBLANK(Calculations!AQ6),"",Calculations!AQ6  + 'IRA Buildings Changes'!$D$38)</f>
        <v>4472781951164.9717</v>
      </c>
      <c r="AR6" s="99">
        <f>IF(ISBLANK(Calculations!AR6),"",Calculations!AR6  + 'IRA Buildings Changes'!$D$38)</f>
        <v>4471807436873.2744</v>
      </c>
      <c r="AS6" s="99">
        <f>IF(ISBLANK(Calculations!AS6),"",Calculations!AS6  + 'IRA Buildings Changes'!$D$38)</f>
        <v>4470096047923.7217</v>
      </c>
      <c r="AT6" s="99">
        <f>IF(ISBLANK(Calculations!AT6),"",Calculations!AT6  + 'IRA Buildings Changes'!$D$38)</f>
        <v>4468332792845.1494</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0.9974622317389662</v>
      </c>
      <c r="K7">
        <f>IF(ISBLANK(Calculations!K7),"",Calculations!K7)</f>
        <v>0.6096684097169276</v>
      </c>
      <c r="L7" t="str">
        <f>IF(ISBLANK(Calculations!L7),"",Calculations!L7)</f>
        <v>RESIDENTIAL</v>
      </c>
      <c r="M7" t="str">
        <f>IF(ISBLANK(Calculations!M7),"",Calculations!M7)</f>
        <v>heating</v>
      </c>
      <c r="N7" t="str">
        <f>IF(ISBLANK(Calculations!N7),"",Calculations!N7)</f>
        <v>petroleum diesel</v>
      </c>
      <c r="O7">
        <f>IF(ISBLANK(Calculations!O7),"",Calculations!O7)</f>
        <v>510821818564.67413</v>
      </c>
      <c r="P7">
        <f>IF(ISBLANK(Calculations!P7),"",Calculations!P7)</f>
        <v>510821818564.67413</v>
      </c>
      <c r="Q7">
        <f>IF(ISBLANK(Calculations!Q7),"",Calculations!Q7)</f>
        <v>510821818564.67413</v>
      </c>
      <c r="R7">
        <f>IF(ISBLANK(Calculations!R7),"",Calculations!R7)</f>
        <v>513319891202.672</v>
      </c>
      <c r="S7">
        <f>IF(ISBLANK(Calculations!S7),"",Calculations!S7)</f>
        <v>515114698753.31207</v>
      </c>
      <c r="T7">
        <f>IF(ISBLANK(Calculations!T7),"",Calculations!T7)</f>
        <v>516521641070.22003</v>
      </c>
      <c r="U7">
        <f>IF(ISBLANK(Calculations!U7),"",Calculations!U7)</f>
        <v>516874399610.84985</v>
      </c>
      <c r="V7">
        <f>IF(ISBLANK(Calculations!V7),"",Calculations!V7)</f>
        <v>516272096045.99756</v>
      </c>
      <c r="W7">
        <f>IF(ISBLANK(Calculations!W7),"",Calculations!W7)</f>
        <v>514574994516.27142</v>
      </c>
      <c r="X7">
        <f>IF(ISBLANK(Calculations!X7),"",Calculations!X7)</f>
        <v>511089925987.77106</v>
      </c>
      <c r="Y7">
        <f>IF(ISBLANK(Calculations!Y7),"",Calculations!Y7)</f>
        <v>505654567407.92505</v>
      </c>
      <c r="Z7">
        <f>IF(ISBLANK(Calculations!Z7),"",Calculations!Z7)</f>
        <v>498350495192.14435</v>
      </c>
      <c r="AA7">
        <f>IF(ISBLANK(Calculations!AA7),"",Calculations!AA7)</f>
        <v>489342418792.70618</v>
      </c>
      <c r="AB7">
        <f>IF(ISBLANK(Calculations!AB7),"",Calculations!AB7)</f>
        <v>478913491995.14398</v>
      </c>
      <c r="AC7">
        <f>IF(ISBLANK(Calculations!AC7),"",Calculations!AC7)</f>
        <v>467321172235.91034</v>
      </c>
      <c r="AD7">
        <f>IF(ISBLANK(Calculations!AD7),"",Calculations!AD7)</f>
        <v>454901003665.16248</v>
      </c>
      <c r="AE7">
        <f>IF(ISBLANK(Calculations!AE7),"",Calculations!AE7)</f>
        <v>442049645828.76294</v>
      </c>
      <c r="AF7">
        <f>IF(ISBLANK(Calculations!AF7),"",Calculations!AF7)</f>
        <v>429059852558.7298</v>
      </c>
      <c r="AG7">
        <f>IF(ISBLANK(Calculations!AG7),"",Calculations!AG7)</f>
        <v>416155607570.4079</v>
      </c>
      <c r="AH7">
        <f>IF(ISBLANK(Calculations!AH7),"",Calculations!AH7)</f>
        <v>403214201117.20892</v>
      </c>
      <c r="AI7">
        <f>IF(ISBLANK(Calculations!AI7),"",Calculations!AI7)</f>
        <v>390336861636.14917</v>
      </c>
      <c r="AJ7">
        <f>IF(ISBLANK(Calculations!AJ7),"",Calculations!AJ7)</f>
        <v>377048767653.71118</v>
      </c>
      <c r="AK7">
        <f>IF(ISBLANK(Calculations!AK7),"",Calculations!AK7)</f>
        <v>360479695170.44202</v>
      </c>
      <c r="AL7">
        <f>IF(ISBLANK(Calculations!AL7),"",Calculations!AL7)</f>
        <v>343867838675.53296</v>
      </c>
      <c r="AM7">
        <f>IF(ISBLANK(Calculations!AM7),"",Calculations!AM7)</f>
        <v>327094432926.1944</v>
      </c>
      <c r="AN7">
        <f>IF(ISBLANK(Calculations!AN7),"",Calculations!AN7)</f>
        <v>310387930881.04828</v>
      </c>
      <c r="AO7">
        <f>IF(ISBLANK(Calculations!AO7),"",Calculations!AO7)</f>
        <v>293881666126.13403</v>
      </c>
      <c r="AP7">
        <f>IF(ISBLANK(Calculations!AP7),"",Calculations!AP7)</f>
        <v>277865202372.04297</v>
      </c>
      <c r="AQ7">
        <f>IF(ISBLANK(Calculations!AQ7),"",Calculations!AQ7)</f>
        <v>262526544366.56656</v>
      </c>
      <c r="AR7">
        <f>IF(ISBLANK(Calculations!AR7),"",Calculations!AR7)</f>
        <v>248043119299.79312</v>
      </c>
      <c r="AS7">
        <f>IF(ISBLANK(Calculations!AS7),"",Calculations!AS7)</f>
        <v>234435690349.19562</v>
      </c>
      <c r="AT7">
        <f>IF(ISBLANK(Calculations!AT7),"",Calculations!AT7)</f>
        <v>221850177791.53961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0.6096684097169276</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0.6096684097169276</v>
      </c>
      <c r="L9" t="str">
        <f>IF(ISBLANK(Calculations!L9),"",Calculations!L9)</f>
        <v>RESIDENTIAL</v>
      </c>
      <c r="M9" t="str">
        <f>IF(ISBLANK(Calculations!M9),"",Calculations!M9)</f>
        <v>heating</v>
      </c>
      <c r="N9" t="str">
        <f>IF(ISBLANK(Calculations!N9),"",Calculations!N9)</f>
        <v>biomass</v>
      </c>
      <c r="O9">
        <f>IF(ISBLANK(Calculations!O9),"",Calculations!O9)</f>
        <v>315198567823.65155</v>
      </c>
      <c r="P9">
        <f>IF(ISBLANK(Calculations!P9),"",Calculations!P9)</f>
        <v>315198567823.65155</v>
      </c>
      <c r="Q9">
        <f>IF(ISBLANK(Calculations!Q9),"",Calculations!Q9)</f>
        <v>315198567823.65155</v>
      </c>
      <c r="R9">
        <f>IF(ISBLANK(Calculations!R9),"",Calculations!R9)</f>
        <v>315904287815.01978</v>
      </c>
      <c r="S9">
        <f>IF(ISBLANK(Calculations!S9),"",Calculations!S9)</f>
        <v>316291321576.26758</v>
      </c>
      <c r="T9">
        <f>IF(ISBLANK(Calculations!T9),"",Calculations!T9)</f>
        <v>316588766703.86023</v>
      </c>
      <c r="U9">
        <f>IF(ISBLANK(Calculations!U9),"",Calculations!U9)</f>
        <v>316656723213.58411</v>
      </c>
      <c r="V9">
        <f>IF(ISBLANK(Calculations!V9),"",Calculations!V9)</f>
        <v>316715630223.64819</v>
      </c>
      <c r="W9">
        <f>IF(ISBLANK(Calculations!W9),"",Calculations!W9)</f>
        <v>316850845265.07031</v>
      </c>
      <c r="X9">
        <f>IF(ISBLANK(Calculations!X9),"",Calculations!X9)</f>
        <v>316961211783.73706</v>
      </c>
      <c r="Y9">
        <f>IF(ISBLANK(Calculations!Y9),"",Calculations!Y9)</f>
        <v>317004533516.44244</v>
      </c>
      <c r="Z9">
        <f>IF(ISBLANK(Calculations!Z9),"",Calculations!Z9)</f>
        <v>317015864780.40149</v>
      </c>
      <c r="AA9">
        <f>IF(ISBLANK(Calculations!AA9),"",Calculations!AA9)</f>
        <v>317189490167.08783</v>
      </c>
      <c r="AB9">
        <f>IF(ISBLANK(Calculations!AB9),"",Calculations!AB9)</f>
        <v>317455285725.25446</v>
      </c>
      <c r="AC9">
        <f>IF(ISBLANK(Calculations!AC9),"",Calculations!AC9)</f>
        <v>317757092809.44073</v>
      </c>
      <c r="AD9">
        <f>IF(ISBLANK(Calculations!AD9),"",Calculations!AD9)</f>
        <v>318304036192.40576</v>
      </c>
      <c r="AE9">
        <f>IF(ISBLANK(Calculations!AE9),"",Calculations!AE9)</f>
        <v>319137012368.59485</v>
      </c>
      <c r="AF9">
        <f>IF(ISBLANK(Calculations!AF9),"",Calculations!AF9)</f>
        <v>320184902277.61346</v>
      </c>
      <c r="AG9">
        <f>IF(ISBLANK(Calculations!AG9),"",Calculations!AG9)</f>
        <v>321681601316.18268</v>
      </c>
      <c r="AH9">
        <f>IF(ISBLANK(Calculations!AH9),"",Calculations!AH9)</f>
        <v>323407184807.64038</v>
      </c>
      <c r="AI9">
        <f>IF(ISBLANK(Calculations!AI9),"",Calculations!AI9)</f>
        <v>325367951834.13849</v>
      </c>
      <c r="AJ9">
        <f>IF(ISBLANK(Calculations!AJ9),"",Calculations!AJ9)</f>
        <v>327331901468.12164</v>
      </c>
      <c r="AK9">
        <f>IF(ISBLANK(Calculations!AK9),"",Calculations!AK9)</f>
        <v>326944726202.9519</v>
      </c>
      <c r="AL9">
        <f>IF(ISBLANK(Calculations!AL9),"",Calculations!AL9)</f>
        <v>326536258117.88855</v>
      </c>
      <c r="AM9">
        <f>IF(ISBLANK(Calculations!AM9),"",Calculations!AM9)</f>
        <v>325967146498.57935</v>
      </c>
      <c r="AN9">
        <f>IF(ISBLANK(Calculations!AN9),"",Calculations!AN9)</f>
        <v>325351683451.19952</v>
      </c>
      <c r="AO9">
        <f>IF(ISBLANK(Calculations!AO9),"",Calculations!AO9)</f>
        <v>324645507704.20587</v>
      </c>
      <c r="AP9">
        <f>IF(ISBLANK(Calculations!AP9),"",Calculations!AP9)</f>
        <v>323958994336.6828</v>
      </c>
      <c r="AQ9">
        <f>IF(ISBLANK(Calculations!AQ9),"",Calculations!AQ9)</f>
        <v>323327400648.95435</v>
      </c>
      <c r="AR9">
        <f>IF(ISBLANK(Calculations!AR9),"",Calculations!AR9)</f>
        <v>322813906469.55566</v>
      </c>
      <c r="AS9">
        <f>IF(ISBLANK(Calculations!AS9),"",Calculations!AS9)</f>
        <v>322314562906.94952</v>
      </c>
      <c r="AT9">
        <f>IF(ISBLANK(Calculations!AT9),"",Calculations!AT9)</f>
        <v>321880084698.62018</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0.6096684097169276</v>
      </c>
      <c r="L10" t="str">
        <f>IF(ISBLANK(Calculations!L10),"",Calculations!L10)</f>
        <v>RESIDENTIAL</v>
      </c>
      <c r="M10" t="str">
        <f>IF(ISBLANK(Calculations!M10),"",Calculations!M10)</f>
        <v>heating</v>
      </c>
      <c r="N10" t="str">
        <f>IF(ISBLANK(Calculations!N10),"",Calculations!N10)</f>
        <v>kerosene</v>
      </c>
      <c r="O10">
        <f>IF(ISBLANK(Calculations!O10),"",Calculations!O10)</f>
        <v>4267678868.0184932</v>
      </c>
      <c r="P10">
        <f>IF(ISBLANK(Calculations!P10),"",Calculations!P10)</f>
        <v>4267678868.0184932</v>
      </c>
      <c r="Q10">
        <f>IF(ISBLANK(Calculations!Q10),"",Calculations!Q10)</f>
        <v>4267678868.0184932</v>
      </c>
      <c r="R10">
        <f>IF(ISBLANK(Calculations!R10),"",Calculations!R10)</f>
        <v>4275871194.625998</v>
      </c>
      <c r="S10">
        <f>IF(ISBLANK(Calculations!S10),"",Calculations!S10)</f>
        <v>4284731800.0348349</v>
      </c>
      <c r="T10">
        <f>IF(ISBLANK(Calculations!T10),"",Calculations!T10)</f>
        <v>4295455975.3159943</v>
      </c>
      <c r="U10">
        <f>IF(ISBLANK(Calculations!U10),"",Calculations!U10)</f>
        <v>4305956720.1479959</v>
      </c>
      <c r="V10">
        <f>IF(ISBLANK(Calculations!V10),"",Calculations!V10)</f>
        <v>4315599184.6075583</v>
      </c>
      <c r="W10">
        <f>IF(ISBLANK(Calculations!W10),"",Calculations!W10)</f>
        <v>4325175745.5531073</v>
      </c>
      <c r="X10">
        <f>IF(ISBLANK(Calculations!X10),"",Calculations!X10)</f>
        <v>4334008063.5620842</v>
      </c>
      <c r="Y10">
        <f>IF(ISBLANK(Calculations!Y10),"",Calculations!Y10)</f>
        <v>4341599091.5421181</v>
      </c>
      <c r="Z10">
        <f>IF(ISBLANK(Calculations!Z10),"",Calculations!Z10)</f>
        <v>4348323393.7470713</v>
      </c>
      <c r="AA10">
        <f>IF(ISBLANK(Calculations!AA10),"",Calculations!AA10)</f>
        <v>4355566234.4522552</v>
      </c>
      <c r="AB10">
        <f>IF(ISBLANK(Calculations!AB10),"",Calculations!AB10)</f>
        <v>4362232196.4414396</v>
      </c>
      <c r="AC10">
        <f>IF(ISBLANK(Calculations!AC10),"",Calculations!AC10)</f>
        <v>4367620247.1141357</v>
      </c>
      <c r="AD10">
        <f>IF(ISBLANK(Calculations!AD10),"",Calculations!AD10)</f>
        <v>4374035773.1835938</v>
      </c>
      <c r="AE10">
        <f>IF(ISBLANK(Calculations!AE10),"",Calculations!AE10)</f>
        <v>4381021825.0626984</v>
      </c>
      <c r="AF10">
        <f>IF(ISBLANK(Calculations!AF10),"",Calculations!AF10)</f>
        <v>4388293373.1045675</v>
      </c>
      <c r="AG10">
        <f>IF(ISBLANK(Calculations!AG10),"",Calculations!AG10)</f>
        <v>4396882075.387701</v>
      </c>
      <c r="AH10">
        <f>IF(ISBLANK(Calculations!AH10),"",Calculations!AH10)</f>
        <v>4405599769.4958878</v>
      </c>
      <c r="AI10">
        <f>IF(ISBLANK(Calculations!AI10),"",Calculations!AI10)</f>
        <v>4415701055.0329876</v>
      </c>
      <c r="AJ10">
        <f>IF(ISBLANK(Calculations!AJ10),"",Calculations!AJ10)</f>
        <v>4425799352.786356</v>
      </c>
      <c r="AK10">
        <f>IF(ISBLANK(Calculations!AK10),"",Calculations!AK10)</f>
        <v>4431600841.8727531</v>
      </c>
      <c r="AL10">
        <f>IF(ISBLANK(Calculations!AL10),"",Calculations!AL10)</f>
        <v>4437875841.7083874</v>
      </c>
      <c r="AM10">
        <f>IF(ISBLANK(Calculations!AM10),"",Calculations!AM10)</f>
        <v>4443261177.6752377</v>
      </c>
      <c r="AN10">
        <f>IF(ISBLANK(Calculations!AN10),"",Calculations!AN10)</f>
        <v>4449165530.681263</v>
      </c>
      <c r="AO10">
        <f>IF(ISBLANK(Calculations!AO10),"",Calculations!AO10)</f>
        <v>4454271782.3537712</v>
      </c>
      <c r="AP10">
        <f>IF(ISBLANK(Calculations!AP10),"",Calculations!AP10)</f>
        <v>4459320526.8030691</v>
      </c>
      <c r="AQ10">
        <f>IF(ISBLANK(Calculations!AQ10),"",Calculations!AQ10)</f>
        <v>4464342109.5705833</v>
      </c>
      <c r="AR10">
        <f>IF(ISBLANK(Calculations!AR10),"",Calculations!AR10)</f>
        <v>4470065104.7540722</v>
      </c>
      <c r="AS10">
        <f>IF(ISBLANK(Calculations!AS10),"",Calculations!AS10)</f>
        <v>4475147275.3081884</v>
      </c>
      <c r="AT10">
        <f>IF(ISBLANK(Calculations!AT10),"",Calculations!AT10)</f>
        <v>4480300253.10322</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0.6096684097169276</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0.6096684097169276</v>
      </c>
      <c r="C12">
        <f>IF(ISBLANK(Calculations!C12),"",Calculations!C12)</f>
        <v>0.3903315902830724</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0.90055352839372249</v>
      </c>
      <c r="K12">
        <f>IF(ISBLANK(Calculations!K12),"",Calculations!K12)</f>
        <v>0.6096684097169276</v>
      </c>
      <c r="L12" t="str">
        <f>IF(ISBLANK(Calculations!L12),"",Calculations!L12)</f>
        <v>RESIDENTIAL</v>
      </c>
      <c r="M12" t="str">
        <f>IF(ISBLANK(Calculations!M12),"",Calculations!M12)</f>
        <v>heating</v>
      </c>
      <c r="N12" t="str">
        <f>IF(ISBLANK(Calculations!N12),"",Calculations!N12)</f>
        <v>LPG propane or butane</v>
      </c>
      <c r="O12">
        <f>IF(ISBLANK(Calculations!O12),"",Calculations!O12)</f>
        <v>3415022813379.1821</v>
      </c>
      <c r="P12">
        <f>IF(ISBLANK(Calculations!P12),"",Calculations!P12)</f>
        <v>3415022813379.1821</v>
      </c>
      <c r="Q12">
        <f>IF(ISBLANK(Calculations!Q12),"",Calculations!Q12)</f>
        <v>3415022813379.1821</v>
      </c>
      <c r="R12">
        <f>IF(ISBLANK(Calculations!R12),"",Calculations!R12)</f>
        <v>3432929963058.7422</v>
      </c>
      <c r="S12">
        <f>IF(ISBLANK(Calculations!S12),"",Calculations!S12)</f>
        <v>3448613626606.0542</v>
      </c>
      <c r="T12">
        <f>IF(ISBLANK(Calculations!T12),"",Calculations!T12)</f>
        <v>3465009138289.293</v>
      </c>
      <c r="U12">
        <f>IF(ISBLANK(Calculations!U12),"",Calculations!U12)</f>
        <v>3480417323088.77</v>
      </c>
      <c r="V12">
        <f>IF(ISBLANK(Calculations!V12),"",Calculations!V12)</f>
        <v>3497770166061.0176</v>
      </c>
      <c r="W12">
        <f>IF(ISBLANK(Calculations!W12),"",Calculations!W12)</f>
        <v>3518276293195.9941</v>
      </c>
      <c r="X12">
        <f>IF(ISBLANK(Calculations!X12),"",Calculations!X12)</f>
        <v>3540536431631.686</v>
      </c>
      <c r="Y12">
        <f>IF(ISBLANK(Calculations!Y12),"",Calculations!Y12)</f>
        <v>3564265973375.5718</v>
      </c>
      <c r="Z12">
        <f>IF(ISBLANK(Calculations!Z12),"",Calculations!Z12)</f>
        <v>3589400802016.7397</v>
      </c>
      <c r="AA12">
        <f>IF(ISBLANK(Calculations!AA12),"",Calculations!AA12)</f>
        <v>3616815722550.2559</v>
      </c>
      <c r="AB12">
        <f>IF(ISBLANK(Calculations!AB12),"",Calculations!AB12)</f>
        <v>3644152731519.1948</v>
      </c>
      <c r="AC12">
        <f>IF(ISBLANK(Calculations!AC12),"",Calculations!AC12)</f>
        <v>3669913201115.2695</v>
      </c>
      <c r="AD12">
        <f>IF(ISBLANK(Calculations!AD12),"",Calculations!AD12)</f>
        <v>3695209189341.4351</v>
      </c>
      <c r="AE12">
        <f>IF(ISBLANK(Calculations!AE12),"",Calculations!AE12)</f>
        <v>3719480014169.709</v>
      </c>
      <c r="AF12">
        <f>IF(ISBLANK(Calculations!AF12),"",Calculations!AF12)</f>
        <v>3740551578702.0142</v>
      </c>
      <c r="AG12">
        <f>IF(ISBLANK(Calculations!AG12),"",Calculations!AG12)</f>
        <v>3762036116807.1416</v>
      </c>
      <c r="AH12">
        <f>IF(ISBLANK(Calculations!AH12),"",Calculations!AH12)</f>
        <v>3782415039611.9087</v>
      </c>
      <c r="AI12">
        <f>IF(ISBLANK(Calculations!AI12),"",Calculations!AI12)</f>
        <v>3803838546499.8159</v>
      </c>
      <c r="AJ12">
        <f>IF(ISBLANK(Calculations!AJ12),"",Calculations!AJ12)</f>
        <v>3825229417095.9541</v>
      </c>
      <c r="AK12">
        <f>IF(ISBLANK(Calculations!AK12),"",Calculations!AK12)</f>
        <v>3816332778168.4668</v>
      </c>
      <c r="AL12">
        <f>IF(ISBLANK(Calculations!AL12),"",Calculations!AL12)</f>
        <v>3809365225884.5356</v>
      </c>
      <c r="AM12">
        <f>IF(ISBLANK(Calculations!AM12),"",Calculations!AM12)</f>
        <v>3803197546131.686</v>
      </c>
      <c r="AN12">
        <f>IF(ISBLANK(Calculations!AN12),"",Calculations!AN12)</f>
        <v>3798953591096.1763</v>
      </c>
      <c r="AO12">
        <f>IF(ISBLANK(Calculations!AO12),"",Calculations!AO12)</f>
        <v>3795282457240.542</v>
      </c>
      <c r="AP12">
        <f>IF(ISBLANK(Calculations!AP12),"",Calculations!AP12)</f>
        <v>3792527143631.1318</v>
      </c>
      <c r="AQ12">
        <f>IF(ISBLANK(Calculations!AQ12),"",Calculations!AQ12)</f>
        <v>3790421992304.9233</v>
      </c>
      <c r="AR12">
        <f>IF(ISBLANK(Calculations!AR12),"",Calculations!AR12)</f>
        <v>3789312571201.6343</v>
      </c>
      <c r="AS12">
        <f>IF(ISBLANK(Calculations!AS12),"",Calculations!AS12)</f>
        <v>3787815931952.6685</v>
      </c>
      <c r="AT12">
        <f>IF(ISBLANK(Calculations!AT12),"",Calculations!AT12)</f>
        <v>3786373807470.0449</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0.6096684097169276</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3.8322218113302678E-2</v>
      </c>
      <c r="K17">
        <f>IF(ISBLANK(Calculations!K17),"",Calculations!K17)</f>
        <v>0.6096684097169276</v>
      </c>
      <c r="L17" t="str">
        <f>IF(ISBLANK(Calculations!L17),"",Calculations!L17)</f>
        <v>RESIDENTIAL</v>
      </c>
      <c r="M17" t="str">
        <f>IF(ISBLANK(Calculations!M17),"",Calculations!M17)</f>
        <v>cooling</v>
      </c>
      <c r="N17" t="str">
        <f>IF(ISBLANK(Calculations!N17),"",Calculations!N17)</f>
        <v>electricity</v>
      </c>
      <c r="O17">
        <f>P17</f>
        <v>389685583663.92023</v>
      </c>
      <c r="P17">
        <f>IF(ISBLANK(Calculations!P17),"",Calculations!P17)</f>
        <v>389685583663.92023</v>
      </c>
      <c r="Q17">
        <f>IF(ISBLANK(Calculations!Q17),"",Calculations!Q17)</f>
        <v>389685583663.92023</v>
      </c>
      <c r="R17">
        <f>IF(ISBLANK(Calculations!R17),"",Calculations!R17)</f>
        <v>379682433781.13885</v>
      </c>
      <c r="S17" s="99">
        <f>IF(ISBLANK(Calculations!S17),"",Calculations!S17 + ('IRA Buildings Changes'!$C$38/($AB$16-$R$16)*(S16-$R$16)))</f>
        <v>430178735310.81042</v>
      </c>
      <c r="T17" s="99">
        <f>IF(ISBLANK(Calculations!T17),"",Calculations!T17 + ('IRA Buildings Changes'!$C$38/($AB$16-$R$16)*(T16-$R$16)))</f>
        <v>481592351743.62231</v>
      </c>
      <c r="U17" s="99">
        <f>IF(ISBLANK(Calculations!U17),"",Calculations!U17 + ('IRA Buildings Changes'!$C$38/($AB$16-$R$16)*(U16-$R$16)))</f>
        <v>534027987368.58038</v>
      </c>
      <c r="V17" s="99">
        <f>IF(ISBLANK(Calculations!V17),"",Calculations!V17 + ('IRA Buildings Changes'!$C$38/($AB$16-$R$16)*(V16-$R$16)))</f>
        <v>587594929473.17932</v>
      </c>
      <c r="W17" s="99">
        <f>IF(ISBLANK(Calculations!W17),"",Calculations!W17 + ('IRA Buildings Changes'!$C$38/($AB$16-$R$16)*(W16-$R$16)))</f>
        <v>641951084996.52124</v>
      </c>
      <c r="X17" s="99">
        <f>IF(ISBLANK(Calculations!X17),"",Calculations!X17 + ('IRA Buildings Changes'!$C$38/($AB$16-$R$16)*(X16-$R$16)))</f>
        <v>697732260728.00317</v>
      </c>
      <c r="Y17" s="99">
        <f>IF(ISBLANK(Calculations!Y17),"",Calculations!Y17 + ('IRA Buildings Changes'!$C$38/($AB$16-$R$16)*(Y16-$R$16)))</f>
        <v>754467125168.07178</v>
      </c>
      <c r="Z17" s="99">
        <f>IF(ISBLANK(Calculations!Z17),"",Calculations!Z17 + ('IRA Buildings Changes'!$C$38/($AB$16-$R$16)*(Z16-$R$16)))</f>
        <v>811989224966.79797</v>
      </c>
      <c r="AA17" s="99">
        <f>IF(ISBLANK(Calculations!AA17),"",Calculations!AA17 + ('IRA Buildings Changes'!$C$38/($AB$16-$R$16)*(AA16-$R$16)))</f>
        <v>870143355568.94238</v>
      </c>
      <c r="AB17" s="98">
        <f>IF(ISBLANK(Calculations!AB17),"",Calculations!AB17 + 'IRA Buildings Changes'!$C$38)</f>
        <v>928770711255.97839</v>
      </c>
      <c r="AC17" s="99">
        <f>IF(ISBLANK(Calculations!AC17),"",Calculations!AC17 + 'IRA Buildings Changes'!$C$38)</f>
        <v>928024816197.19678</v>
      </c>
      <c r="AD17" s="99">
        <f>IF(ISBLANK(Calculations!AD17),"",Calculations!AD17 + 'IRA Buildings Changes'!$C$38)</f>
        <v>927514054881.48193</v>
      </c>
      <c r="AE17" s="99">
        <f>IF(ISBLANK(Calculations!AE17),"",Calculations!AE17 + 'IRA Buildings Changes'!$C$38)</f>
        <v>927174410065.18677</v>
      </c>
      <c r="AF17" s="99">
        <f>IF(ISBLANK(Calculations!AF17),"",Calculations!AF17 + 'IRA Buildings Changes'!$C$38)</f>
        <v>926966750409.6123</v>
      </c>
      <c r="AG17" s="99">
        <f>IF(ISBLANK(Calculations!AG17),"",Calculations!AG17 + 'IRA Buildings Changes'!$C$38)</f>
        <v>926865479028.95386</v>
      </c>
      <c r="AH17" s="99">
        <f>IF(ISBLANK(Calculations!AH17),"",Calculations!AH17 + 'IRA Buildings Changes'!$C$38)</f>
        <v>926849029308.5791</v>
      </c>
      <c r="AI17" s="99">
        <f>IF(ISBLANK(Calculations!AI17),"",Calculations!AI17 + 'IRA Buildings Changes'!$C$38)</f>
        <v>926901391740.47192</v>
      </c>
      <c r="AJ17" s="99">
        <f>IF(ISBLANK(Calculations!AJ17),"",Calculations!AJ17 + 'IRA Buildings Changes'!$C$38)</f>
        <v>927009463805.97827</v>
      </c>
      <c r="AK17" s="99">
        <f>IF(ISBLANK(Calculations!AK17),"",Calculations!AK17 + 'IRA Buildings Changes'!$C$38)</f>
        <v>927191980187.49097</v>
      </c>
      <c r="AL17" s="99">
        <f>IF(ISBLANK(Calculations!AL17),"",Calculations!AL17 + 'IRA Buildings Changes'!$C$38)</f>
        <v>927421347944.39355</v>
      </c>
      <c r="AM17" s="99">
        <f>IF(ISBLANK(Calculations!AM17),"",Calculations!AM17 + 'IRA Buildings Changes'!$C$38)</f>
        <v>927688574036.9469</v>
      </c>
      <c r="AN17" s="99">
        <f>IF(ISBLANK(Calculations!AN17),"",Calculations!AN17 + 'IRA Buildings Changes'!$C$38)</f>
        <v>927989126148.07666</v>
      </c>
      <c r="AO17" s="99">
        <f>IF(ISBLANK(Calculations!AO17),"",Calculations!AO17 + 'IRA Buildings Changes'!$C$38)</f>
        <v>928318702882.46899</v>
      </c>
      <c r="AP17" s="99">
        <f>IF(ISBLANK(Calculations!AP17),"",Calculations!AP17 + 'IRA Buildings Changes'!$C$38)</f>
        <v>928672662083.79358</v>
      </c>
      <c r="AQ17" s="99">
        <f>IF(ISBLANK(Calculations!AQ17),"",Calculations!AQ17 + 'IRA Buildings Changes'!$C$38)</f>
        <v>929046162587.26514</v>
      </c>
      <c r="AR17" s="99">
        <f>IF(ISBLANK(Calculations!AR17),"",Calculations!AR17 + 'IRA Buildings Changes'!$C$38)</f>
        <v>929434572626.9342</v>
      </c>
      <c r="AS17" s="99">
        <f>IF(ISBLANK(Calculations!AS17),"",Calculations!AS17 + 'IRA Buildings Changes'!$C$38)</f>
        <v>929833236454.52026</v>
      </c>
      <c r="AT17" s="99">
        <f>IF(ISBLANK(Calculations!AT17),"",Calculations!AT17 + 'IRA Buildings Changes'!$C$38)</f>
        <v>930238919281.2019</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0.6096684097169276</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0.6096684097169276</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0.6096684097169276</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0.6096684097169276</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0.6096684097169276</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0.6096684097169276</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0.6096684097169276</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0.6096684097169276</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0.6096684097169276</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5.4254244230144154E-2</v>
      </c>
      <c r="K30">
        <f>IF(ISBLANK(Calculations!K30),"",Calculations!K30)</f>
        <v>0.6096684097169276</v>
      </c>
      <c r="L30" t="str">
        <f>IF(ISBLANK(Calculations!L30),"",Calculations!L30)</f>
        <v>RESIDENTIAL</v>
      </c>
      <c r="M30" t="str">
        <f>IF(ISBLANK(Calculations!M30),"",Calculations!M30)</f>
        <v>lighting</v>
      </c>
      <c r="N30" t="str">
        <f>IF(ISBLANK(Calculations!N30),"",Calculations!N30)</f>
        <v>electricity</v>
      </c>
      <c r="O30">
        <f t="shared" si="0"/>
        <v>551692930888.29858</v>
      </c>
      <c r="P30">
        <f>IF(ISBLANK(Calculations!P30),"",Calculations!P30)</f>
        <v>551692930888.29858</v>
      </c>
      <c r="Q30">
        <f>IF(ISBLANK(Calculations!Q30),"",Calculations!Q30)</f>
        <v>551692930888.29858</v>
      </c>
      <c r="R30">
        <f>IF(ISBLANK(Calculations!R30),"",Calculations!R30)</f>
        <v>547543180177.14746</v>
      </c>
      <c r="S30">
        <f>IF(ISBLANK(Calculations!S30),"",Calculations!S30)</f>
        <v>543523896725.05981</v>
      </c>
      <c r="T30">
        <f>IF(ISBLANK(Calculations!T30),"",Calculations!T30)</f>
        <v>540142944605.69647</v>
      </c>
      <c r="U30">
        <f>IF(ISBLANK(Calculations!U30),"",Calculations!U30)</f>
        <v>538251153744.65979</v>
      </c>
      <c r="V30">
        <f>IF(ISBLANK(Calculations!V30),"",Calculations!V30)</f>
        <v>538049200827.39618</v>
      </c>
      <c r="W30">
        <f>IF(ISBLANK(Calculations!W30),"",Calculations!W30)</f>
        <v>538412882135.80249</v>
      </c>
      <c r="X30">
        <f>IF(ISBLANK(Calculations!X30),"",Calculations!X30)</f>
        <v>538808755444.27112</v>
      </c>
      <c r="Y30">
        <f>IF(ISBLANK(Calculations!Y30),"",Calculations!Y30)</f>
        <v>539267620298.48779</v>
      </c>
      <c r="Z30">
        <f>IF(ISBLANK(Calculations!Z30),"",Calculations!Z30)</f>
        <v>540079148002.4812</v>
      </c>
      <c r="AA30">
        <f>IF(ISBLANK(Calculations!AA30),"",Calculations!AA30)</f>
        <v>541674810823.19891</v>
      </c>
      <c r="AB30">
        <f>IF(ISBLANK(Calculations!AB30),"",Calculations!AB30)</f>
        <v>543991591672.6427</v>
      </c>
      <c r="AC30">
        <f>IF(ISBLANK(Calculations!AC30),"",Calculations!AC30)</f>
        <v>546789772201.19141</v>
      </c>
      <c r="AD30">
        <f>IF(ISBLANK(Calculations!AD30),"",Calculations!AD30)</f>
        <v>549877812794.51855</v>
      </c>
      <c r="AE30">
        <f>IF(ISBLANK(Calculations!AE30),"",Calculations!AE30)</f>
        <v>552658574217.98132</v>
      </c>
      <c r="AF30">
        <f>IF(ISBLANK(Calculations!AF30),"",Calculations!AF30)</f>
        <v>554448431581.30127</v>
      </c>
      <c r="AG30">
        <f>IF(ISBLANK(Calculations!AG30),"",Calculations!AG30)</f>
        <v>555944104629.28345</v>
      </c>
      <c r="AH30">
        <f>IF(ISBLANK(Calculations!AH30),"",Calculations!AH30)</f>
        <v>557259181831.02087</v>
      </c>
      <c r="AI30">
        <f>IF(ISBLANK(Calculations!AI30),"",Calculations!AI30)</f>
        <v>558452221881.02051</v>
      </c>
      <c r="AJ30">
        <f>IF(ISBLANK(Calculations!AJ30),"",Calculations!AJ30)</f>
        <v>559553836101.0741</v>
      </c>
      <c r="AK30">
        <f>IF(ISBLANK(Calculations!AK30),"",Calculations!AK30)</f>
        <v>558366724713.21777</v>
      </c>
      <c r="AL30">
        <f>IF(ISBLANK(Calculations!AL30),"",Calculations!AL30)</f>
        <v>557304043928.06494</v>
      </c>
      <c r="AM30">
        <f>IF(ISBLANK(Calculations!AM30),"",Calculations!AM30)</f>
        <v>556418433523.90698</v>
      </c>
      <c r="AN30">
        <f>IF(ISBLANK(Calculations!AN30),"",Calculations!AN30)</f>
        <v>555748244840.91223</v>
      </c>
      <c r="AO30">
        <f>IF(ISBLANK(Calculations!AO30),"",Calculations!AO30)</f>
        <v>555287497052.52625</v>
      </c>
      <c r="AP30">
        <f>IF(ISBLANK(Calculations!AP30),"",Calculations!AP30)</f>
        <v>555013609907.25903</v>
      </c>
      <c r="AQ30">
        <f>IF(ISBLANK(Calculations!AQ30),"",Calculations!AQ30)</f>
        <v>554890411273.72974</v>
      </c>
      <c r="AR30">
        <f>IF(ISBLANK(Calculations!AR30),"",Calculations!AR30)</f>
        <v>554881204763.25293</v>
      </c>
      <c r="AS30">
        <f>IF(ISBLANK(Calculations!AS30),"",Calculations!AS30)</f>
        <v>554963309919.80481</v>
      </c>
      <c r="AT30">
        <f>IF(ISBLANK(Calculations!AT30),"",Calculations!AT30)</f>
        <v>555125786318.85962</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0.6096684097169276</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0.6096684097169276</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0.6096684097169276</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0.6096684097169276</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0.6096684097169276</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0.6096684097169276</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0.6096684097169276</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0.6096684097169276</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0.6096684097169276</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0.27894605344596846</v>
      </c>
      <c r="K43">
        <f>IF(ISBLANK(Calculations!K43),"",Calculations!K43)</f>
        <v>0.6096684097169276</v>
      </c>
      <c r="L43" t="str">
        <f>IF(ISBLANK(Calculations!L43),"",Calculations!L43)</f>
        <v>RESIDENTIAL</v>
      </c>
      <c r="M43" t="str">
        <f>IF(ISBLANK(Calculations!M43),"",Calculations!M43)</f>
        <v>appl</v>
      </c>
      <c r="N43" t="str">
        <f>IF(ISBLANK(Calculations!N43),"",Calculations!N43)</f>
        <v>electricity</v>
      </c>
      <c r="O43">
        <f t="shared" si="0"/>
        <v>2836507410047.4927</v>
      </c>
      <c r="P43">
        <f>IF(ISBLANK(Calculations!P43),"",Calculations!P43)</f>
        <v>2836507410047.4927</v>
      </c>
      <c r="Q43">
        <f>IF(ISBLANK(Calculations!Q43),"",Calculations!Q43)</f>
        <v>2836507410047.4927</v>
      </c>
      <c r="R43">
        <f>IF(ISBLANK(Calculations!R43),"",Calculations!R43)</f>
        <v>2817838849810.9629</v>
      </c>
      <c r="S43">
        <f>IF(ISBLANK(Calculations!S43),"",Calculations!S43)</f>
        <v>2799175610916.9883</v>
      </c>
      <c r="T43">
        <f>IF(ISBLANK(Calculations!T43),"",Calculations!T43)</f>
        <v>2781404025587.5361</v>
      </c>
      <c r="U43">
        <f>IF(ISBLANK(Calculations!U43),"",Calculations!U43)</f>
        <v>2765477479228.7544</v>
      </c>
      <c r="V43">
        <f>IF(ISBLANK(Calculations!V43),"",Calculations!V43)</f>
        <v>2752487743388.2139</v>
      </c>
      <c r="W43">
        <f>IF(ISBLANK(Calculations!W43),"",Calculations!W43)</f>
        <v>2742664993226.1924</v>
      </c>
      <c r="X43">
        <f>IF(ISBLANK(Calculations!X43),"",Calculations!X43)</f>
        <v>2735851816059.4624</v>
      </c>
      <c r="Y43">
        <f>IF(ISBLANK(Calculations!Y43),"",Calculations!Y43)</f>
        <v>2731621776674.2446</v>
      </c>
      <c r="Z43">
        <f>IF(ISBLANK(Calculations!Z43),"",Calculations!Z43)</f>
        <v>2730513138160.2256</v>
      </c>
      <c r="AA43">
        <f>IF(ISBLANK(Calculations!AA43),"",Calculations!AA43)</f>
        <v>2732838018575.3306</v>
      </c>
      <c r="AB43">
        <f>IF(ISBLANK(Calculations!AB43),"",Calculations!AB43)</f>
        <v>2737886156182.9302</v>
      </c>
      <c r="AC43">
        <f>IF(ISBLANK(Calculations!AC43),"",Calculations!AC43)</f>
        <v>2745071058117.542</v>
      </c>
      <c r="AD43">
        <f>IF(ISBLANK(Calculations!AD43),"",Calculations!AD43)</f>
        <v>2754618819893.8145</v>
      </c>
      <c r="AE43">
        <f>IF(ISBLANK(Calculations!AE43),"",Calculations!AE43)</f>
        <v>2766216673705.123</v>
      </c>
      <c r="AF43">
        <f>IF(ISBLANK(Calculations!AF43),"",Calculations!AF43)</f>
        <v>2779411602963.2549</v>
      </c>
      <c r="AG43">
        <f>IF(ISBLANK(Calculations!AG43),"",Calculations!AG43)</f>
        <v>2793480122361.6035</v>
      </c>
      <c r="AH43">
        <f>IF(ISBLANK(Calculations!AH43),"",Calculations!AH43)</f>
        <v>2808154659732.4023</v>
      </c>
      <c r="AI43">
        <f>IF(ISBLANK(Calculations!AI43),"",Calculations!AI43)</f>
        <v>2823229471633.2666</v>
      </c>
      <c r="AJ43">
        <f>IF(ISBLANK(Calculations!AJ43),"",Calculations!AJ43)</f>
        <v>2838557953333.9966</v>
      </c>
      <c r="AK43">
        <f>IF(ISBLANK(Calculations!AK43),"",Calculations!AK43)</f>
        <v>2842275327729.0537</v>
      </c>
      <c r="AL43">
        <f>IF(ISBLANK(Calculations!AL43),"",Calculations!AL43)</f>
        <v>2846102911756.5771</v>
      </c>
      <c r="AM43">
        <f>IF(ISBLANK(Calculations!AM43),"",Calculations!AM43)</f>
        <v>2850022192259.9204</v>
      </c>
      <c r="AN43">
        <f>IF(ISBLANK(Calculations!AN43),"",Calculations!AN43)</f>
        <v>2854032265236.7031</v>
      </c>
      <c r="AO43">
        <f>IF(ISBLANK(Calculations!AO43),"",Calculations!AO43)</f>
        <v>2858141140597.9766</v>
      </c>
      <c r="AP43">
        <f>IF(ISBLANK(Calculations!AP43),"",Calculations!AP43)</f>
        <v>2862346377534.6211</v>
      </c>
      <c r="AQ43">
        <f>IF(ISBLANK(Calculations!AQ43),"",Calculations!AQ43)</f>
        <v>2866629529874.7852</v>
      </c>
      <c r="AR43">
        <f>IF(ISBLANK(Calculations!AR43),"",Calculations!AR43)</f>
        <v>2870993774307.293</v>
      </c>
      <c r="AS43">
        <f>IF(ISBLANK(Calculations!AS43),"",Calculations!AS43)</f>
        <v>2875414082592.7515</v>
      </c>
      <c r="AT43">
        <f>IF(ISBLANK(Calculations!AT43),"",Calculations!AT43)</f>
        <v>2879869950296.4434</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0.6096684097169276</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0.21818339503533921</v>
      </c>
      <c r="K45">
        <f>IF(ISBLANK(Calculations!K45),"",Calculations!K45)</f>
        <v>0.6096684097169276</v>
      </c>
      <c r="L45" t="str">
        <f>IF(ISBLANK(Calculations!L45),"",Calculations!L45)</f>
        <v>RESIDENTIAL</v>
      </c>
      <c r="M45" t="str">
        <f>IF(ISBLANK(Calculations!M45),"",Calculations!M45)</f>
        <v>appl</v>
      </c>
      <c r="N45" t="str">
        <f>IF(ISBLANK(Calculations!N45),"",Calculations!N45)</f>
        <v>natural gas</v>
      </c>
      <c r="O45">
        <f t="shared" si="0"/>
        <v>1588120090801.8772</v>
      </c>
      <c r="P45">
        <f>IF(ISBLANK(Calculations!P45),"",Calculations!P45)</f>
        <v>1588120090801.8772</v>
      </c>
      <c r="Q45">
        <f>IF(ISBLANK(Calculations!Q45),"",Calculations!Q45)</f>
        <v>1588120090801.8772</v>
      </c>
      <c r="R45">
        <f>IF(ISBLANK(Calculations!R45),"",Calculations!R45)</f>
        <v>1589313945774.979</v>
      </c>
      <c r="S45">
        <f>IF(ISBLANK(Calculations!S45),"",Calculations!S45)</f>
        <v>1590914041685.5869</v>
      </c>
      <c r="T45">
        <f>IF(ISBLANK(Calculations!T45),"",Calculations!T45)</f>
        <v>1593236673239.4893</v>
      </c>
      <c r="U45">
        <f>IF(ISBLANK(Calculations!U45),"",Calculations!U45)</f>
        <v>1596633921789.0269</v>
      </c>
      <c r="V45">
        <f>IF(ISBLANK(Calculations!V45),"",Calculations!V45)</f>
        <v>1601523506837.6797</v>
      </c>
      <c r="W45">
        <f>IF(ISBLANK(Calculations!W45),"",Calculations!W45)</f>
        <v>1607722315516.4839</v>
      </c>
      <c r="X45">
        <f>IF(ISBLANK(Calculations!X45),"",Calculations!X45)</f>
        <v>1614800117540.9443</v>
      </c>
      <c r="Y45">
        <f>IF(ISBLANK(Calculations!Y45),"",Calculations!Y45)</f>
        <v>1622297442455.3499</v>
      </c>
      <c r="Z45">
        <f>IF(ISBLANK(Calculations!Z45),"",Calculations!Z45)</f>
        <v>1630457808909.8672</v>
      </c>
      <c r="AA45">
        <f>IF(ISBLANK(Calculations!AA45),"",Calculations!AA45)</f>
        <v>1639240971081.1665</v>
      </c>
      <c r="AB45">
        <f>IF(ISBLANK(Calculations!AB45),"",Calculations!AB45)</f>
        <v>1648239263086.5811</v>
      </c>
      <c r="AC45">
        <f>IF(ISBLANK(Calculations!AC45),"",Calculations!AC45)</f>
        <v>1657331466896.666</v>
      </c>
      <c r="AD45">
        <f>IF(ISBLANK(Calculations!AD45),"",Calculations!AD45)</f>
        <v>1666935192773.0701</v>
      </c>
      <c r="AE45">
        <f>IF(ISBLANK(Calculations!AE45),"",Calculations!AE45)</f>
        <v>1677073956112.9128</v>
      </c>
      <c r="AF45">
        <f>IF(ISBLANK(Calculations!AF45),"",Calculations!AF45)</f>
        <v>1687599550485.4966</v>
      </c>
      <c r="AG45">
        <f>IF(ISBLANK(Calculations!AG45),"",Calculations!AG45)</f>
        <v>1698207355814.5674</v>
      </c>
      <c r="AH45">
        <f>IF(ISBLANK(Calculations!AH45),"",Calculations!AH45)</f>
        <v>1708869517994.168</v>
      </c>
      <c r="AI45">
        <f>IF(ISBLANK(Calculations!AI45),"",Calculations!AI45)</f>
        <v>1719493332024.9639</v>
      </c>
      <c r="AJ45">
        <f>IF(ISBLANK(Calculations!AJ45),"",Calculations!AJ45)</f>
        <v>1730021897504.0593</v>
      </c>
      <c r="AK45">
        <f>IF(ISBLANK(Calculations!AK45),"",Calculations!AK45)</f>
        <v>1733035557388.5879</v>
      </c>
      <c r="AL45">
        <f>IF(ISBLANK(Calculations!AL45),"",Calculations!AL45)</f>
        <v>1735916029129.7739</v>
      </c>
      <c r="AM45">
        <f>IF(ISBLANK(Calculations!AM45),"",Calculations!AM45)</f>
        <v>1738697752042.8591</v>
      </c>
      <c r="AN45">
        <f>IF(ISBLANK(Calculations!AN45),"",Calculations!AN45)</f>
        <v>1741409396013.8904</v>
      </c>
      <c r="AO45">
        <f>IF(ISBLANK(Calculations!AO45),"",Calculations!AO45)</f>
        <v>1744068029533.9114</v>
      </c>
      <c r="AP45">
        <f>IF(ISBLANK(Calculations!AP45),"",Calculations!AP45)</f>
        <v>1746688343580.9277</v>
      </c>
      <c r="AQ45">
        <f>IF(ISBLANK(Calculations!AQ45),"",Calculations!AQ45)</f>
        <v>1749283129694.5403</v>
      </c>
      <c r="AR45">
        <f>IF(ISBLANK(Calculations!AR45),"",Calculations!AR45)</f>
        <v>1751853848413.3521</v>
      </c>
      <c r="AS45">
        <f>IF(ISBLANK(Calculations!AS45),"",Calculations!AS45)</f>
        <v>1754424361932.02</v>
      </c>
      <c r="AT45">
        <f>IF(ISBLANK(Calculations!AT45),"",Calculations!AT45)</f>
        <v>1757012445809.5447</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2.537768261033818E-3</v>
      </c>
      <c r="K46">
        <f>IF(ISBLANK(Calculations!K46),"",Calculations!K46)</f>
        <v>0.6096684097169276</v>
      </c>
      <c r="L46" t="str">
        <f>IF(ISBLANK(Calculations!L46),"",Calculations!L46)</f>
        <v>RESIDENTIAL</v>
      </c>
      <c r="M46" t="str">
        <f>IF(ISBLANK(Calculations!M46),"",Calculations!M46)</f>
        <v>appl</v>
      </c>
      <c r="N46" t="str">
        <f>IF(ISBLANK(Calculations!N46),"",Calculations!N46)</f>
        <v>petroleum diesel</v>
      </c>
      <c r="O46">
        <f t="shared" si="0"/>
        <v>1299645597.5450478</v>
      </c>
      <c r="P46">
        <f>IF(ISBLANK(Calculations!P46),"",Calculations!P46)</f>
        <v>1299645597.5450478</v>
      </c>
      <c r="Q46">
        <f>IF(ISBLANK(Calculations!Q46),"",Calculations!Q46)</f>
        <v>1299645597.5450478</v>
      </c>
      <c r="R46">
        <f>IF(ISBLANK(Calculations!R46),"",Calculations!R46)</f>
        <v>1245869075.6545835</v>
      </c>
      <c r="S46">
        <f>IF(ISBLANK(Calculations!S46),"",Calculations!S46)</f>
        <v>1179906325.9871759</v>
      </c>
      <c r="T46">
        <f>IF(ISBLANK(Calculations!T46),"",Calculations!T46)</f>
        <v>1107848460.6230876</v>
      </c>
      <c r="U46">
        <f>IF(ISBLANK(Calculations!U46),"",Calculations!U46)</f>
        <v>1036021540.8117226</v>
      </c>
      <c r="V46">
        <f>IF(ISBLANK(Calculations!V46),"",Calculations!V46)</f>
        <v>970142033.98084784</v>
      </c>
      <c r="W46">
        <f>IF(ISBLANK(Calculations!W46),"",Calculations!W46)</f>
        <v>914020438.25961936</v>
      </c>
      <c r="X46">
        <f>IF(ISBLANK(Calculations!X46),"",Calculations!X46)</f>
        <v>869533519.57183456</v>
      </c>
      <c r="Y46">
        <f>IF(ISBLANK(Calculations!Y46),"",Calculations!Y46)</f>
        <v>836802451.98992145</v>
      </c>
      <c r="Z46">
        <f>IF(ISBLANK(Calculations!Z46),"",Calculations!Z46)</f>
        <v>814984897.22694016</v>
      </c>
      <c r="AA46">
        <f>IF(ISBLANK(Calculations!AA46),"",Calculations!AA46)</f>
        <v>802197645.60453987</v>
      </c>
      <c r="AB46">
        <f>IF(ISBLANK(Calculations!AB46),"",Calculations!AB46)</f>
        <v>796009014.12454724</v>
      </c>
      <c r="AC46">
        <f>IF(ISBLANK(Calculations!AC46),"",Calculations!AC46)</f>
        <v>794256966.65537834</v>
      </c>
      <c r="AD46">
        <f>IF(ISBLANK(Calculations!AD46),"",Calculations!AD46)</f>
        <v>795500341.40736139</v>
      </c>
      <c r="AE46">
        <f>IF(ISBLANK(Calculations!AE46),"",Calculations!AE46)</f>
        <v>798568871.93412244</v>
      </c>
      <c r="AF46">
        <f>IF(ISBLANK(Calculations!AF46),"",Calculations!AF46)</f>
        <v>802632814.72166419</v>
      </c>
      <c r="AG46">
        <f>IF(ISBLANK(Calculations!AG46),"",Calculations!AG46)</f>
        <v>807106578.35940802</v>
      </c>
      <c r="AH46">
        <f>IF(ISBLANK(Calculations!AH46),"",Calculations!AH46)</f>
        <v>811766071.06535327</v>
      </c>
      <c r="AI46">
        <f>IF(ISBLANK(Calculations!AI46),"",Calculations!AI46)</f>
        <v>816469718.58886993</v>
      </c>
      <c r="AJ46">
        <f>IF(ISBLANK(Calculations!AJ46),"",Calculations!AJ46)</f>
        <v>821144477.77908635</v>
      </c>
      <c r="AK46">
        <f>IF(ISBLANK(Calculations!AK46),"",Calculations!AK46)</f>
        <v>822536450.31440651</v>
      </c>
      <c r="AL46">
        <f>IF(ISBLANK(Calculations!AL46),"",Calculations!AL46)</f>
        <v>823875118.70103979</v>
      </c>
      <c r="AM46">
        <f>IF(ISBLANK(Calculations!AM46),"",Calculations!AM46)</f>
        <v>825176676.90620458</v>
      </c>
      <c r="AN46">
        <f>IF(ISBLANK(Calculations!AN46),"",Calculations!AN46)</f>
        <v>826454694.01686287</v>
      </c>
      <c r="AO46">
        <f>IF(ISBLANK(Calculations!AO46),"",Calculations!AO46)</f>
        <v>827717055.37006259</v>
      </c>
      <c r="AP46">
        <f>IF(ISBLANK(Calculations!AP46),"",Calculations!AP46)</f>
        <v>828965490.76910222</v>
      </c>
      <c r="AQ46">
        <f>IF(ISBLANK(Calculations!AQ46),"",Calculations!AQ46)</f>
        <v>830202832.18087041</v>
      </c>
      <c r="AR46">
        <f>IF(ISBLANK(Calculations!AR46),"",Calculations!AR46)</f>
        <v>831428268.56668341</v>
      </c>
      <c r="AS46">
        <f>IF(ISBLANK(Calculations!AS46),"",Calculations!AS46)</f>
        <v>832650868.91118014</v>
      </c>
      <c r="AT46">
        <f>IF(ISBLANK(Calculations!AT46),"",Calculations!AT46)</f>
        <v>833880307.5316447</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0.6096684097169276</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0.6096684097169276</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0.6096684097169276</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0.6096684097169276</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9.9446471606277578E-2</v>
      </c>
      <c r="K51">
        <f>IF(ISBLANK(Calculations!K51),"",Calculations!K51)</f>
        <v>0.6096684097169276</v>
      </c>
      <c r="L51" t="str">
        <f>IF(ISBLANK(Calculations!L51),"",Calculations!L51)</f>
        <v>RESIDENTIAL</v>
      </c>
      <c r="M51" t="str">
        <f>IF(ISBLANK(Calculations!M51),"",Calculations!M51)</f>
        <v>appl</v>
      </c>
      <c r="N51" t="str">
        <f>IF(ISBLANK(Calculations!N51),"",Calculations!N51)</f>
        <v>LPG propane or butane</v>
      </c>
      <c r="O51">
        <f t="shared" si="0"/>
        <v>377114695060.10797</v>
      </c>
      <c r="P51">
        <f>IF(ISBLANK(Calculations!P51),"",Calculations!P51)</f>
        <v>377114695060.10797</v>
      </c>
      <c r="Q51">
        <f>IF(ISBLANK(Calculations!Q51),"",Calculations!Q51)</f>
        <v>377114695060.10797</v>
      </c>
      <c r="R51">
        <f>IF(ISBLANK(Calculations!R51),"",Calculations!R51)</f>
        <v>370478791659.10083</v>
      </c>
      <c r="S51">
        <f>IF(ISBLANK(Calculations!S51),"",Calculations!S51)</f>
        <v>365516893105.74988</v>
      </c>
      <c r="T51">
        <f>IF(ISBLANK(Calculations!T51),"",Calculations!T51)</f>
        <v>362007461166.10168</v>
      </c>
      <c r="U51">
        <f>IF(ISBLANK(Calculations!U51),"",Calculations!U51)</f>
        <v>359726237420.56952</v>
      </c>
      <c r="V51">
        <f>IF(ISBLANK(Calculations!V51),"",Calculations!V51)</f>
        <v>358515845016.88922</v>
      </c>
      <c r="W51">
        <f>IF(ISBLANK(Calculations!W51),"",Calculations!W51)</f>
        <v>358140975630.04633</v>
      </c>
      <c r="X51">
        <f>IF(ISBLANK(Calculations!X51),"",Calculations!X51)</f>
        <v>358369090328.34296</v>
      </c>
      <c r="Y51">
        <f>IF(ISBLANK(Calculations!Y51),"",Calculations!Y51)</f>
        <v>358990013467.08197</v>
      </c>
      <c r="Z51">
        <f>IF(ISBLANK(Calculations!Z51),"",Calculations!Z51)</f>
        <v>359986395931.27484</v>
      </c>
      <c r="AA51">
        <f>IF(ISBLANK(Calculations!AA51),"",Calculations!AA51)</f>
        <v>361280944169.52087</v>
      </c>
      <c r="AB51">
        <f>IF(ISBLANK(Calculations!AB51),"",Calculations!AB51)</f>
        <v>362724078327.28455</v>
      </c>
      <c r="AC51">
        <f>IF(ISBLANK(Calculations!AC51),"",Calculations!AC51)</f>
        <v>364231753517.31854</v>
      </c>
      <c r="AD51">
        <f>IF(ISBLANK(Calculations!AD51),"",Calculations!AD51)</f>
        <v>365859464588.38788</v>
      </c>
      <c r="AE51">
        <f>IF(ISBLANK(Calculations!AE51),"",Calculations!AE51)</f>
        <v>367594734397.25507</v>
      </c>
      <c r="AF51">
        <f>IF(ISBLANK(Calculations!AF51),"",Calculations!AF51)</f>
        <v>369410538521.20483</v>
      </c>
      <c r="AG51">
        <f>IF(ISBLANK(Calculations!AG51),"",Calculations!AG51)</f>
        <v>371240271403.21063</v>
      </c>
      <c r="AH51">
        <f>IF(ISBLANK(Calculations!AH51),"",Calculations!AH51)</f>
        <v>373084992658.77783</v>
      </c>
      <c r="AI51">
        <f>IF(ISBLANK(Calculations!AI51),"",Calculations!AI51)</f>
        <v>374928970353.75677</v>
      </c>
      <c r="AJ51">
        <f>IF(ISBLANK(Calculations!AJ51),"",Calculations!AJ51)</f>
        <v>376762523985.8371</v>
      </c>
      <c r="AK51">
        <f>IF(ISBLANK(Calculations!AK51),"",Calculations!AK51)</f>
        <v>377456152321.13678</v>
      </c>
      <c r="AL51">
        <f>IF(ISBLANK(Calculations!AL51),"",Calculations!AL51)</f>
        <v>378118989601.73352</v>
      </c>
      <c r="AM51">
        <f>IF(ISBLANK(Calculations!AM51),"",Calculations!AM51)</f>
        <v>378757706948.32697</v>
      </c>
      <c r="AN51">
        <f>IF(ISBLANK(Calculations!AN51),"",Calculations!AN51)</f>
        <v>379378198101.68683</v>
      </c>
      <c r="AO51">
        <f>IF(ISBLANK(Calculations!AO51),"",Calculations!AO51)</f>
        <v>379984347177.96716</v>
      </c>
      <c r="AP51">
        <f>IF(ISBLANK(Calculations!AP51),"",Calculations!AP51)</f>
        <v>380579312177.20062</v>
      </c>
      <c r="AQ51">
        <f>IF(ISBLANK(Calculations!AQ51),"",Calculations!AQ51)</f>
        <v>381165534794.16833</v>
      </c>
      <c r="AR51">
        <f>IF(ISBLANK(Calculations!AR51),"",Calculations!AR51)</f>
        <v>381744141734.69464</v>
      </c>
      <c r="AS51">
        <f>IF(ISBLANK(Calculations!AS51),"",Calculations!AS51)</f>
        <v>382319838786.00586</v>
      </c>
      <c r="AT51">
        <f>IF(ISBLANK(Calculations!AT51),"",Calculations!AT51)</f>
        <v>382896639871.15552</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0.6096684097169276</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0.44049086005633353</v>
      </c>
      <c r="K56">
        <f>IF(ISBLANK(Calculations!K56),"",Calculations!K56)</f>
        <v>0.6096684097169276</v>
      </c>
      <c r="L56" t="str">
        <f>IF(ISBLANK(Calculations!L56),"",Calculations!L56)</f>
        <v>RESIDENTIAL</v>
      </c>
      <c r="M56" t="str">
        <f>IF(ISBLANK(Calculations!M56),"",Calculations!M56)</f>
        <v>other</v>
      </c>
      <c r="N56" t="str">
        <f>IF(ISBLANK(Calculations!N56),"",Calculations!N56)</f>
        <v>electricity</v>
      </c>
      <c r="O56">
        <f t="shared" si="0"/>
        <v>4479201527222.9023</v>
      </c>
      <c r="P56">
        <f>IF(ISBLANK(Calculations!P56),"",Calculations!P56)</f>
        <v>4479201527222.9023</v>
      </c>
      <c r="Q56">
        <f>IF(ISBLANK(Calculations!Q56),"",Calculations!Q56)</f>
        <v>4479201527222.9023</v>
      </c>
      <c r="R56">
        <f>IF(ISBLANK(Calculations!R56),"",Calculations!R56)</f>
        <v>4515471670408.6182</v>
      </c>
      <c r="S56">
        <f>IF(ISBLANK(Calculations!S56),"",Calculations!S56)</f>
        <v>4553203448624.4453</v>
      </c>
      <c r="T56">
        <f>IF(ISBLANK(Calculations!T56),"",Calculations!T56)</f>
        <v>4595039095731.2725</v>
      </c>
      <c r="U56">
        <f>IF(ISBLANK(Calculations!U56),"",Calculations!U56)</f>
        <v>4639560288973.833</v>
      </c>
      <c r="V56">
        <f>IF(ISBLANK(Calculations!V56),"",Calculations!V56)</f>
        <v>4681593309253.3574</v>
      </c>
      <c r="W56">
        <f>IF(ISBLANK(Calculations!W56),"",Calculations!W56)</f>
        <v>4725048107398.3877</v>
      </c>
      <c r="X56">
        <f>IF(ISBLANK(Calculations!X56),"",Calculations!X56)</f>
        <v>4772677727591.2207</v>
      </c>
      <c r="Y56">
        <f>IF(ISBLANK(Calculations!Y56),"",Calculations!Y56)</f>
        <v>4817264197738.0283</v>
      </c>
      <c r="Z56">
        <f>IF(ISBLANK(Calculations!Z56),"",Calculations!Z56)</f>
        <v>4859789262735.376</v>
      </c>
      <c r="AA56">
        <f>IF(ISBLANK(Calculations!AA56),"",Calculations!AA56)</f>
        <v>4901094118530.9258</v>
      </c>
      <c r="AB56">
        <f>IF(ISBLANK(Calculations!AB56),"",Calculations!AB56)</f>
        <v>4940778249979.1396</v>
      </c>
      <c r="AC56">
        <f>IF(ISBLANK(Calculations!AC56),"",Calculations!AC56)</f>
        <v>4984934990789.3271</v>
      </c>
      <c r="AD56">
        <f>IF(ISBLANK(Calculations!AD56),"",Calculations!AD56)</f>
        <v>5035741708248.5312</v>
      </c>
      <c r="AE56">
        <f>IF(ISBLANK(Calculations!AE56),"",Calculations!AE56)</f>
        <v>5091630121647.0547</v>
      </c>
      <c r="AF56">
        <f>IF(ISBLANK(Calculations!AF56),"",Calculations!AF56)</f>
        <v>5147690982065.791</v>
      </c>
      <c r="AG56">
        <f>IF(ISBLANK(Calculations!AG56),"",Calculations!AG56)</f>
        <v>5201971504383.5977</v>
      </c>
      <c r="AH56">
        <f>IF(ISBLANK(Calculations!AH56),"",Calculations!AH56)</f>
        <v>5257844493182.8057</v>
      </c>
      <c r="AI56">
        <f>IF(ISBLANK(Calculations!AI56),"",Calculations!AI56)</f>
        <v>5311113346881.4121</v>
      </c>
      <c r="AJ56">
        <f>IF(ISBLANK(Calculations!AJ56),"",Calculations!AJ56)</f>
        <v>5360994804326.7334</v>
      </c>
      <c r="AK56">
        <f>IF(ISBLANK(Calculations!AK56),"",Calculations!AK56)</f>
        <v>5399717026913.1006</v>
      </c>
      <c r="AL56">
        <f>IF(ISBLANK(Calculations!AL56),"",Calculations!AL56)</f>
        <v>5438790313379.6621</v>
      </c>
      <c r="AM56">
        <f>IF(ISBLANK(Calculations!AM56),"",Calculations!AM56)</f>
        <v>5479381102774.9971</v>
      </c>
      <c r="AN56">
        <f>IF(ISBLANK(Calculations!AN56),"",Calculations!AN56)</f>
        <v>5519795681547.8896</v>
      </c>
      <c r="AO56">
        <f>IF(ISBLANK(Calculations!AO56),"",Calculations!AO56)</f>
        <v>5559702328265.6719</v>
      </c>
      <c r="AP56">
        <f>IF(ISBLANK(Calculations!AP56),"",Calculations!AP56)</f>
        <v>5594602396842.7559</v>
      </c>
      <c r="AQ56">
        <f>IF(ISBLANK(Calculations!AQ56),"",Calculations!AQ56)</f>
        <v>5624053417223.4883</v>
      </c>
      <c r="AR56">
        <f>IF(ISBLANK(Calculations!AR56),"",Calculations!AR56)</f>
        <v>5651979500018.5664</v>
      </c>
      <c r="AS56">
        <f>IF(ISBLANK(Calculations!AS56),"",Calculations!AS56)</f>
        <v>5681635790966.832</v>
      </c>
      <c r="AT56">
        <f>IF(ISBLANK(Calculations!AT56),"",Calculations!AT56)</f>
        <v>5713641186690.8135</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0.6096684097169276</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0.6096684097169276</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0.6096684097169276</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0.6096684097169276</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0.6096684097169276</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0.6096684097169276</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0.6096684097169276</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0.6096684097169276</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0.6096684097169276</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0.18798662415425127</v>
      </c>
      <c r="K69">
        <f>IF(ISBLANK(Calculations!K69),"",Calculations!K69)</f>
        <v>0.3903315902830724</v>
      </c>
      <c r="L69" t="str">
        <f>IF(ISBLANK(Calculations!L69),"",Calculations!L69)</f>
        <v>RESIDENTIAL</v>
      </c>
      <c r="M69" t="str">
        <f>IF(ISBLANK(Calculations!M69),"",Calculations!M69)</f>
        <v>heating</v>
      </c>
      <c r="N69" t="str">
        <f>IF(ISBLANK(Calculations!N69),"",Calculations!N69)</f>
        <v>electricity</v>
      </c>
      <c r="O69">
        <f t="shared" si="0"/>
        <v>1223806959135.167</v>
      </c>
      <c r="P69">
        <f>IF(ISBLANK(Calculations!P69),"",Calculations!P69)-(SUMIFS(BDEQ!B:B,BDEQ!$AG:$AG,About!$B$2,BDEQ!$AH:$AH,$I69)*BDEQ!$C$2*$J69*$K69)</f>
        <v>1223806959135.167</v>
      </c>
      <c r="Q69">
        <f>IF(ISBLANK(Calculations!Q69),"",Calculations!Q69)-(SUMIFS(BDEQ!C:C,BDEQ!$AG:$AG,About!$B$2,BDEQ!$AH:$AH,$I69)*BDEQ!$C$2*$J69*$K69)</f>
        <v>1223806959135.167</v>
      </c>
      <c r="R69">
        <f>IF(ISBLANK(Calculations!R69),"",Calculations!R69)-(SUMIFS(BDEQ!D:D,BDEQ!$AG:$AG,About!$B$2,BDEQ!$AH:$AH,$I69)*BDEQ!$C$2*$J69*$K69)</f>
        <v>1234286907827.0444</v>
      </c>
      <c r="S69" s="99">
        <f>IF(ISBLANK(Calculations!S69),"",Calculations!S69+('IRA Buildings Changes'!$G$39/($AB$68-$R$68)*(S68-$R$68)))-(SUMIFS(BDEQ!E:E,BDEQ!$AG:$AG,About!$B$2,BDEQ!$AH:$AH,$I69)*BDEQ!$C$2*$J69*$K69)</f>
        <v>1244619180595.2778</v>
      </c>
      <c r="T69" s="99">
        <f>IF(ISBLANK(Calculations!T69),"",Calculations!T69+('IRA Buildings Changes'!$G$39/($AB$68-$R$68)*(T68-$R$68)))-(SUMIFS(BDEQ!F:F,BDEQ!$AG:$AG,About!$B$2,BDEQ!$AH:$AH,$I69)*BDEQ!$C$2*$J69*$K69)</f>
        <v>1254950519712.2439</v>
      </c>
      <c r="U69" s="99">
        <f>IF(ISBLANK(Calculations!U69),"",Calculations!U69+('IRA Buildings Changes'!$G$39/($AB$68-$R$68)*(U68-$R$68)))-(SUMIFS(BDEQ!G:G,BDEQ!$AG:$AG,About!$B$2,BDEQ!$AH:$AH,$I69)*BDEQ!$C$2*$J69*$K69)</f>
        <v>1264452185811.4741</v>
      </c>
      <c r="V69" s="99">
        <f>IF(ISBLANK(Calculations!V69),"",Calculations!V69+('IRA Buildings Changes'!$G$39/($AB$68-$R$68)*(V68-$R$68)))-(SUMIFS(BDEQ!H:H,BDEQ!$AG:$AG,About!$B$2,BDEQ!$AH:$AH,$I69)*BDEQ!$C$2*$J69*$K69)</f>
        <v>1273787732123.3557</v>
      </c>
      <c r="W69" s="99">
        <f>IF(ISBLANK(Calculations!W69),"",Calculations!W69+('IRA Buildings Changes'!$G$39/($AB$68-$R$68)*(W68-$R$68)))-(SUMIFS(BDEQ!I:I,BDEQ!$AG:$AG,About!$B$2,BDEQ!$AH:$AH,$I69)*BDEQ!$C$2*$J69*$K69)</f>
        <v>1283357901403.5522</v>
      </c>
      <c r="X69" s="99">
        <f>IF(ISBLANK(Calculations!X69),"",Calculations!X69+('IRA Buildings Changes'!$G$39/($AB$68-$R$68)*(X68-$R$68)))-(SUMIFS(BDEQ!J:J,BDEQ!$AG:$AG,About!$B$2,BDEQ!$AH:$AH,$I69)*BDEQ!$C$2*$J69*$K69)</f>
        <v>1292374613547.3467</v>
      </c>
      <c r="Y69" s="99">
        <f>IF(ISBLANK(Calculations!Y69),"",Calculations!Y69+('IRA Buildings Changes'!$G$39/($AB$68-$R$68)*(Y68-$R$68)))-(SUMIFS(BDEQ!K:K,BDEQ!$AG:$AG,About!$B$2,BDEQ!$AH:$AH,$I69)*BDEQ!$C$2*$J69*$K69)</f>
        <v>1301090371194.9705</v>
      </c>
      <c r="Z69" s="99">
        <f>IF(ISBLANK(Calculations!Z69),"",Calculations!Z69+('IRA Buildings Changes'!$G$39/($AB$68-$R$68)*(Z68-$R$68)))-(SUMIFS(BDEQ!L:L,BDEQ!$AG:$AG,About!$B$2,BDEQ!$AH:$AH,$I69)*BDEQ!$C$2*$J69*$K69)</f>
        <v>1309961668443.769</v>
      </c>
      <c r="AA69" s="99">
        <f>IF(ISBLANK(Calculations!AA69),"",Calculations!AA69+('IRA Buildings Changes'!$G$39/($AB$68-$R$68)*(AA68-$R$68)))-(SUMIFS(BDEQ!M:M,BDEQ!$AG:$AG,About!$B$2,BDEQ!$AH:$AH,$I69)*BDEQ!$C$2*$J69*$K69)</f>
        <v>1319016610465.4727</v>
      </c>
      <c r="AB69" s="98">
        <f>IF(ISBLANK(Calculations!AB69),"",Calculations!AB69 + 'IRA Buildings Changes'!$G$39)-(SUMIFS(BDEQ!N:N,BDEQ!$AG:$AG,About!$B$2,BDEQ!$AH:$AH,$I69)*BDEQ!$C$2*$J69*$K69)</f>
        <v>1328156644614.179</v>
      </c>
      <c r="AC69" s="99">
        <f>IF(ISBLANK(Calculations!AC69),"",Calculations!AC69 + 'IRA Buildings Changes'!$G$39)-(SUMIFS(BDEQ!O:O,BDEQ!$AG:$AG,About!$B$2,BDEQ!$AH:$AH,$I69)*BDEQ!$C$2*$J69*$K69)</f>
        <v>1336885383421.6348</v>
      </c>
      <c r="AD69" s="99">
        <f>IF(ISBLANK(Calculations!AD69),"",Calculations!AD69 + 'IRA Buildings Changes'!$G$39)-(SUMIFS(BDEQ!P:P,BDEQ!$AG:$AG,About!$B$2,BDEQ!$AH:$AH,$I69)*BDEQ!$C$2*$J69*$K69)</f>
        <v>1345866431375.3921</v>
      </c>
      <c r="AE69" s="99">
        <f>IF(ISBLANK(Calculations!AE69),"",Calculations!AE69 + 'IRA Buildings Changes'!$G$39)-(SUMIFS(BDEQ!Q:Q,BDEQ!$AG:$AG,About!$B$2,BDEQ!$AH:$AH,$I69)*BDEQ!$C$2*$J69*$K69)</f>
        <v>1355360473944.835</v>
      </c>
      <c r="AF69" s="99">
        <f>IF(ISBLANK(Calculations!AF69),"",Calculations!AF69 + 'IRA Buildings Changes'!$G$39)-(SUMIFS(BDEQ!R:R,BDEQ!$AG:$AG,About!$B$2,BDEQ!$AH:$AH,$I69)*BDEQ!$C$2*$J69*$K69)</f>
        <v>1365359255965.3333</v>
      </c>
      <c r="AG69" s="99">
        <f>IF(ISBLANK(Calculations!AG69),"",Calculations!AG69 + 'IRA Buildings Changes'!$G$39)-(SUMIFS(BDEQ!S:S,BDEQ!$AG:$AG,About!$B$2,BDEQ!$AH:$AH,$I69)*BDEQ!$C$2*$J69*$K69)</f>
        <v>1375813325670.9783</v>
      </c>
      <c r="AH69" s="99">
        <f>IF(ISBLANK(Calculations!AH69),"",Calculations!AH69 + 'IRA Buildings Changes'!$G$39)-(SUMIFS(BDEQ!T:T,BDEQ!$AG:$AG,About!$B$2,BDEQ!$AH:$AH,$I69)*BDEQ!$C$2*$J69*$K69)</f>
        <v>1386542992081.9822</v>
      </c>
      <c r="AI69" s="99">
        <f>IF(ISBLANK(Calculations!AI69),"",Calculations!AI69 + 'IRA Buildings Changes'!$G$39)-(SUMIFS(BDEQ!U:U,BDEQ!$AG:$AG,About!$B$2,BDEQ!$AH:$AH,$I69)*BDEQ!$C$2*$J69*$K69)</f>
        <v>1398078339635.5183</v>
      </c>
      <c r="AJ69" s="99">
        <f>IF(ISBLANK(Calculations!AJ69),"",Calculations!AJ69 + 'IRA Buildings Changes'!$G$39)-(SUMIFS(BDEQ!V:V,BDEQ!$AG:$AG,About!$B$2,BDEQ!$AH:$AH,$I69)*BDEQ!$C$2*$J69*$K69)</f>
        <v>1409366220121.9495</v>
      </c>
      <c r="AK69" s="99">
        <f>IF(ISBLANK(Calculations!AK69),"",Calculations!AK69 + 'IRA Buildings Changes'!$G$39)-(SUMIFS(BDEQ!W:W,BDEQ!$AG:$AG,About!$B$2,BDEQ!$AH:$AH,$I69)*BDEQ!$C$2*$J69*$K69)</f>
        <v>1410708619710.5491</v>
      </c>
      <c r="AL69" s="99">
        <f>IF(ISBLANK(Calculations!AL69),"",Calculations!AL69 + 'IRA Buildings Changes'!$G$39)-(SUMIFS(BDEQ!X:X,BDEQ!$AG:$AG,About!$B$2,BDEQ!$AH:$AH,$I69)*BDEQ!$C$2*$J69*$K69)</f>
        <v>1412315023803.1853</v>
      </c>
      <c r="AM69" s="99">
        <f>IF(ISBLANK(Calculations!AM69),"",Calculations!AM69 + 'IRA Buildings Changes'!$G$39)-(SUMIFS(BDEQ!Y:Y,BDEQ!$AG:$AG,About!$B$2,BDEQ!$AH:$AH,$I69)*BDEQ!$C$2*$J69*$K69)</f>
        <v>1413909192734.9014</v>
      </c>
      <c r="AN69" s="99">
        <f>IF(ISBLANK(Calculations!AN69),"",Calculations!AN69 + 'IRA Buildings Changes'!$G$39)-(SUMIFS(BDEQ!Z:Z,BDEQ!$AG:$AG,About!$B$2,BDEQ!$AH:$AH,$I69)*BDEQ!$C$2*$J69*$K69)</f>
        <v>1415765615332.1646</v>
      </c>
      <c r="AO69" s="99">
        <f>IF(ISBLANK(Calculations!AO69),"",Calculations!AO69 + 'IRA Buildings Changes'!$G$39)-(SUMIFS(BDEQ!AA:AA,BDEQ!$AG:$AG,About!$B$2,BDEQ!$AH:$AH,$I69)*BDEQ!$C$2*$J69*$K69)</f>
        <v>1417538547151.7341</v>
      </c>
      <c r="AP69" s="99">
        <f>IF(ISBLANK(Calculations!AP69),"",Calculations!AP69 + 'IRA Buildings Changes'!$G$39)-(SUMIFS(BDEQ!AB:AB,BDEQ!$AG:$AG,About!$B$2,BDEQ!$AH:$AH,$I69)*BDEQ!$C$2*$J69*$K69)</f>
        <v>1419351097357.5916</v>
      </c>
      <c r="AQ69" s="99">
        <f>IF(ISBLANK(Calculations!AQ69),"",Calculations!AQ69 + 'IRA Buildings Changes'!$G$39)-(SUMIFS(BDEQ!AC:AC,BDEQ!$AG:$AG,About!$B$2,BDEQ!$AH:$AH,$I69)*BDEQ!$C$2*$J69*$K69)</f>
        <v>1421218814419.3728</v>
      </c>
      <c r="AR69" s="99">
        <f>IF(ISBLANK(Calculations!AR69),"",Calculations!AR69 + 'IRA Buildings Changes'!$G$39)-(SUMIFS(BDEQ!AD:AD,BDEQ!$AG:$AG,About!$B$2,BDEQ!$AH:$AH,$I69)*BDEQ!$C$2*$J69*$K69)</f>
        <v>1423296991389.0173</v>
      </c>
      <c r="AS69" s="99">
        <f>IF(ISBLANK(Calculations!AS69),"",Calculations!AS69 + 'IRA Buildings Changes'!$G$39)-(SUMIFS(BDEQ!AE:AE,BDEQ!$AG:$AG,About!$B$2,BDEQ!$AH:$AH,$I69)*BDEQ!$C$2*$J69*$K69)</f>
        <v>1425283588438.1135</v>
      </c>
      <c r="AT69" s="99">
        <f>IF(ISBLANK(Calculations!AT69),"",Calculations!AT69 + 'IRA Buildings Changes'!$G$39)-(SUMIFS(BDEQ!AF:AF,BDEQ!$AG:$AG,About!$B$2,BDEQ!$AH:$AH,$I69)*BDEQ!$C$2*$J69*$K69)</f>
        <v>1427345476766.8618</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0.3903315902830724</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0.78160546217679949</v>
      </c>
      <c r="K71">
        <f>IF(ISBLANK(Calculations!K71),"",Calculations!K71)</f>
        <v>0.3903315902830724</v>
      </c>
      <c r="L71" t="str">
        <f>IF(ISBLANK(Calculations!L71),"",Calculations!L71)</f>
        <v>RESIDENTIAL</v>
      </c>
      <c r="M71" t="str">
        <f>IF(ISBLANK(Calculations!M71),"",Calculations!M71)</f>
        <v>heating</v>
      </c>
      <c r="N71" t="str">
        <f>IF(ISBLANK(Calculations!N71),"",Calculations!N71)</f>
        <v>natural gas</v>
      </c>
      <c r="O71">
        <f t="shared" si="0"/>
        <v>3642413432820.3213</v>
      </c>
      <c r="P71">
        <f>IF(ISBLANK(Calculations!P71),"",Calculations!P71)</f>
        <v>3642413432820.3213</v>
      </c>
      <c r="Q71">
        <f>IF(ISBLANK(Calculations!Q71),"",Calculations!Q71)</f>
        <v>3642413432820.3213</v>
      </c>
      <c r="R71">
        <f>IF(ISBLANK(Calculations!R71),"",Calculations!R71)</f>
        <v>3657412537317.8022</v>
      </c>
      <c r="S71" s="99">
        <f>IF(ISBLANK(Calculations!S71),"",Calculations!S71 + ('IRA Buildings Changes'!$D$39/($AB$68-$R$68)*(S68-$R$68)))</f>
        <v>3573890000064.8965</v>
      </c>
      <c r="T71" s="99">
        <f>IF(ISBLANK(Calculations!T71),"",Calculations!T71 + ('IRA Buildings Changes'!$D$39/($AB$68-$R$68)*(T68-$R$68)))</f>
        <v>3489447990100.7393</v>
      </c>
      <c r="U71" s="99">
        <f>IF(ISBLANK(Calculations!U71),"",Calculations!U71 + ('IRA Buildings Changes'!$D$39/($AB$68-$R$68)*(U68-$R$68)))</f>
        <v>3401109815124.8174</v>
      </c>
      <c r="V71" s="99">
        <f>IF(ISBLANK(Calculations!V71),"",Calculations!V71 + ('IRA Buildings Changes'!$D$39/($AB$68-$R$68)*(V68-$R$68)))</f>
        <v>3312154400051.7612</v>
      </c>
      <c r="W71" s="99">
        <f>IF(ISBLANK(Calculations!W71),"",Calculations!W71 + ('IRA Buildings Changes'!$D$39/($AB$68-$R$68)*(W68-$R$68)))</f>
        <v>3223901580824.9062</v>
      </c>
      <c r="X71" s="99">
        <f>IF(ISBLANK(Calculations!X71),"",Calculations!X71 + ('IRA Buildings Changes'!$D$39/($AB$68-$R$68)*(X68-$R$68)))</f>
        <v>3134283836583.209</v>
      </c>
      <c r="Y71" s="99">
        <f>IF(ISBLANK(Calculations!Y71),"",Calculations!Y71 + ('IRA Buildings Changes'!$D$39/($AB$68-$R$68)*(Y68-$R$68)))</f>
        <v>3043667038671.8623</v>
      </c>
      <c r="Z71" s="99">
        <f>IF(ISBLANK(Calculations!Z71),"",Calculations!Z71 + ('IRA Buildings Changes'!$D$39/($AB$68-$R$68)*(Z68-$R$68)))</f>
        <v>2953095712144.5957</v>
      </c>
      <c r="AA71" s="99">
        <f>IF(ISBLANK(Calculations!AA71),"",Calculations!AA71 + ('IRA Buildings Changes'!$D$39/($AB$68-$R$68)*(AA68-$R$68)))</f>
        <v>2863771578771.5127</v>
      </c>
      <c r="AB71" s="98">
        <f>IF(ISBLANK(Calculations!AB71),"",Calculations!AB71 + 'IRA Buildings Changes'!D39)</f>
        <v>2775306820008.9512</v>
      </c>
      <c r="AC71" s="99">
        <f>IF(ISBLANK(Calculations!AC71),"",Calculations!AC71 + 'IRA Buildings Changes'!$D$39)</f>
        <v>2781662770637.4082</v>
      </c>
      <c r="AD71" s="99">
        <f>IF(ISBLANK(Calculations!AD71),"",Calculations!AD71 + 'IRA Buildings Changes'!$D$39)</f>
        <v>2790130066030.0957</v>
      </c>
      <c r="AE71" s="99">
        <f>IF(ISBLANK(Calculations!AE71),"",Calculations!AE71 + 'IRA Buildings Changes'!$D$39)</f>
        <v>2801212161089.7754</v>
      </c>
      <c r="AF71" s="99">
        <f>IF(ISBLANK(Calculations!AF71),"",Calculations!AF71 + 'IRA Buildings Changes'!$D$39)</f>
        <v>2813902036620.6074</v>
      </c>
      <c r="AG71" s="99">
        <f>IF(ISBLANK(Calculations!AG71),"",Calculations!AG71 + 'IRA Buildings Changes'!$D$39)</f>
        <v>2830496689887.501</v>
      </c>
      <c r="AH71" s="99">
        <f>IF(ISBLANK(Calculations!AH71),"",Calculations!AH71 + 'IRA Buildings Changes'!$D$39)</f>
        <v>2849406125842.748</v>
      </c>
      <c r="AI71" s="99">
        <f>IF(ISBLANK(Calculations!AI71),"",Calculations!AI71 + 'IRA Buildings Changes'!$D$39)</f>
        <v>2872255257992.5205</v>
      </c>
      <c r="AJ71" s="99">
        <f>IF(ISBLANK(Calculations!AJ71),"",Calculations!AJ71 + 'IRA Buildings Changes'!$D$39)</f>
        <v>2896491464248.582</v>
      </c>
      <c r="AK71" s="99">
        <f>IF(ISBLANK(Calculations!AK71),"",Calculations!AK71 + 'IRA Buildings Changes'!$D$39)</f>
        <v>2886752036133.2686</v>
      </c>
      <c r="AL71" s="99">
        <f>IF(ISBLANK(Calculations!AL71),"",Calculations!AL71 + 'IRA Buildings Changes'!$D$39)</f>
        <v>2879717256733.4561</v>
      </c>
      <c r="AM71" s="99">
        <f>IF(ISBLANK(Calculations!AM71),"",Calculations!AM71 + 'IRA Buildings Changes'!$D$39)</f>
        <v>2873929940760.2148</v>
      </c>
      <c r="AN71" s="99">
        <f>IF(ISBLANK(Calculations!AN71),"",Calculations!AN71 + 'IRA Buildings Changes'!$D$39)</f>
        <v>2870275974158.8418</v>
      </c>
      <c r="AO71" s="99">
        <f>IF(ISBLANK(Calculations!AO71),"",Calculations!AO71 + 'IRA Buildings Changes'!$D$39)</f>
        <v>2867265316510.0176</v>
      </c>
      <c r="AP71" s="99">
        <f>IF(ISBLANK(Calculations!AP71),"",Calculations!AP71 + 'IRA Buildings Changes'!$D$39)</f>
        <v>2865160239111.8145</v>
      </c>
      <c r="AQ71" s="99">
        <f>IF(ISBLANK(Calculations!AQ71),"",Calculations!AQ71 + 'IRA Buildings Changes'!$D$39)</f>
        <v>2863635484735.4854</v>
      </c>
      <c r="AR71" s="99">
        <f>IF(ISBLANK(Calculations!AR71),"",Calculations!AR71 + 'IRA Buildings Changes'!$D$39)</f>
        <v>2863011565721.1992</v>
      </c>
      <c r="AS71" s="99">
        <f>IF(ISBLANK(Calculations!AS71),"",Calculations!AS71 + 'IRA Buildings Changes'!$D$39)</f>
        <v>2861915873112.5205</v>
      </c>
      <c r="AT71" s="99">
        <f>IF(ISBLANK(Calculations!AT71),"",Calculations!AT71 + 'IRA Buildings Changes'!$D$39)</f>
        <v>2860786973947.1309</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0.9974622317389662</v>
      </c>
      <c r="K72">
        <f>IF(ISBLANK(Calculations!K72),"",Calculations!K72)</f>
        <v>0.3903315902830724</v>
      </c>
      <c r="L72" t="str">
        <f>IF(ISBLANK(Calculations!L72),"",Calculations!L72)</f>
        <v>RESIDENTIAL</v>
      </c>
      <c r="M72" t="str">
        <f>IF(ISBLANK(Calculations!M72),"",Calculations!M72)</f>
        <v>heating</v>
      </c>
      <c r="N72" t="str">
        <f>IF(ISBLANK(Calculations!N72),"",Calculations!N72)</f>
        <v>petroleum diesel</v>
      </c>
      <c r="O72">
        <f t="shared" si="0"/>
        <v>327046456096.05743</v>
      </c>
      <c r="P72">
        <f>IF(ISBLANK(Calculations!P72),"",Calculations!P72)</f>
        <v>327046456096.05743</v>
      </c>
      <c r="Q72">
        <f>IF(ISBLANK(Calculations!Q72),"",Calculations!Q72)</f>
        <v>327046456096.05743</v>
      </c>
      <c r="R72">
        <f>IF(ISBLANK(Calculations!R72),"",Calculations!R72)</f>
        <v>328645811827.61829</v>
      </c>
      <c r="S72">
        <f>IF(ISBLANK(Calculations!S72),"",Calculations!S72)</f>
        <v>329794912017.70142</v>
      </c>
      <c r="T72">
        <f>IF(ISBLANK(Calculations!T72),"",Calculations!T72)</f>
        <v>330695686968.87567</v>
      </c>
      <c r="U72">
        <f>IF(ISBLANK(Calculations!U72),"",Calculations!U72)</f>
        <v>330921535643.26233</v>
      </c>
      <c r="V72">
        <f>IF(ISBLANK(Calculations!V72),"",Calculations!V72)</f>
        <v>330535919290.90594</v>
      </c>
      <c r="W72">
        <f>IF(ISBLANK(Calculations!W72),"",Calculations!W72)</f>
        <v>329449374001.02057</v>
      </c>
      <c r="X72">
        <f>IF(ISBLANK(Calculations!X72),"",Calculations!X72)</f>
        <v>327218108087.78973</v>
      </c>
      <c r="Y72">
        <f>IF(ISBLANK(Calculations!Y72),"",Calculations!Y72)</f>
        <v>323738196508.94458</v>
      </c>
      <c r="Z72">
        <f>IF(ISBLANK(Calculations!Z72),"",Calculations!Z72)</f>
        <v>319061867412.52344</v>
      </c>
      <c r="AA72">
        <f>IF(ISBLANK(Calculations!AA72),"",Calculations!AA72)</f>
        <v>313294573699.50873</v>
      </c>
      <c r="AB72">
        <f>IF(ISBLANK(Calculations!AB72),"",Calculations!AB72)</f>
        <v>306617600582.71521</v>
      </c>
      <c r="AC72">
        <f>IF(ISBLANK(Calculations!AC72),"",Calculations!AC72)</f>
        <v>299195781550.31287</v>
      </c>
      <c r="AD72">
        <f>IF(ISBLANK(Calculations!AD72),"",Calculations!AD72)</f>
        <v>291243944006.2702</v>
      </c>
      <c r="AE72">
        <f>IF(ISBLANK(Calculations!AE72),"",Calculations!AE72)</f>
        <v>283016043623.65448</v>
      </c>
      <c r="AF72">
        <f>IF(ISBLANK(Calculations!AF72),"",Calculations!AF72)</f>
        <v>274699511909.48126</v>
      </c>
      <c r="AG72">
        <f>IF(ISBLANK(Calculations!AG72),"",Calculations!AG72)</f>
        <v>266437751274.65891</v>
      </c>
      <c r="AH72">
        <f>IF(ISBLANK(Calculations!AH72),"",Calculations!AH72)</f>
        <v>258152198536.70062</v>
      </c>
      <c r="AI72">
        <f>IF(ISBLANK(Calculations!AI72),"",Calculations!AI72)</f>
        <v>249907663772.97415</v>
      </c>
      <c r="AJ72">
        <f>IF(ISBLANK(Calculations!AJ72),"",Calculations!AJ72)</f>
        <v>241400149239.94434</v>
      </c>
      <c r="AK72">
        <f>IF(ISBLANK(Calculations!AK72),"",Calculations!AK72)</f>
        <v>230792034551.97354</v>
      </c>
      <c r="AL72">
        <f>IF(ISBLANK(Calculations!AL72),"",Calculations!AL72)</f>
        <v>220156528004.69702</v>
      </c>
      <c r="AM72">
        <f>IF(ISBLANK(Calculations!AM72),"",Calculations!AM72)</f>
        <v>209417591828.48535</v>
      </c>
      <c r="AN72">
        <f>IF(ISBLANK(Calculations!AN72),"",Calculations!AN72)</f>
        <v>198721489804.14548</v>
      </c>
      <c r="AO72">
        <f>IF(ISBLANK(Calculations!AO72),"",Calculations!AO72)</f>
        <v>188153586877.35516</v>
      </c>
      <c r="AP72">
        <f>IF(ISBLANK(Calculations!AP72),"",Calculations!AP72)</f>
        <v>177899272124.93381</v>
      </c>
      <c r="AQ72">
        <f>IF(ISBLANK(Calculations!AQ72),"",Calculations!AQ72)</f>
        <v>168078912931.86743</v>
      </c>
      <c r="AR72">
        <f>IF(ISBLANK(Calculations!AR72),"",Calculations!AR72)</f>
        <v>158806104551.18674</v>
      </c>
      <c r="AS72">
        <f>IF(ISBLANK(Calculations!AS72),"",Calculations!AS72)</f>
        <v>150094140314.07504</v>
      </c>
      <c r="AT72">
        <f>IF(ISBLANK(Calculations!AT72),"",Calculations!AT72)</f>
        <v>142036443617.21262</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0.3903315902830724</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0.3903315902830724</v>
      </c>
      <c r="L74" t="str">
        <f>IF(ISBLANK(Calculations!L74),"",Calculations!L74)</f>
        <v>RESIDENTIAL</v>
      </c>
      <c r="M74" t="str">
        <f>IF(ISBLANK(Calculations!M74),"",Calculations!M74)</f>
        <v>heating</v>
      </c>
      <c r="N74" t="str">
        <f>IF(ISBLANK(Calculations!N74),"",Calculations!N74)</f>
        <v>biomass</v>
      </c>
      <c r="O74">
        <f t="shared" si="0"/>
        <v>201801432176.34842</v>
      </c>
      <c r="P74">
        <f>IF(ISBLANK(Calculations!P74),"",Calculations!P74)</f>
        <v>201801432176.34842</v>
      </c>
      <c r="Q74">
        <f>IF(ISBLANK(Calculations!Q74),"",Calculations!Q74)</f>
        <v>201801432176.34842</v>
      </c>
      <c r="R74">
        <f>IF(ISBLANK(Calculations!R74),"",Calculations!R74)</f>
        <v>202253259435.45343</v>
      </c>
      <c r="S74">
        <f>IF(ISBLANK(Calculations!S74),"",Calculations!S74)</f>
        <v>202501052335.84534</v>
      </c>
      <c r="T74">
        <f>IF(ISBLANK(Calculations!T74),"",Calculations!T74)</f>
        <v>202691487378.60751</v>
      </c>
      <c r="U74">
        <f>IF(ISBLANK(Calculations!U74),"",Calculations!U74)</f>
        <v>202734995574.35434</v>
      </c>
      <c r="V74">
        <f>IF(ISBLANK(Calculations!V74),"",Calculations!V74)</f>
        <v>202772709955.73062</v>
      </c>
      <c r="W74">
        <f>IF(ISBLANK(Calculations!W74),"",Calculations!W74)</f>
        <v>202859279476.64938</v>
      </c>
      <c r="X74">
        <f>IF(ISBLANK(Calculations!X74),"",Calculations!X74)</f>
        <v>202929940081.75635</v>
      </c>
      <c r="Y74">
        <f>IF(ISBLANK(Calculations!Y74),"",Calculations!Y74)</f>
        <v>202957676209.38113</v>
      </c>
      <c r="Z74">
        <f>IF(ISBLANK(Calculations!Z74),"",Calculations!Z74)</f>
        <v>202964930891.12378</v>
      </c>
      <c r="AA74">
        <f>IF(ISBLANK(Calculations!AA74),"",Calculations!AA74)</f>
        <v>203076092093.21109</v>
      </c>
      <c r="AB74">
        <f>IF(ISBLANK(Calculations!AB74),"",Calculations!AB74)</f>
        <v>203246263946.06717</v>
      </c>
      <c r="AC74">
        <f>IF(ISBLANK(Calculations!AC74),"",Calculations!AC74)</f>
        <v>203439491669.94385</v>
      </c>
      <c r="AD74">
        <f>IF(ISBLANK(Calculations!AD74),"",Calculations!AD74)</f>
        <v>203789664447.5799</v>
      </c>
      <c r="AE74">
        <f>IF(ISBLANK(Calculations!AE74),"",Calculations!AE74)</f>
        <v>204322965682.05054</v>
      </c>
      <c r="AF74">
        <f>IF(ISBLANK(Calculations!AF74),"",Calculations!AF74)</f>
        <v>204993862399.20001</v>
      </c>
      <c r="AG74">
        <f>IF(ISBLANK(Calculations!AG74),"",Calculations!AG74)</f>
        <v>205952102823.97638</v>
      </c>
      <c r="AH74">
        <f>IF(ISBLANK(Calculations!AH74),"",Calculations!AH74)</f>
        <v>207056883287.67078</v>
      </c>
      <c r="AI74">
        <f>IF(ISBLANK(Calculations!AI74),"",Calculations!AI74)</f>
        <v>208312236688.68259</v>
      </c>
      <c r="AJ74">
        <f>IF(ISBLANK(Calculations!AJ74),"",Calculations!AJ74)</f>
        <v>209569627709.19559</v>
      </c>
      <c r="AK74">
        <f>IF(ISBLANK(Calculations!AK74),"",Calculations!AK74)</f>
        <v>209321744212.91577</v>
      </c>
      <c r="AL74">
        <f>IF(ISBLANK(Calculations!AL74),"",Calculations!AL74)</f>
        <v>209060228289.37189</v>
      </c>
      <c r="AM74">
        <f>IF(ISBLANK(Calculations!AM74),"",Calculations!AM74)</f>
        <v>208695862611.45087</v>
      </c>
      <c r="AN74">
        <f>IF(ISBLANK(Calculations!AN74),"",Calculations!AN74)</f>
        <v>208301821086.22937</v>
      </c>
      <c r="AO74">
        <f>IF(ISBLANK(Calculations!AO74),"",Calculations!AO74)</f>
        <v>207849702036.02081</v>
      </c>
      <c r="AP74">
        <f>IF(ISBLANK(Calculations!AP74),"",Calculations!AP74)</f>
        <v>207410171546.61874</v>
      </c>
      <c r="AQ74">
        <f>IF(ISBLANK(Calculations!AQ74),"",Calculations!AQ74)</f>
        <v>207005802606.69241</v>
      </c>
      <c r="AR74">
        <f>IF(ISBLANK(Calculations!AR74),"",Calculations!AR74)</f>
        <v>206677045209.30838</v>
      </c>
      <c r="AS74">
        <f>IF(ISBLANK(Calculations!AS74),"",Calculations!AS74)</f>
        <v>206357347544.50702</v>
      </c>
      <c r="AT74">
        <f>IF(ISBLANK(Calculations!AT74),"",Calculations!AT74)</f>
        <v>206079179006.82724</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0.3903315902830724</v>
      </c>
      <c r="L75" t="str">
        <f>IF(ISBLANK(Calculations!L75),"",Calculations!L75)</f>
        <v>RESIDENTIAL</v>
      </c>
      <c r="M75" t="str">
        <f>IF(ISBLANK(Calculations!M75),"",Calculations!M75)</f>
        <v>heating</v>
      </c>
      <c r="N75" t="str">
        <f>IF(ISBLANK(Calculations!N75),"",Calculations!N75)</f>
        <v>kerosene</v>
      </c>
      <c r="O75">
        <f t="shared" si="0"/>
        <v>2732321131.9815068</v>
      </c>
      <c r="P75">
        <f>IF(ISBLANK(Calculations!P75),"",Calculations!P75)</f>
        <v>2732321131.9815068</v>
      </c>
      <c r="Q75">
        <f>IF(ISBLANK(Calculations!Q75),"",Calculations!Q75)</f>
        <v>2732321131.9815068</v>
      </c>
      <c r="R75">
        <f>IF(ISBLANK(Calculations!R75),"",Calculations!R75)</f>
        <v>2737566153.4093194</v>
      </c>
      <c r="S75">
        <f>IF(ISBLANK(Calculations!S75),"",Calculations!S75)</f>
        <v>2743239030.903018</v>
      </c>
      <c r="T75">
        <f>IF(ISBLANK(Calculations!T75),"",Calculations!T75)</f>
        <v>2750105032.6922736</v>
      </c>
      <c r="U75">
        <f>IF(ISBLANK(Calculations!U75),"",Calculations!U75)</f>
        <v>2756827986.2914848</v>
      </c>
      <c r="V75">
        <f>IF(ISBLANK(Calculations!V75),"",Calculations!V75)</f>
        <v>2763001438.001893</v>
      </c>
      <c r="W75">
        <f>IF(ISBLANK(Calculations!W75),"",Calculations!W75)</f>
        <v>2769132695.9180679</v>
      </c>
      <c r="X75">
        <f>IF(ISBLANK(Calculations!X75),"",Calculations!X75)</f>
        <v>2774787462.8034482</v>
      </c>
      <c r="Y75">
        <f>IF(ISBLANK(Calculations!Y75),"",Calculations!Y75)</f>
        <v>2779647511.2758722</v>
      </c>
      <c r="Z75">
        <f>IF(ISBLANK(Calculations!Z75),"",Calculations!Z75)</f>
        <v>2783952650.8097086</v>
      </c>
      <c r="AA75">
        <f>IF(ISBLANK(Calculations!AA75),"",Calculations!AA75)</f>
        <v>2788589777.2961111</v>
      </c>
      <c r="AB75">
        <f>IF(ISBLANK(Calculations!AB75),"",Calculations!AB75)</f>
        <v>2792857565.330615</v>
      </c>
      <c r="AC75">
        <f>IF(ISBLANK(Calculations!AC75),"",Calculations!AC75)</f>
        <v>2796307188.6899357</v>
      </c>
      <c r="AD75">
        <f>IF(ISBLANK(Calculations!AD75),"",Calculations!AD75)</f>
        <v>2800414638.6632037</v>
      </c>
      <c r="AE75">
        <f>IF(ISBLANK(Calculations!AE75),"",Calculations!AE75)</f>
        <v>2804887359.7297869</v>
      </c>
      <c r="AF75">
        <f>IF(ISBLANK(Calculations!AF75),"",Calculations!AF75)</f>
        <v>2809542865.6831303</v>
      </c>
      <c r="AG75">
        <f>IF(ISBLANK(Calculations!AG75),"",Calculations!AG75)</f>
        <v>2815041661.0401015</v>
      </c>
      <c r="AH75">
        <f>IF(ISBLANK(Calculations!AH75),"",Calculations!AH75)</f>
        <v>2820623041.5915885</v>
      </c>
      <c r="AI75">
        <f>IF(ISBLANK(Calculations!AI75),"",Calculations!AI75)</f>
        <v>2827090247.0179453</v>
      </c>
      <c r="AJ75">
        <f>IF(ISBLANK(Calculations!AJ75),"",Calculations!AJ75)</f>
        <v>2833555539.5579581</v>
      </c>
      <c r="AK75">
        <f>IF(ISBLANK(Calculations!AK75),"",Calculations!AK75)</f>
        <v>2837269861.0235476</v>
      </c>
      <c r="AL75">
        <f>IF(ISBLANK(Calculations!AL75),"",Calculations!AL75)</f>
        <v>2841287341.0599604</v>
      </c>
      <c r="AM75">
        <f>IF(ISBLANK(Calculations!AM75),"",Calculations!AM75)</f>
        <v>2844735226.367197</v>
      </c>
      <c r="AN75">
        <f>IF(ISBLANK(Calculations!AN75),"",Calculations!AN75)</f>
        <v>2848515405.0048018</v>
      </c>
      <c r="AO75">
        <f>IF(ISBLANK(Calculations!AO75),"",Calculations!AO75)</f>
        <v>2851784610.533494</v>
      </c>
      <c r="AP75">
        <f>IF(ISBLANK(Calculations!AP75),"",Calculations!AP75)</f>
        <v>2855016997.8745775</v>
      </c>
      <c r="AQ75">
        <f>IF(ISBLANK(Calculations!AQ75),"",Calculations!AQ75)</f>
        <v>2858231995.3324447</v>
      </c>
      <c r="AR75">
        <f>IF(ISBLANK(Calculations!AR75),"",Calculations!AR75)</f>
        <v>2861896062.1850982</v>
      </c>
      <c r="AS75">
        <f>IF(ISBLANK(Calculations!AS75),"",Calculations!AS75)</f>
        <v>2865149850.1177859</v>
      </c>
      <c r="AT75">
        <f>IF(ISBLANK(Calculations!AT75),"",Calculations!AT75)</f>
        <v>2868448971.3866115</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0.3903315902830724</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0.90055352839372249</v>
      </c>
      <c r="K77">
        <f>IF(ISBLANK(Calculations!K77),"",Calculations!K77)</f>
        <v>0.3903315902830724</v>
      </c>
      <c r="L77" t="str">
        <f>IF(ISBLANK(Calculations!L77),"",Calculations!L77)</f>
        <v>RESIDENTIAL</v>
      </c>
      <c r="M77" t="str">
        <f>IF(ISBLANK(Calculations!M77),"",Calculations!M77)</f>
        <v>heating</v>
      </c>
      <c r="N77" t="str">
        <f>IF(ISBLANK(Calculations!N77),"",Calculations!N77)</f>
        <v>LPG propane or butane</v>
      </c>
      <c r="O77">
        <f t="shared" si="0"/>
        <v>2186420133229.772</v>
      </c>
      <c r="P77">
        <f>IF(ISBLANK(Calculations!P77),"",Calculations!P77)</f>
        <v>2186420133229.772</v>
      </c>
      <c r="Q77">
        <f>IF(ISBLANK(Calculations!Q77),"",Calculations!Q77)</f>
        <v>2186420133229.772</v>
      </c>
      <c r="R77">
        <f>IF(ISBLANK(Calculations!R77),"",Calculations!R77)</f>
        <v>2197884932947.876</v>
      </c>
      <c r="S77">
        <f>IF(ISBLANK(Calculations!S77),"",Calculations!S77)</f>
        <v>2207926177067.3301</v>
      </c>
      <c r="T77">
        <f>IF(ISBLANK(Calculations!T77),"",Calculations!T77)</f>
        <v>2218423171903.9082</v>
      </c>
      <c r="U77">
        <f>IF(ISBLANK(Calculations!U77),"",Calculations!U77)</f>
        <v>2228288044645.0557</v>
      </c>
      <c r="V77">
        <f>IF(ISBLANK(Calculations!V77),"",Calculations!V77)</f>
        <v>2239397957321.0869</v>
      </c>
      <c r="W77">
        <f>IF(ISBLANK(Calculations!W77),"",Calculations!W77)</f>
        <v>2252526715655.2422</v>
      </c>
      <c r="X77">
        <f>IF(ISBLANK(Calculations!X77),"",Calculations!X77)</f>
        <v>2266778454956.5439</v>
      </c>
      <c r="Y77">
        <f>IF(ISBLANK(Calculations!Y77),"",Calculations!Y77)</f>
        <v>2281970958976.6885</v>
      </c>
      <c r="Z77">
        <f>IF(ISBLANK(Calculations!Z77),"",Calculations!Z77)</f>
        <v>2298063178088.9678</v>
      </c>
      <c r="AA77">
        <f>IF(ISBLANK(Calculations!AA77),"",Calculations!AA77)</f>
        <v>2315615193838.4795</v>
      </c>
      <c r="AB77">
        <f>IF(ISBLANK(Calculations!AB77),"",Calculations!AB77)</f>
        <v>2333117327808.9487</v>
      </c>
      <c r="AC77">
        <f>IF(ISBLANK(Calculations!AC77),"",Calculations!AC77)</f>
        <v>2349610104708.0229</v>
      </c>
      <c r="AD77">
        <f>IF(ISBLANK(Calculations!AD77),"",Calculations!AD77)</f>
        <v>2365805503968.8857</v>
      </c>
      <c r="AE77">
        <f>IF(ISBLANK(Calculations!AE77),"",Calculations!AE77)</f>
        <v>2381344556840.4307</v>
      </c>
      <c r="AF77">
        <f>IF(ISBLANK(Calculations!AF77),"",Calculations!AF77)</f>
        <v>2394835328483.7671</v>
      </c>
      <c r="AG77">
        <f>IF(ISBLANK(Calculations!AG77),"",Calculations!AG77)</f>
        <v>2408590500625.5635</v>
      </c>
      <c r="AH77">
        <f>IF(ISBLANK(Calculations!AH77),"",Calculations!AH77)</f>
        <v>2421637818183.5356</v>
      </c>
      <c r="AI77">
        <f>IF(ISBLANK(Calculations!AI77),"",Calculations!AI77)</f>
        <v>2435353915950.3198</v>
      </c>
      <c r="AJ77">
        <f>IF(ISBLANK(Calculations!AJ77),"",Calculations!AJ77)</f>
        <v>2449049118792.1514</v>
      </c>
      <c r="AK77">
        <f>IF(ISBLANK(Calculations!AK77),"",Calculations!AK77)</f>
        <v>2443353171346.9609</v>
      </c>
      <c r="AL77">
        <f>IF(ISBLANK(Calculations!AL77),"",Calculations!AL77)</f>
        <v>2438892294384.958</v>
      </c>
      <c r="AM77">
        <f>IF(ISBLANK(Calculations!AM77),"",Calculations!AM77)</f>
        <v>2434943524516.0972</v>
      </c>
      <c r="AN77">
        <f>IF(ISBLANK(Calculations!AN77),"",Calculations!AN77)</f>
        <v>2432226392232.8784</v>
      </c>
      <c r="AO77">
        <f>IF(ISBLANK(Calculations!AO77),"",Calculations!AO77)</f>
        <v>2429876000621.3516</v>
      </c>
      <c r="AP77">
        <f>IF(ISBLANK(Calculations!AP77),"",Calculations!AP77)</f>
        <v>2428111949990.3062</v>
      </c>
      <c r="AQ77">
        <f>IF(ISBLANK(Calculations!AQ77),"",Calculations!AQ77)</f>
        <v>2426764156580.2344</v>
      </c>
      <c r="AR77">
        <f>IF(ISBLANK(Calculations!AR77),"",Calculations!AR77)</f>
        <v>2426053865384.8262</v>
      </c>
      <c r="AS77">
        <f>IF(ISBLANK(Calculations!AS77),"",Calculations!AS77)</f>
        <v>2425095663239.499</v>
      </c>
      <c r="AT77">
        <f>IF(ISBLANK(Calculations!AT77),"",Calculations!AT77)</f>
        <v>2424172363403.5273</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0.3903315902830724</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3.8322218113302678E-2</v>
      </c>
      <c r="K82">
        <f>IF(ISBLANK(Calculations!K82),"",Calculations!K82)</f>
        <v>0.3903315902830724</v>
      </c>
      <c r="L82" t="str">
        <f>IF(ISBLANK(Calculations!L82),"",Calculations!L82)</f>
        <v>RESIDENTIAL</v>
      </c>
      <c r="M82" t="str">
        <f>IF(ISBLANK(Calculations!M82),"",Calculations!M82)</f>
        <v>cooling</v>
      </c>
      <c r="N82" t="str">
        <f>IF(ISBLANK(Calculations!N82),"",Calculations!N82)</f>
        <v>electricity</v>
      </c>
      <c r="O82">
        <f t="shared" ref="O82:O145" si="1">P82</f>
        <v>249480501219.45319</v>
      </c>
      <c r="P82">
        <f>IF(ISBLANK(Calculations!P82),"",Calculations!P82)-(SUMIFS(BDEQ!B:B,BDEQ!$AG:$AG,About!$B$2,BDEQ!$AH:$AH,$I82)*BDEQ!$C$2*$J82*$K82)</f>
        <v>249480501219.45319</v>
      </c>
      <c r="Q82">
        <f>IF(ISBLANK(Calculations!Q82),"",Calculations!Q82)-(SUMIFS(BDEQ!C:C,BDEQ!$AG:$AG,About!$B$2,BDEQ!$AH:$AH,$I82)*BDEQ!$C$2*$J82*$K82)</f>
        <v>249480501219.45319</v>
      </c>
      <c r="R82">
        <f>IF(ISBLANK(Calculations!R82),"",Calculations!R82)-(SUMIFS(BDEQ!D:D,BDEQ!$AG:$AG,About!$B$2,BDEQ!$AH:$AH,$I82)*BDEQ!$C$2*$J82*$K82)</f>
        <v>243074701323.03613</v>
      </c>
      <c r="S82" s="99">
        <f>IF(ISBLANK(Calculations!S82),"",Calculations!S82 + ('IRA Buildings Changes'!$C$39/($AB$81-$R$81)*(S81-$R$81)))-(SUMIFS(BDEQ!E:E,BDEQ!$AG:$AG,About!$B$2,BDEQ!$AH:$AH,$I82)*BDEQ!$C$2*$J82*$K82)</f>
        <v>275402792052.0907</v>
      </c>
      <c r="T82" s="99">
        <f>IF(ISBLANK(Calculations!T82),"",Calculations!T82 + ('IRA Buildings Changes'!$C$39/($AB$81-$R$81)*(T81-$R$81)))-(SUMIFS(BDEQ!F:F,BDEQ!$AG:$AG,About!$B$2,BDEQ!$AH:$AH,$I82)*BDEQ!$C$2*$J82*$K82)</f>
        <v>308318205508.25018</v>
      </c>
      <c r="U82" s="99">
        <f>IF(ISBLANK(Calculations!U82),"",Calculations!U82 + ('IRA Buildings Changes'!$C$39/($AB$81-$R$81)*(U81-$R$81)))-(SUMIFS(BDEQ!G:G,BDEQ!$AG:$AG,About!$B$2,BDEQ!$AH:$AH,$I82)*BDEQ!$C$2*$J82*$K82)</f>
        <v>341888392259.50256</v>
      </c>
      <c r="V82" s="99">
        <f>IF(ISBLANK(Calculations!V82),"",Calculations!V82 + ('IRA Buildings Changes'!$C$39/($AB$81-$R$81)*(V81-$R$81)))-(SUMIFS(BDEQ!H:H,BDEQ!$AG:$AG,About!$B$2,BDEQ!$AH:$AH,$I82)*BDEQ!$C$2*$J82*$K82)</f>
        <v>376182757270.50079</v>
      </c>
      <c r="W82" s="99">
        <f>IF(ISBLANK(Calculations!W82),"",Calculations!W82 + ('IRA Buildings Changes'!$C$39/($AB$81-$R$81)*(W81-$R$81)))-(SUMIFS(BDEQ!I:I,BDEQ!$AG:$AG,About!$B$2,BDEQ!$AH:$AH,$I82)*BDEQ!$C$2*$J82*$K82)</f>
        <v>410982574700.11859</v>
      </c>
      <c r="X82" s="99">
        <f>IF(ISBLANK(Calculations!X82),"",Calculations!X82 + ('IRA Buildings Changes'!$C$39/($AB$81-$R$81)*(X81-$R$81)))-(SUMIFS(BDEQ!J:J,BDEQ!$AG:$AG,About!$B$2,BDEQ!$AH:$AH,$I82)*BDEQ!$C$2*$J82*$K82)</f>
        <v>446694990673.15942</v>
      </c>
      <c r="Y82" s="99">
        <f>IF(ISBLANK(Calculations!Y82),"",Calculations!Y82 + ('IRA Buildings Changes'!$C$39/($AB$81-$R$81)*(Y81-$R$81)))-(SUMIFS(BDEQ!K:K,BDEQ!$AG:$AG,About!$B$2,BDEQ!$AH:$AH,$I82)*BDEQ!$C$2*$J82*$K82)</f>
        <v>483017782465.00568</v>
      </c>
      <c r="Z82" s="99">
        <f>IF(ISBLANK(Calculations!Z82),"",Calculations!Z82 + ('IRA Buildings Changes'!$C$39/($AB$81-$R$81)*(Z81-$R$81)))-(SUMIFS(BDEQ!L:L,BDEQ!$AG:$AG,About!$B$2,BDEQ!$AH:$AH,$I82)*BDEQ!$C$2*$J82*$K82)</f>
        <v>519844953394.43073</v>
      </c>
      <c r="AA82" s="99">
        <f>IF(ISBLANK(Calculations!AA82),"",Calculations!AA82 + ('IRA Buildings Changes'!$C$39/($AB$81-$R$81)*(AA81-$R$81)))-(SUMIFS(BDEQ!M:M,BDEQ!$AG:$AG,About!$B$2,BDEQ!$AH:$AH,$I82)*BDEQ!$C$2*$J82*$K82)</f>
        <v>557076462615.12915</v>
      </c>
      <c r="AB82" s="98">
        <f>IF(ISBLANK(Calculations!AB82),"",Calculations!AB82 + 'IRA Buildings Changes'!C39)-(SUMIFS(BDEQ!N:N,BDEQ!$AG:$AG,About!$B$2,BDEQ!$AH:$AH,$I82)*BDEQ!$C$2*$J82*$K82)</f>
        <v>594611225829.22217</v>
      </c>
      <c r="AC82" s="99">
        <f>IF(ISBLANK(Calculations!AC82),"",Calculations!AC82  + 'IRA Buildings Changes'!$C$39)-(SUMIFS(BDEQ!O:O,BDEQ!$AG:$AG,About!$B$2,BDEQ!$AH:$AH,$I82)*BDEQ!$C$2*$J82*$K82)</f>
        <v>594132813267.63586</v>
      </c>
      <c r="AD82" s="99">
        <f>IF(ISBLANK(Calculations!AD82),"",Calculations!AD82  + 'IRA Buildings Changes'!$C$39)-(SUMIFS(BDEQ!P:P,BDEQ!$AG:$AG,About!$B$2,BDEQ!$AH:$AH,$I82)*BDEQ!$C$2*$J82*$K82)</f>
        <v>593805048396.34094</v>
      </c>
      <c r="AE82" s="99">
        <f>IF(ISBLANK(Calculations!AE82),"",Calculations!AE82  + 'IRA Buildings Changes'!$C$39)-(SUMIFS(BDEQ!Q:Q,BDEQ!$AG:$AG,About!$B$2,BDEQ!$AH:$AH,$I82)*BDEQ!$C$2*$J82*$K82)</f>
        <v>593587287775.53735</v>
      </c>
      <c r="AF82" s="99">
        <f>IF(ISBLANK(Calculations!AF82),"",Calculations!AF82  + 'IRA Buildings Changes'!$C$39)-(SUMIFS(BDEQ!R:R,BDEQ!$AG:$AG,About!$B$2,BDEQ!$AH:$AH,$I82)*BDEQ!$C$2*$J82*$K82)</f>
        <v>593453489596.4834</v>
      </c>
      <c r="AG82" s="99">
        <f>IF(ISBLANK(Calculations!AG82),"",Calculations!AG82  + 'IRA Buildings Changes'!$C$39)-(SUMIFS(BDEQ!S:S,BDEQ!$AG:$AG,About!$B$2,BDEQ!$AH:$AH,$I82)*BDEQ!$C$2*$J82*$K82)</f>
        <v>593387809031.9845</v>
      </c>
      <c r="AH82" s="99">
        <f>IF(ISBLANK(Calculations!AH82),"",Calculations!AH82  + 'IRA Buildings Changes'!$C$39)-(SUMIFS(BDEQ!T:T,BDEQ!$AG:$AG,About!$B$2,BDEQ!$AH:$AH,$I82)*BDEQ!$C$2*$J82*$K82)</f>
        <v>593376519508.86572</v>
      </c>
      <c r="AI82" s="99">
        <f>IF(ISBLANK(Calculations!AI82),"",Calculations!AI82  + 'IRA Buildings Changes'!$C$39)-(SUMIFS(BDEQ!U:U,BDEQ!$AG:$AG,About!$B$2,BDEQ!$AH:$AH,$I82)*BDEQ!$C$2*$J82*$K82)</f>
        <v>593408856785.66736</v>
      </c>
      <c r="AJ82" s="99">
        <f>IF(ISBLANK(Calculations!AJ82),"",Calculations!AJ82  + 'IRA Buildings Changes'!$C$39)-(SUMIFS(BDEQ!V:V,BDEQ!$AG:$AG,About!$B$2,BDEQ!$AH:$AH,$I82)*BDEQ!$C$2*$J82*$K82)</f>
        <v>593476961964.55444</v>
      </c>
      <c r="AK82" s="99">
        <f>IF(ISBLANK(Calculations!AK82),"",Calculations!AK82  + 'IRA Buildings Changes'!$C$39)-(SUMIFS(BDEQ!W:W,BDEQ!$AG:$AG,About!$B$2,BDEQ!$AH:$AH,$I82)*BDEQ!$C$2*$J82*$K82)</f>
        <v>593592934951.68311</v>
      </c>
      <c r="AL82" s="99">
        <f>IF(ISBLANK(Calculations!AL82),"",Calculations!AL82  + 'IRA Buildings Changes'!$C$39)-(SUMIFS(BDEQ!X:X,BDEQ!$AG:$AG,About!$B$2,BDEQ!$AH:$AH,$I82)*BDEQ!$C$2*$J82*$K82)</f>
        <v>593738720785.90967</v>
      </c>
      <c r="AM82" s="99">
        <f>IF(ISBLANK(Calculations!AM82),"",Calculations!AM82  + 'IRA Buildings Changes'!$C$39)-(SUMIFS(BDEQ!Y:Y,BDEQ!$AG:$AG,About!$B$2,BDEQ!$AH:$AH,$I82)*BDEQ!$C$2*$J82*$K82)</f>
        <v>593908626181.86328</v>
      </c>
      <c r="AN82" s="99">
        <f>IF(ISBLANK(Calculations!AN82),"",Calculations!AN82  + 'IRA Buildings Changes'!$C$39)-(SUMIFS(BDEQ!Z:Z,BDEQ!$AG:$AG,About!$B$2,BDEQ!$AH:$AH,$I82)*BDEQ!$C$2*$J82*$K82)</f>
        <v>594100346926.77783</v>
      </c>
      <c r="AO82" s="99">
        <f>IF(ISBLANK(Calculations!AO82),"",Calculations!AO82  + 'IRA Buildings Changes'!$C$39)-(SUMIFS(BDEQ!AA:AA,BDEQ!$AG:$AG,About!$B$2,BDEQ!$AH:$AH,$I82)*BDEQ!$C$2*$J82*$K82)</f>
        <v>594310128519.8363</v>
      </c>
      <c r="AP82" s="99">
        <f>IF(ISBLANK(Calculations!AP82),"",Calculations!AP82  + 'IRA Buildings Changes'!$C$39)-(SUMIFS(BDEQ!AB:AB,BDEQ!$AG:$AG,About!$B$2,BDEQ!$AH:$AH,$I82)*BDEQ!$C$2*$J82*$K82)</f>
        <v>594535165875.08008</v>
      </c>
      <c r="AQ82" s="99">
        <f>IF(ISBLANK(Calculations!AQ82),"",Calculations!AQ82  + 'IRA Buildings Changes'!$C$39)-(SUMIFS(BDEQ!AC:AC,BDEQ!$AG:$AG,About!$B$2,BDEQ!$AH:$AH,$I82)*BDEQ!$C$2*$J82*$K82)</f>
        <v>594773405031.12854</v>
      </c>
      <c r="AR82" s="99">
        <f>IF(ISBLANK(Calculations!AR82),"",Calculations!AR82  + 'IRA Buildings Changes'!$C$39)-(SUMIFS(BDEQ!AD:AD,BDEQ!$AG:$AG,About!$B$2,BDEQ!$AH:$AH,$I82)*BDEQ!$C$2*$J82*$K82)</f>
        <v>595020719689.33826</v>
      </c>
      <c r="AS82" s="99">
        <f>IF(ISBLANK(Calculations!AS82),"",Calculations!AS82  + 'IRA Buildings Changes'!$C$39)-(SUMIFS(BDEQ!AE:AE,BDEQ!$AG:$AG,About!$B$2,BDEQ!$AH:$AH,$I82)*BDEQ!$C$2*$J82*$K82)</f>
        <v>595274845985.57703</v>
      </c>
      <c r="AT82" s="99">
        <f>IF(ISBLANK(Calculations!AT82),"",Calculations!AT82  + 'IRA Buildings Changes'!$C$39)-(SUMIFS(BDEQ!AF:AF,BDEQ!$AG:$AG,About!$B$2,BDEQ!$AH:$AH,$I82)*BDEQ!$C$2*$J82*$K82)</f>
        <v>595534578686.77222</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0.3903315902830724</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0.3903315902830724</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0.3903315902830724</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0.3903315902830724</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0.3903315902830724</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0.3903315902830724</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0.3903315902830724</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0.3903315902830724</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0.3903315902830724</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5.4254244230144154E-2</v>
      </c>
      <c r="K95">
        <f>IF(ISBLANK(Calculations!K95),"",Calculations!K95)</f>
        <v>0.3903315902830724</v>
      </c>
      <c r="L95" t="str">
        <f>IF(ISBLANK(Calculations!L95),"",Calculations!L95)</f>
        <v>RESIDENTIAL</v>
      </c>
      <c r="M95" t="str">
        <f>IF(ISBLANK(Calculations!M95),"",Calculations!M95)</f>
        <v>lighting</v>
      </c>
      <c r="N95" t="str">
        <f>IF(ISBLANK(Calculations!N95),"",Calculations!N95)</f>
        <v>electricity</v>
      </c>
      <c r="O95">
        <f t="shared" si="1"/>
        <v>353199180793.77802</v>
      </c>
      <c r="P95">
        <f>IF(ISBLANK(Calculations!P95),"",Calculations!P95)-(SUMIFS(BDEQ!B:B,BDEQ!$AG:$AG,About!$B$2,BDEQ!$AH:$AH,$I95)*BDEQ!$C$2*$J95*$K95)</f>
        <v>353199180793.77802</v>
      </c>
      <c r="Q95">
        <f>IF(ISBLANK(Calculations!Q95),"",Calculations!Q95)-(SUMIFS(BDEQ!C:C,BDEQ!$AG:$AG,About!$B$2,BDEQ!$AH:$AH,$I95)*BDEQ!$C$2*$J95*$K95)</f>
        <v>353199180793.77802</v>
      </c>
      <c r="R95">
        <f>IF(ISBLANK(Calculations!R95),"",Calculations!R95)-(SUMIFS(BDEQ!D:D,BDEQ!$AG:$AG,About!$B$2,BDEQ!$AH:$AH,$I95)*BDEQ!$C$2*$J95*$K95)</f>
        <v>350540344868.54077</v>
      </c>
      <c r="S95">
        <f>IF(ISBLANK(Calculations!S95),"",Calculations!S95)-(SUMIFS(BDEQ!E:E,BDEQ!$AG:$AG,About!$B$2,BDEQ!$AH:$AH,$I95)*BDEQ!$C$2*$J95*$K95)</f>
        <v>347964997937.28735</v>
      </c>
      <c r="T95">
        <f>IF(ISBLANK(Calculations!T95),"",Calculations!T95)-(SUMIFS(BDEQ!F:F,BDEQ!$AG:$AG,About!$B$2,BDEQ!$AH:$AH,$I95)*BDEQ!$C$2*$J95*$K95)</f>
        <v>345798368757.65393</v>
      </c>
      <c r="U95">
        <f>IF(ISBLANK(Calculations!U95),"",Calculations!U95)-(SUMIFS(BDEQ!G:G,BDEQ!$AG:$AG,About!$B$2,BDEQ!$AH:$AH,$I95)*BDEQ!$C$2*$J95*$K95)</f>
        <v>344585776884.21759</v>
      </c>
      <c r="V95">
        <f>IF(ISBLANK(Calculations!V95),"",Calculations!V95)-(SUMIFS(BDEQ!H:H,BDEQ!$AG:$AG,About!$B$2,BDEQ!$AH:$AH,$I95)*BDEQ!$C$2*$J95*$K95)</f>
        <v>344454903294.74695</v>
      </c>
      <c r="W95">
        <f>IF(ISBLANK(Calculations!W95),"",Calculations!W95)-(SUMIFS(BDEQ!I:I,BDEQ!$AG:$AG,About!$B$2,BDEQ!$AH:$AH,$I95)*BDEQ!$C$2*$J95*$K95)</f>
        <v>344686409241.71204</v>
      </c>
      <c r="X95">
        <f>IF(ISBLANK(Calculations!X95),"",Calculations!X95)-(SUMIFS(BDEQ!J:J,BDEQ!$AG:$AG,About!$B$2,BDEQ!$AH:$AH,$I95)*BDEQ!$C$2*$J95*$K95)</f>
        <v>344938878857.30096</v>
      </c>
      <c r="Y95">
        <f>IF(ISBLANK(Calculations!Y95),"",Calculations!Y95)-(SUMIFS(BDEQ!K:K,BDEQ!$AG:$AG,About!$B$2,BDEQ!$AH:$AH,$I95)*BDEQ!$C$2*$J95*$K95)</f>
        <v>345231380742.91052</v>
      </c>
      <c r="Z95">
        <f>IF(ISBLANK(Calculations!Z95),"",Calculations!Z95)-(SUMIFS(BDEQ!L:L,BDEQ!$AG:$AG,About!$B$2,BDEQ!$AH:$AH,$I95)*BDEQ!$C$2*$J95*$K95)</f>
        <v>345750183690.29388</v>
      </c>
      <c r="AA95">
        <f>IF(ISBLANK(Calculations!AA95),"",Calculations!AA95)-(SUMIFS(BDEQ!M:M,BDEQ!$AG:$AG,About!$B$2,BDEQ!$AH:$AH,$I95)*BDEQ!$C$2*$J95*$K95)</f>
        <v>346770578478.44861</v>
      </c>
      <c r="AB95">
        <f>IF(ISBLANK(Calculations!AB95),"",Calculations!AB95)-(SUMIFS(BDEQ!N:N,BDEQ!$AG:$AG,About!$B$2,BDEQ!$AH:$AH,$I95)*BDEQ!$C$2*$J95*$K95)</f>
        <v>348253052923.17834</v>
      </c>
      <c r="AC95">
        <f>IF(ISBLANK(Calculations!AC95),"",Calculations!AC95)-(SUMIFS(BDEQ!O:O,BDEQ!$AG:$AG,About!$B$2,BDEQ!$AH:$AH,$I95)*BDEQ!$C$2*$J95*$K95)</f>
        <v>350043325603.10718</v>
      </c>
      <c r="AD95">
        <f>IF(ISBLANK(Calculations!AD95),"",Calculations!AD95)-(SUMIFS(BDEQ!P:P,BDEQ!$AG:$AG,About!$B$2,BDEQ!$AH:$AH,$I95)*BDEQ!$C$2*$J95*$K95)</f>
        <v>352019328058.88745</v>
      </c>
      <c r="AE95">
        <f>IF(ISBLANK(Calculations!AE95),"",Calculations!AE95)-(SUMIFS(BDEQ!Q:Q,BDEQ!$AG:$AG,About!$B$2,BDEQ!$AH:$AH,$I95)*BDEQ!$C$2*$J95*$K95)</f>
        <v>353799235496.27838</v>
      </c>
      <c r="AF95">
        <f>IF(ISBLANK(Calculations!AF95),"",Calculations!AF95)-(SUMIFS(BDEQ!R:R,BDEQ!$AG:$AG,About!$B$2,BDEQ!$AH:$AH,$I95)*BDEQ!$C$2*$J95*$K95)</f>
        <v>354943967244.28705</v>
      </c>
      <c r="AG95">
        <f>IF(ISBLANK(Calculations!AG95),"",Calculations!AG95)-(SUMIFS(BDEQ!S:S,BDEQ!$AG:$AG,About!$B$2,BDEQ!$AH:$AH,$I95)*BDEQ!$C$2*$J95*$K95)</f>
        <v>355900357335.23047</v>
      </c>
      <c r="AH95">
        <f>IF(ISBLANK(Calculations!AH95),"",Calculations!AH95)-(SUMIFS(BDEQ!T:T,BDEQ!$AG:$AG,About!$B$2,BDEQ!$AH:$AH,$I95)*BDEQ!$C$2*$J95*$K95)</f>
        <v>356741244065.85211</v>
      </c>
      <c r="AI95">
        <f>IF(ISBLANK(Calculations!AI95),"",Calculations!AI95)-(SUMIFS(BDEQ!U:U,BDEQ!$AG:$AG,About!$B$2,BDEQ!$AH:$AH,$I95)*BDEQ!$C$2*$J95*$K95)</f>
        <v>357503390585.75085</v>
      </c>
      <c r="AJ95">
        <f>IF(ISBLANK(Calculations!AJ95),"",Calculations!AJ95)-(SUMIFS(BDEQ!V:V,BDEQ!$AG:$AG,About!$B$2,BDEQ!$AH:$AH,$I95)*BDEQ!$C$2*$J95*$K95)</f>
        <v>358207145426.44165</v>
      </c>
      <c r="AK95">
        <f>IF(ISBLANK(Calculations!AK95),"",Calculations!AK95)-(SUMIFS(BDEQ!W:W,BDEQ!$AG:$AG,About!$B$2,BDEQ!$AH:$AH,$I95)*BDEQ!$C$2*$J95*$K95)</f>
        <v>357445867496.3808</v>
      </c>
      <c r="AL95">
        <f>IF(ISBLANK(Calculations!AL95),"",Calculations!AL95)-(SUMIFS(BDEQ!X:X,BDEQ!$AG:$AG,About!$B$2,BDEQ!$AH:$AH,$I95)*BDEQ!$C$2*$J95*$K95)</f>
        <v>356763995302.95886</v>
      </c>
      <c r="AM95">
        <f>IF(ISBLANK(Calculations!AM95),"",Calculations!AM95)-(SUMIFS(BDEQ!Y:Y,BDEQ!$AG:$AG,About!$B$2,BDEQ!$AH:$AH,$I95)*BDEQ!$C$2*$J95*$K95)</f>
        <v>356195321868.047</v>
      </c>
      <c r="AN95">
        <f>IF(ISBLANK(Calculations!AN95),"",Calculations!AN95)-(SUMIFS(BDEQ!Z:Z,BDEQ!$AG:$AG,About!$B$2,BDEQ!$AH:$AH,$I95)*BDEQ!$C$2*$J95*$K95)</f>
        <v>355765247055.0155</v>
      </c>
      <c r="AO95">
        <f>IF(ISBLANK(Calculations!AO95),"",Calculations!AO95)-(SUMIFS(BDEQ!AA:AA,BDEQ!$AG:$AG,About!$B$2,BDEQ!$AH:$AH,$I95)*BDEQ!$C$2*$J95*$K95)</f>
        <v>355468525145.66986</v>
      </c>
      <c r="AP95">
        <f>IF(ISBLANK(Calculations!AP95),"",Calculations!AP95)-(SUMIFS(BDEQ!AB:AB,BDEQ!$AG:$AG,About!$B$2,BDEQ!$AH:$AH,$I95)*BDEQ!$C$2*$J95*$K95)</f>
        <v>355290935865.737</v>
      </c>
      <c r="AQ95">
        <f>IF(ISBLANK(Calculations!AQ95),"",Calculations!AQ95)-(SUMIFS(BDEQ!AC:AC,BDEQ!$AG:$AG,About!$B$2,BDEQ!$AH:$AH,$I95)*BDEQ!$C$2*$J95*$K95)</f>
        <v>355210800710.43634</v>
      </c>
      <c r="AR95">
        <f>IF(ISBLANK(Calculations!AR95),"",Calculations!AR95)-(SUMIFS(BDEQ!AD:AD,BDEQ!$AG:$AG,About!$B$2,BDEQ!$AH:$AH,$I95)*BDEQ!$C$2*$J95*$K95)</f>
        <v>355202981838.25146</v>
      </c>
      <c r="AS95">
        <f>IF(ISBLANK(Calculations!AS95),"",Calculations!AS95)-(SUMIFS(BDEQ!AE:AE,BDEQ!$AG:$AG,About!$B$2,BDEQ!$AH:$AH,$I95)*BDEQ!$C$2*$J95*$K95)</f>
        <v>355253973368.84821</v>
      </c>
      <c r="AT95">
        <f>IF(ISBLANK(Calculations!AT95),"",Calculations!AT95)-(SUMIFS(BDEQ!AF:AF,BDEQ!$AG:$AG,About!$B$2,BDEQ!$AH:$AH,$I95)*BDEQ!$C$2*$J95*$K95)</f>
        <v>355357996589.03766</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0.3903315902830724</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0.3903315902830724</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0.3903315902830724</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0.3903315902830724</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0.3903315902830724</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0.3903315902830724</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0.3903315902830724</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0.3903315902830724</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0.3903315902830724</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0.27894605344596846</v>
      </c>
      <c r="K108">
        <f>IF(ISBLANK(Calculations!K108),"",Calculations!K108)</f>
        <v>0.3903315902830724</v>
      </c>
      <c r="L108" t="str">
        <f>IF(ISBLANK(Calculations!L108),"",Calculations!L108)</f>
        <v>RESIDENTIAL</v>
      </c>
      <c r="M108" t="str">
        <f>IF(ISBLANK(Calculations!M108),"",Calculations!M108)</f>
        <v>appl</v>
      </c>
      <c r="N108" t="str">
        <f>IF(ISBLANK(Calculations!N108),"",Calculations!N108)</f>
        <v>electricity</v>
      </c>
      <c r="O108">
        <f t="shared" si="1"/>
        <v>1815959635246.9861</v>
      </c>
      <c r="P108">
        <f>IF(ISBLANK(Calculations!P108),"",Calculations!P108)-(SUMIFS(BDEQ!B:B,BDEQ!$AG:$AG,About!$B$2,BDEQ!$AH:$AH,$I108)*BDEQ!$C$2*$J108*$K108)</f>
        <v>1815959635246.9861</v>
      </c>
      <c r="Q108">
        <f>IF(ISBLANK(Calculations!Q108),"",Calculations!Q108)-(SUMIFS(BDEQ!C:C,BDEQ!$AG:$AG,About!$B$2,BDEQ!$AH:$AH,$I108)*BDEQ!$C$2*$J108*$K108)</f>
        <v>1815959635246.9861</v>
      </c>
      <c r="R108">
        <f>IF(ISBLANK(Calculations!R108),"",Calculations!R108)-(SUMIFS(BDEQ!D:D,BDEQ!$AG:$AG,About!$B$2,BDEQ!$AH:$AH,$I108)*BDEQ!$C$2*$J108*$K108)</f>
        <v>1803996984745.7866</v>
      </c>
      <c r="S108">
        <f>IF(ISBLANK(Calculations!S108),"",Calculations!S108)-(SUMIFS(BDEQ!E:E,BDEQ!$AG:$AG,About!$B$2,BDEQ!$AH:$AH,$I108)*BDEQ!$C$2*$J108*$K108)</f>
        <v>1792037531252.0918</v>
      </c>
      <c r="T108">
        <f>IF(ISBLANK(Calculations!T108),"",Calculations!T108)-(SUMIFS(BDEQ!F:F,BDEQ!$AG:$AG,About!$B$2,BDEQ!$AH:$AH,$I108)*BDEQ!$C$2*$J108*$K108)</f>
        <v>1780649126979.7595</v>
      </c>
      <c r="U108">
        <f>IF(ISBLANK(Calculations!U108),"",Calculations!U108)-(SUMIFS(BDEQ!G:G,BDEQ!$AG:$AG,About!$B$2,BDEQ!$AH:$AH,$I108)*BDEQ!$C$2*$J108*$K108)</f>
        <v>1770445185155.863</v>
      </c>
      <c r="V108">
        <f>IF(ISBLANK(Calculations!V108),"",Calculations!V108)-(SUMIFS(BDEQ!H:H,BDEQ!$AG:$AG,About!$B$2,BDEQ!$AH:$AH,$I108)*BDEQ!$C$2*$J108*$K108)</f>
        <v>1762120586826.5122</v>
      </c>
      <c r="W108">
        <f>IF(ISBLANK(Calculations!W108),"",Calculations!W108)-(SUMIFS(BDEQ!I:I,BDEQ!$AG:$AG,About!$B$2,BDEQ!$AH:$AH,$I108)*BDEQ!$C$2*$J108*$K108)</f>
        <v>1755824841391.0583</v>
      </c>
      <c r="X108">
        <f>IF(ISBLANK(Calculations!X108),"",Calculations!X108)-(SUMIFS(BDEQ!J:J,BDEQ!$AG:$AG,About!$B$2,BDEQ!$AH:$AH,$I108)*BDEQ!$C$2*$J108*$K108)</f>
        <v>1751457748507.0762</v>
      </c>
      <c r="Y108">
        <f>IF(ISBLANK(Calculations!Y108),"",Calculations!Y108)-(SUMIFS(BDEQ!K:K,BDEQ!$AG:$AG,About!$B$2,BDEQ!$AH:$AH,$I108)*BDEQ!$C$2*$J108*$K108)</f>
        <v>1748742945184.4492</v>
      </c>
      <c r="Z108">
        <f>IF(ISBLANK(Calculations!Z108),"",Calculations!Z108)-(SUMIFS(BDEQ!L:L,BDEQ!$AG:$AG,About!$B$2,BDEQ!$AH:$AH,$I108)*BDEQ!$C$2*$J108*$K108)</f>
        <v>1748029215614.7676</v>
      </c>
      <c r="AA108">
        <f>IF(ISBLANK(Calculations!AA108),"",Calculations!AA108)-(SUMIFS(BDEQ!M:M,BDEQ!$AG:$AG,About!$B$2,BDEQ!$AH:$AH,$I108)*BDEQ!$C$2*$J108*$K108)</f>
        <v>1749511487894.634</v>
      </c>
      <c r="AB108">
        <f>IF(ISBLANK(Calculations!AB108),"",Calculations!AB108)-(SUMIFS(BDEQ!N:N,BDEQ!$AG:$AG,About!$B$2,BDEQ!$AH:$AH,$I108)*BDEQ!$C$2*$J108*$K108)</f>
        <v>1752739312983.1797</v>
      </c>
      <c r="AC108">
        <f>IF(ISBLANK(Calculations!AC108),"",Calculations!AC108)-(SUMIFS(BDEQ!O:O,BDEQ!$AG:$AG,About!$B$2,BDEQ!$AH:$AH,$I108)*BDEQ!$C$2*$J108*$K108)</f>
        <v>1757333057545.2446</v>
      </c>
      <c r="AD108">
        <f>IF(ISBLANK(Calculations!AD108),"",Calculations!AD108)-(SUMIFS(BDEQ!P:P,BDEQ!$AG:$AG,About!$B$2,BDEQ!$AH:$AH,$I108)*BDEQ!$C$2*$J108*$K108)</f>
        <v>1763440365922.8005</v>
      </c>
      <c r="AE108">
        <f>IF(ISBLANK(Calculations!AE108),"",Calculations!AE108)-(SUMIFS(BDEQ!Q:Q,BDEQ!$AG:$AG,About!$B$2,BDEQ!$AH:$AH,$I108)*BDEQ!$C$2*$J108*$K108)</f>
        <v>1770863487419.5176</v>
      </c>
      <c r="AF108">
        <f>IF(ISBLANK(Calculations!AF108),"",Calculations!AF108)-(SUMIFS(BDEQ!R:R,BDEQ!$AG:$AG,About!$B$2,BDEQ!$AH:$AH,$I108)*BDEQ!$C$2*$J108*$K108)</f>
        <v>1779305189147.6616</v>
      </c>
      <c r="AG108">
        <f>IF(ISBLANK(Calculations!AG108),"",Calculations!AG108)-(SUMIFS(BDEQ!S:S,BDEQ!$AG:$AG,About!$B$2,BDEQ!$AH:$AH,$I108)*BDEQ!$C$2*$J108*$K108)</f>
        <v>1788306223916.5791</v>
      </c>
      <c r="AH108">
        <f>IF(ISBLANK(Calculations!AH108),"",Calculations!AH108)-(SUMIFS(BDEQ!T:T,BDEQ!$AG:$AG,About!$B$2,BDEQ!$AH:$AH,$I108)*BDEQ!$C$2*$J108*$K108)</f>
        <v>1797695873092.5281</v>
      </c>
      <c r="AI108">
        <f>IF(ISBLANK(Calculations!AI108),"",Calculations!AI108)-(SUMIFS(BDEQ!U:U,BDEQ!$AG:$AG,About!$B$2,BDEQ!$AH:$AH,$I108)*BDEQ!$C$2*$J108*$K108)</f>
        <v>1807338668188.0469</v>
      </c>
      <c r="AJ108">
        <f>IF(ISBLANK(Calculations!AJ108),"",Calculations!AJ108)-(SUMIFS(BDEQ!V:V,BDEQ!$AG:$AG,About!$B$2,BDEQ!$AH:$AH,$I108)*BDEQ!$C$2*$J108*$K108)</f>
        <v>1817144604024.3535</v>
      </c>
      <c r="AK108">
        <f>IF(ISBLANK(Calculations!AK108),"",Calculations!AK108)-(SUMIFS(BDEQ!W:W,BDEQ!$AG:$AG,About!$B$2,BDEQ!$AH:$AH,$I108)*BDEQ!$C$2*$J108*$K108)</f>
        <v>1819518191004.7566</v>
      </c>
      <c r="AL108">
        <f>IF(ISBLANK(Calculations!AL108),"",Calculations!AL108)-(SUMIFS(BDEQ!X:X,BDEQ!$AG:$AG,About!$B$2,BDEQ!$AH:$AH,$I108)*BDEQ!$C$2*$J108*$K108)</f>
        <v>1821961005481.199</v>
      </c>
      <c r="AM108">
        <f>IF(ISBLANK(Calculations!AM108),"",Calculations!AM108)-(SUMIFS(BDEQ!Y:Y,BDEQ!$AG:$AG,About!$B$2,BDEQ!$AH:$AH,$I108)*BDEQ!$C$2*$J108*$K108)</f>
        <v>1824461663295.9724</v>
      </c>
      <c r="AN108">
        <f>IF(ISBLANK(Calculations!AN108),"",Calculations!AN108)-(SUMIFS(BDEQ!Z:Z,BDEQ!$AG:$AG,About!$B$2,BDEQ!$AH:$AH,$I108)*BDEQ!$C$2*$J108*$K108)</f>
        <v>1827023935141.0574</v>
      </c>
      <c r="AO108">
        <f>IF(ISBLANK(Calculations!AO108),"",Calculations!AO108)-(SUMIFS(BDEQ!AA:AA,BDEQ!$AG:$AG,About!$B$2,BDEQ!$AH:$AH,$I108)*BDEQ!$C$2*$J108*$K108)</f>
        <v>1829645665966.7708</v>
      </c>
      <c r="AP108">
        <f>IF(ISBLANK(Calculations!AP108),"",Calculations!AP108)-(SUMIFS(BDEQ!AB:AB,BDEQ!$AG:$AG,About!$B$2,BDEQ!$AH:$AH,$I108)*BDEQ!$C$2*$J108*$K108)</f>
        <v>1832326508587.0798</v>
      </c>
      <c r="AQ108">
        <f>IF(ISBLANK(Calculations!AQ108),"",Calculations!AQ108)-(SUMIFS(BDEQ!AC:AC,BDEQ!$AG:$AG,About!$B$2,BDEQ!$AH:$AH,$I108)*BDEQ!$C$2*$J108*$K108)</f>
        <v>1835062263447.3374</v>
      </c>
      <c r="AR108">
        <f>IF(ISBLANK(Calculations!AR108),"",Calculations!AR108)-(SUMIFS(BDEQ!AD:AD,BDEQ!$AG:$AG,About!$B$2,BDEQ!$AH:$AH,$I108)*BDEQ!$C$2*$J108*$K108)</f>
        <v>1837846514403.6023</v>
      </c>
      <c r="AS108">
        <f>IF(ISBLANK(Calculations!AS108),"",Calculations!AS108)-(SUMIFS(BDEQ!AE:AE,BDEQ!$AG:$AG,About!$B$2,BDEQ!$AH:$AH,$I108)*BDEQ!$C$2*$J108*$K108)</f>
        <v>1840668455862.7993</v>
      </c>
      <c r="AT108">
        <f>IF(ISBLANK(Calculations!AT108),"",Calculations!AT108)-(SUMIFS(BDEQ!AF:AF,BDEQ!$AG:$AG,About!$B$2,BDEQ!$AH:$AH,$I108)*BDEQ!$C$2*$J108*$K108)</f>
        <v>1843521262239.4338</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0.3903315902830724</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0.21818339503533921</v>
      </c>
      <c r="K110">
        <f>IF(ISBLANK(Calculations!K110),"",Calculations!K110)</f>
        <v>0.3903315902830724</v>
      </c>
      <c r="L110" t="str">
        <f>IF(ISBLANK(Calculations!L110),"",Calculations!L110)</f>
        <v>RESIDENTIAL</v>
      </c>
      <c r="M110" t="str">
        <f>IF(ISBLANK(Calculations!M110),"",Calculations!M110)</f>
        <v>appl</v>
      </c>
      <c r="N110" t="str">
        <f>IF(ISBLANK(Calculations!N110),"",Calculations!N110)</f>
        <v>natural gas</v>
      </c>
      <c r="O110">
        <f t="shared" si="1"/>
        <v>1016771462525.0372</v>
      </c>
      <c r="P110">
        <f>IF(ISBLANK(Calculations!P110),"",Calculations!P110)</f>
        <v>1016771462525.0372</v>
      </c>
      <c r="Q110">
        <f>IF(ISBLANK(Calculations!Q110),"",Calculations!Q110)</f>
        <v>1016771462525.0372</v>
      </c>
      <c r="R110">
        <f>IF(ISBLANK(Calculations!R110),"",Calculations!R110)</f>
        <v>1017535811313.3147</v>
      </c>
      <c r="S110">
        <f>IF(ISBLANK(Calculations!S110),"",Calculations!S110)</f>
        <v>1018560250125.3618</v>
      </c>
      <c r="T110">
        <f>IF(ISBLANK(Calculations!T110),"",Calculations!T110)</f>
        <v>1020047282180.2084</v>
      </c>
      <c r="U110">
        <f>IF(ISBLANK(Calculations!U110),"",Calculations!U110)</f>
        <v>1022222322592.0015</v>
      </c>
      <c r="V110">
        <f>IF(ISBLANK(Calculations!V110),"",Calculations!V110)</f>
        <v>1025352810374.2882</v>
      </c>
      <c r="W110">
        <f>IF(ISBLANK(Calculations!W110),"",Calculations!W110)</f>
        <v>1029321510098.4244</v>
      </c>
      <c r="X110">
        <f>IF(ISBLANK(Calculations!X110),"",Calculations!X110)</f>
        <v>1033852972899.9811</v>
      </c>
      <c r="Y110">
        <f>IF(ISBLANK(Calculations!Y110),"",Calculations!Y110)</f>
        <v>1038653029307.8038</v>
      </c>
      <c r="Z110">
        <f>IF(ISBLANK(Calculations!Z110),"",Calculations!Z110)</f>
        <v>1043877588698.9708</v>
      </c>
      <c r="AA110">
        <f>IF(ISBLANK(Calculations!AA110),"",Calculations!AA110)</f>
        <v>1049500884253.4005</v>
      </c>
      <c r="AB110">
        <f>IF(ISBLANK(Calculations!AB110),"",Calculations!AB110)</f>
        <v>1055261913646.3055</v>
      </c>
      <c r="AC110">
        <f>IF(ISBLANK(Calculations!AC110),"",Calculations!AC110)</f>
        <v>1061083068746.0361</v>
      </c>
      <c r="AD110">
        <f>IF(ISBLANK(Calculations!AD110),"",Calculations!AD110)</f>
        <v>1067231718625.5994</v>
      </c>
      <c r="AE110">
        <f>IF(ISBLANK(Calculations!AE110),"",Calculations!AE110)</f>
        <v>1073722918685.9437</v>
      </c>
      <c r="AF110">
        <f>IF(ISBLANK(Calculations!AF110),"",Calculations!AF110)</f>
        <v>1080461781852.6162</v>
      </c>
      <c r="AG110">
        <f>IF(ISBLANK(Calculations!AG110),"",Calculations!AG110)</f>
        <v>1087253279423.2906</v>
      </c>
      <c r="AH110">
        <f>IF(ISBLANK(Calculations!AH110),"",Calculations!AH110)</f>
        <v>1094079578199.9517</v>
      </c>
      <c r="AI110">
        <f>IF(ISBLANK(Calculations!AI110),"",Calculations!AI110)</f>
        <v>1100881325115.8491</v>
      </c>
      <c r="AJ110">
        <f>IF(ISBLANK(Calculations!AJ110),"",Calculations!AJ110)</f>
        <v>1107622090491.511</v>
      </c>
      <c r="AK110">
        <f>IF(ISBLANK(Calculations!AK110),"",Calculations!AK110)</f>
        <v>1109551543677.1313</v>
      </c>
      <c r="AL110">
        <f>IF(ISBLANK(Calculations!AL110),"",Calculations!AL110)</f>
        <v>1111395725034.7068</v>
      </c>
      <c r="AM110">
        <f>IF(ISBLANK(Calculations!AM110),"",Calculations!AM110)</f>
        <v>1113176683849.5083</v>
      </c>
      <c r="AN110">
        <f>IF(ISBLANK(Calculations!AN110),"",Calculations!AN110)</f>
        <v>1114912775611.2344</v>
      </c>
      <c r="AO110">
        <f>IF(ISBLANK(Calculations!AO110),"",Calculations!AO110)</f>
        <v>1116614928180.2539</v>
      </c>
      <c r="AP110">
        <f>IF(ISBLANK(Calculations!AP110),"",Calculations!AP110)</f>
        <v>1118292547247.7859</v>
      </c>
      <c r="AQ110">
        <f>IF(ISBLANK(Calculations!AQ110),"",Calculations!AQ110)</f>
        <v>1119953822416.4321</v>
      </c>
      <c r="AR110">
        <f>IF(ISBLANK(Calculations!AR110),"",Calculations!AR110)</f>
        <v>1121599688775.4094</v>
      </c>
      <c r="AS110">
        <f>IF(ISBLANK(Calculations!AS110),"",Calculations!AS110)</f>
        <v>1123245423757.8923</v>
      </c>
      <c r="AT110">
        <f>IF(ISBLANK(Calculations!AT110),"",Calculations!AT110)</f>
        <v>1124902407914.5247</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2.537768261033818E-3</v>
      </c>
      <c r="K111">
        <f>IF(ISBLANK(Calculations!K111),"",Calculations!K111)</f>
        <v>0.3903315902830724</v>
      </c>
      <c r="L111" t="str">
        <f>IF(ISBLANK(Calculations!L111),"",Calculations!L111)</f>
        <v>RESIDENTIAL</v>
      </c>
      <c r="M111" t="str">
        <f>IF(ISBLANK(Calculations!M111),"",Calculations!M111)</f>
        <v>appl</v>
      </c>
      <c r="N111" t="str">
        <f>IF(ISBLANK(Calculations!N111),"",Calculations!N111)</f>
        <v>petroleum diesel</v>
      </c>
      <c r="O111">
        <f t="shared" si="1"/>
        <v>832079741.72335935</v>
      </c>
      <c r="P111">
        <f>IF(ISBLANK(Calculations!P111),"",Calculations!P111)</f>
        <v>832079741.72335935</v>
      </c>
      <c r="Q111">
        <f>IF(ISBLANK(Calculations!Q111),"",Calculations!Q111)</f>
        <v>832079741.72335935</v>
      </c>
      <c r="R111">
        <f>IF(ISBLANK(Calculations!R111),"",Calculations!R111)</f>
        <v>797650082.95336747</v>
      </c>
      <c r="S111">
        <f>IF(ISBLANK(Calculations!S111),"",Calculations!S111)</f>
        <v>755418363.92912269</v>
      </c>
      <c r="T111">
        <f>IF(ISBLANK(Calculations!T111),"",Calculations!T111)</f>
        <v>709284333.14831293</v>
      </c>
      <c r="U111">
        <f>IF(ISBLANK(Calculations!U111),"",Calculations!U111)</f>
        <v>663298161.99648595</v>
      </c>
      <c r="V111">
        <f>IF(ISBLANK(Calculations!V111),"",Calculations!V111)</f>
        <v>621119738.02287149</v>
      </c>
      <c r="W111">
        <f>IF(ISBLANK(Calculations!W111),"",Calculations!W111)</f>
        <v>585188678.84717655</v>
      </c>
      <c r="X111">
        <f>IF(ISBLANK(Calculations!X111),"",Calculations!X111)</f>
        <v>556706557.35057604</v>
      </c>
      <c r="Y111">
        <f>IF(ISBLANK(Calculations!Y111),"",Calculations!Y111)</f>
        <v>535750953.52186066</v>
      </c>
      <c r="Z111">
        <f>IF(ISBLANK(Calculations!Z111),"",Calculations!Z111)</f>
        <v>521782572.16735256</v>
      </c>
      <c r="AA111">
        <f>IF(ISBLANK(Calculations!AA111),"",Calculations!AA111)</f>
        <v>513595714.88301533</v>
      </c>
      <c r="AB111">
        <f>IF(ISBLANK(Calculations!AB111),"",Calculations!AB111)</f>
        <v>509633530.96670747</v>
      </c>
      <c r="AC111">
        <f>IF(ISBLANK(Calculations!AC111),"",Calculations!AC111)</f>
        <v>508511807.31497741</v>
      </c>
      <c r="AD111">
        <f>IF(ISBLANK(Calculations!AD111),"",Calculations!AD111)</f>
        <v>509307860.44242203</v>
      </c>
      <c r="AE111">
        <f>IF(ISBLANK(Calculations!AE111),"",Calculations!AE111)</f>
        <v>511272443.78191131</v>
      </c>
      <c r="AF111">
        <f>IF(ISBLANK(Calculations!AF111),"",Calculations!AF111)</f>
        <v>513874325.76529485</v>
      </c>
      <c r="AG111">
        <f>IF(ISBLANK(Calculations!AG111),"",Calculations!AG111)</f>
        <v>516738589.76100022</v>
      </c>
      <c r="AH111">
        <f>IF(ISBLANK(Calculations!AH111),"",Calculations!AH111)</f>
        <v>519721764.16996861</v>
      </c>
      <c r="AI111">
        <f>IF(ISBLANK(Calculations!AI111),"",Calculations!AI111)</f>
        <v>522733208.07738334</v>
      </c>
      <c r="AJ111">
        <f>IF(ISBLANK(Calculations!AJ111),"",Calculations!AJ111)</f>
        <v>525726156.63733059</v>
      </c>
      <c r="AK111">
        <f>IF(ISBLANK(Calculations!AK111),"",Calculations!AK111)</f>
        <v>526617347.39722931</v>
      </c>
      <c r="AL111">
        <f>IF(ISBLANK(Calculations!AL111),"",Calculations!AL111)</f>
        <v>527474410.92863137</v>
      </c>
      <c r="AM111">
        <f>IF(ISBLANK(Calculations!AM111),"",Calculations!AM111)</f>
        <v>528307715.19037563</v>
      </c>
      <c r="AN111">
        <f>IF(ISBLANK(Calculations!AN111),"",Calculations!AN111)</f>
        <v>529125947.59878242</v>
      </c>
      <c r="AO111">
        <f>IF(ISBLANK(Calculations!AO111),"",Calculations!AO111)</f>
        <v>529934156.62954903</v>
      </c>
      <c r="AP111">
        <f>IF(ISBLANK(Calculations!AP111),"",Calculations!AP111)</f>
        <v>530733449.76481104</v>
      </c>
      <c r="AQ111">
        <f>IF(ISBLANK(Calculations!AQ111),"",Calculations!AQ111)</f>
        <v>531525640.13137901</v>
      </c>
      <c r="AR111">
        <f>IF(ISBLANK(Calculations!AR111),"",Calculations!AR111)</f>
        <v>532310208.47318834</v>
      </c>
      <c r="AS111">
        <f>IF(ISBLANK(Calculations!AS111),"",Calculations!AS111)</f>
        <v>533092961.07959223</v>
      </c>
      <c r="AT111">
        <f>IF(ISBLANK(Calculations!AT111),"",Calculations!AT111)</f>
        <v>533880091.79562223</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0.3903315902830724</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0.3903315902830724</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0.3903315902830724</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0.3903315902830724</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9.9446471606277578E-2</v>
      </c>
      <c r="K116">
        <f>IF(ISBLANK(Calculations!K116),"",Calculations!K116)</f>
        <v>0.3903315902830724</v>
      </c>
      <c r="L116" t="str">
        <f>IF(ISBLANK(Calculations!L116),"",Calculations!L116)</f>
        <v>RESIDENTIAL</v>
      </c>
      <c r="M116" t="str">
        <f>IF(ISBLANK(Calculations!M116),"",Calculations!M116)</f>
        <v>appl</v>
      </c>
      <c r="N116" t="str">
        <f>IF(ISBLANK(Calculations!N116),"",Calculations!N116)</f>
        <v>LPG propane or butane</v>
      </c>
      <c r="O116">
        <f t="shared" si="1"/>
        <v>241442358330.93851</v>
      </c>
      <c r="P116">
        <f>IF(ISBLANK(Calculations!P116),"",Calculations!P116)</f>
        <v>241442358330.93851</v>
      </c>
      <c r="Q116">
        <f>IF(ISBLANK(Calculations!Q116),"",Calculations!Q116)</f>
        <v>241442358330.93851</v>
      </c>
      <c r="R116">
        <f>IF(ISBLANK(Calculations!R116),"",Calculations!R116)</f>
        <v>237193814883.06229</v>
      </c>
      <c r="S116">
        <f>IF(ISBLANK(Calculations!S116),"",Calculations!S116)</f>
        <v>234017029400.521</v>
      </c>
      <c r="T116">
        <f>IF(ISBLANK(Calculations!T116),"",Calculations!T116)</f>
        <v>231770165157.33493</v>
      </c>
      <c r="U116">
        <f>IF(ISBLANK(Calculations!U116),"",Calculations!U116)</f>
        <v>230309643867.08389</v>
      </c>
      <c r="V116">
        <f>IF(ISBLANK(Calculations!V116),"",Calculations!V116)</f>
        <v>229534707222.40118</v>
      </c>
      <c r="W116">
        <f>IF(ISBLANK(Calculations!W116),"",Calculations!W116)</f>
        <v>229294702390.95062</v>
      </c>
      <c r="X116">
        <f>IF(ISBLANK(Calculations!X116),"",Calculations!X116)</f>
        <v>229440749605.36087</v>
      </c>
      <c r="Y116">
        <f>IF(ISBLANK(Calculations!Y116),"",Calculations!Y116)</f>
        <v>229838286876.97397</v>
      </c>
      <c r="Z116">
        <f>IF(ISBLANK(Calculations!Z116),"",Calculations!Z116)</f>
        <v>230476206679.9028</v>
      </c>
      <c r="AA116">
        <f>IF(ISBLANK(Calculations!AA116),"",Calculations!AA116)</f>
        <v>231305022909.31403</v>
      </c>
      <c r="AB116">
        <f>IF(ISBLANK(Calculations!AB116),"",Calculations!AB116)</f>
        <v>232228969175.53647</v>
      </c>
      <c r="AC116">
        <f>IF(ISBLANK(Calculations!AC116),"",Calculations!AC116)</f>
        <v>233194236926.2955</v>
      </c>
      <c r="AD116">
        <f>IF(ISBLANK(Calculations!AD116),"",Calculations!AD116)</f>
        <v>234236355954.87836</v>
      </c>
      <c r="AE116">
        <f>IF(ISBLANK(Calculations!AE116),"",Calculations!AE116)</f>
        <v>235347337946.51514</v>
      </c>
      <c r="AF116">
        <f>IF(ISBLANK(Calculations!AF116),"",Calculations!AF116)</f>
        <v>236509880896.17026</v>
      </c>
      <c r="AG116">
        <f>IF(ISBLANK(Calculations!AG116),"",Calculations!AG116)</f>
        <v>237681341536.4848</v>
      </c>
      <c r="AH116">
        <f>IF(ISBLANK(Calculations!AH116),"",Calculations!AH116)</f>
        <v>238862398271.32343</v>
      </c>
      <c r="AI116">
        <f>IF(ISBLANK(Calculations!AI116),"",Calculations!AI116)</f>
        <v>240042978951.99512</v>
      </c>
      <c r="AJ116">
        <f>IF(ISBLANK(Calculations!AJ116),"",Calculations!AJ116)</f>
        <v>241216885773.59265</v>
      </c>
      <c r="AK116">
        <f>IF(ISBLANK(Calculations!AK116),"",Calculations!AK116)</f>
        <v>241660971520.64429</v>
      </c>
      <c r="AL116">
        <f>IF(ISBLANK(Calculations!AL116),"",Calculations!AL116)</f>
        <v>242085343729.71835</v>
      </c>
      <c r="AM116">
        <f>IF(ISBLANK(Calculations!AM116),"",Calculations!AM116)</f>
        <v>242494273491.64087</v>
      </c>
      <c r="AN116">
        <f>IF(ISBLANK(Calculations!AN116),"",Calculations!AN116)</f>
        <v>242891534190.71497</v>
      </c>
      <c r="AO116">
        <f>IF(ISBLANK(Calculations!AO116),"",Calculations!AO116)</f>
        <v>243279612577.46124</v>
      </c>
      <c r="AP116">
        <f>IF(ISBLANK(Calculations!AP116),"",Calculations!AP116)</f>
        <v>243660530516.80701</v>
      </c>
      <c r="AQ116">
        <f>IF(ISBLANK(Calculations!AQ116),"",Calculations!AQ116)</f>
        <v>244035851269.35699</v>
      </c>
      <c r="AR116">
        <f>IF(ISBLANK(Calculations!AR116),"",Calculations!AR116)</f>
        <v>244406296192.60522</v>
      </c>
      <c r="AS116">
        <f>IF(ISBLANK(Calculations!AS116),"",Calculations!AS116)</f>
        <v>244774878100.37363</v>
      </c>
      <c r="AT116">
        <f>IF(ISBLANK(Calculations!AT116),"",Calculations!AT116)</f>
        <v>245144166850.21719</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0.3903315902830724</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0.44049086005633353</v>
      </c>
      <c r="K121">
        <f>IF(ISBLANK(Calculations!K121),"",Calculations!K121)</f>
        <v>0.3903315902830724</v>
      </c>
      <c r="L121" t="str">
        <f>IF(ISBLANK(Calculations!L121),"",Calculations!L121)</f>
        <v>RESIDENTIAL</v>
      </c>
      <c r="M121" t="str">
        <f>IF(ISBLANK(Calculations!M121),"",Calculations!M121)</f>
        <v>other</v>
      </c>
      <c r="N121" t="str">
        <f>IF(ISBLANK(Calculations!N121),"",Calculations!N121)</f>
        <v>electricity</v>
      </c>
      <c r="O121">
        <f t="shared" si="1"/>
        <v>2867628387911.4751</v>
      </c>
      <c r="P121">
        <f>IF(ISBLANK(Calculations!P121),"",Calculations!P121)-(SUMIFS(BDEQ!B:B,BDEQ!$AG:$AG,About!$B$2,BDEQ!$AH:$AH,$I121)*BDEQ!$C$2*$J121*$K121)</f>
        <v>2867628387911.4751</v>
      </c>
      <c r="Q121">
        <f>IF(ISBLANK(Calculations!Q121),"",Calculations!Q121)-(SUMIFS(BDEQ!C:C,BDEQ!$AG:$AG,About!$B$2,BDEQ!$AH:$AH,$I121)*BDEQ!$C$2*$J121*$K121)</f>
        <v>2867628387911.4751</v>
      </c>
      <c r="R121">
        <f>IF(ISBLANK(Calculations!R121),"",Calculations!R121)-(SUMIFS(BDEQ!D:D,BDEQ!$AG:$AG,About!$B$2,BDEQ!$AH:$AH,$I121)*BDEQ!$C$2*$J121*$K121)</f>
        <v>2890833461873.981</v>
      </c>
      <c r="S121">
        <f>IF(ISBLANK(Calculations!S121),"",Calculations!S121)-(SUMIFS(BDEQ!E:E,BDEQ!$AG:$AG,About!$B$2,BDEQ!$AH:$AH,$I121)*BDEQ!$C$2*$J121*$K121)</f>
        <v>2914973995555.5786</v>
      </c>
      <c r="T121">
        <f>IF(ISBLANK(Calculations!T121),"",Calculations!T121)-(SUMIFS(BDEQ!F:F,BDEQ!$AG:$AG,About!$B$2,BDEQ!$AH:$AH,$I121)*BDEQ!$C$2*$J121*$K121)</f>
        <v>2941742258562.3667</v>
      </c>
      <c r="U121">
        <f>IF(ISBLANK(Calculations!U121),"",Calculations!U121)-(SUMIFS(BDEQ!G:G,BDEQ!$AG:$AG,About!$B$2,BDEQ!$AH:$AH,$I121)*BDEQ!$C$2*$J121*$K121)</f>
        <v>2970234961395.8945</v>
      </c>
      <c r="V121">
        <f>IF(ISBLANK(Calculations!V121),"",Calculations!V121)-(SUMIFS(BDEQ!H:H,BDEQ!$AG:$AG,About!$B$2,BDEQ!$AH:$AH,$I121)*BDEQ!$C$2*$J121*$K121)</f>
        <v>2997133212827.082</v>
      </c>
      <c r="W121">
        <f>IF(ISBLANK(Calculations!W121),"",Calculations!W121)-(SUMIFS(BDEQ!I:I,BDEQ!$AG:$AG,About!$B$2,BDEQ!$AH:$AH,$I121)*BDEQ!$C$2*$J121*$K121)</f>
        <v>3024943687733.4053</v>
      </c>
      <c r="X121">
        <f>IF(ISBLANK(Calculations!X121),"",Calculations!X121)-(SUMIFS(BDEQ!J:J,BDEQ!$AG:$AG,About!$B$2,BDEQ!$AH:$AH,$I121)*BDEQ!$C$2*$J121*$K121)</f>
        <v>3055429901099.5483</v>
      </c>
      <c r="Y121">
        <f>IF(ISBLANK(Calculations!Y121),"",Calculations!Y121)-(SUMIFS(BDEQ!K:K,BDEQ!$AG:$AG,About!$B$2,BDEQ!$AH:$AH,$I121)*BDEQ!$C$2*$J121*$K121)</f>
        <v>3083965367831.6904</v>
      </c>
      <c r="Z121">
        <f>IF(ISBLANK(Calculations!Z121),"",Calculations!Z121)-(SUMIFS(BDEQ!L:L,BDEQ!$AG:$AG,About!$B$2,BDEQ!$AH:$AH,$I121)*BDEQ!$C$2*$J121*$K121)</f>
        <v>3111185219373.2925</v>
      </c>
      <c r="AA121">
        <f>IF(ISBLANK(Calculations!AA121),"",Calculations!AA121)-(SUMIFS(BDEQ!M:M,BDEQ!$AG:$AG,About!$B$2,BDEQ!$AH:$AH,$I121)*BDEQ!$C$2*$J121*$K121)</f>
        <v>3137620280126.3159</v>
      </c>
      <c r="AB121">
        <f>IF(ISBLANK(Calculations!AB121),"",Calculations!AB121)-(SUMIFS(BDEQ!N:N,BDEQ!$AG:$AG,About!$B$2,BDEQ!$AH:$AH,$I121)*BDEQ!$C$2*$J121*$K121)</f>
        <v>3163020894067.1343</v>
      </c>
      <c r="AC121">
        <f>IF(ISBLANK(Calculations!AC121),"",Calculations!AC121)-(SUMIFS(BDEQ!O:O,BDEQ!$AG:$AG,About!$B$2,BDEQ!$AH:$AH,$I121)*BDEQ!$C$2*$J121*$K121)</f>
        <v>3191281695175.0962</v>
      </c>
      <c r="AD121">
        <f>IF(ISBLANK(Calculations!AD121),"",Calculations!AD121)-(SUMIFS(BDEQ!P:P,BDEQ!$AG:$AG,About!$B$2,BDEQ!$AH:$AH,$I121)*BDEQ!$C$2*$J121*$K121)</f>
        <v>3223801275595.1768</v>
      </c>
      <c r="AE121">
        <f>IF(ISBLANK(Calculations!AE121),"",Calculations!AE121)-(SUMIFS(BDEQ!Q:Q,BDEQ!$AG:$AG,About!$B$2,BDEQ!$AH:$AH,$I121)*BDEQ!$C$2*$J121*$K121)</f>
        <v>3259579504838.334</v>
      </c>
      <c r="AF121">
        <f>IF(ISBLANK(Calculations!AF121),"",Calculations!AF121)-(SUMIFS(BDEQ!R:R,BDEQ!$AG:$AG,About!$B$2,BDEQ!$AH:$AH,$I121)*BDEQ!$C$2*$J121*$K121)</f>
        <v>3295461943144.1108</v>
      </c>
      <c r="AG121">
        <f>IF(ISBLANK(Calculations!AG121),"",Calculations!AG121)-(SUMIFS(BDEQ!S:S,BDEQ!$AG:$AG,About!$B$2,BDEQ!$AH:$AH,$I121)*BDEQ!$C$2*$J121*$K121)</f>
        <v>3330204591372.2056</v>
      </c>
      <c r="AH121">
        <f>IF(ISBLANK(Calculations!AH121),"",Calculations!AH121)-(SUMIFS(BDEQ!T:T,BDEQ!$AG:$AG,About!$B$2,BDEQ!$AH:$AH,$I121)*BDEQ!$C$2*$J121*$K121)</f>
        <v>3365967772769.0586</v>
      </c>
      <c r="AI121">
        <f>IF(ISBLANK(Calculations!AI121),"",Calculations!AI121)-(SUMIFS(BDEQ!U:U,BDEQ!$AG:$AG,About!$B$2,BDEQ!$AH:$AH,$I121)*BDEQ!$C$2*$J121*$K121)</f>
        <v>3400058759942.2739</v>
      </c>
      <c r="AJ121">
        <f>IF(ISBLANK(Calculations!AJ121),"",Calculations!AJ121)-(SUMIFS(BDEQ!V:V,BDEQ!$AG:$AG,About!$B$2,BDEQ!$AH:$AH,$I121)*BDEQ!$C$2*$J121*$K121)</f>
        <v>3431982170785.8633</v>
      </c>
      <c r="AK121">
        <f>IF(ISBLANK(Calculations!AK121),"",Calculations!AK121)-(SUMIFS(BDEQ!W:W,BDEQ!$AG:$AG,About!$B$2,BDEQ!$AH:$AH,$I121)*BDEQ!$C$2*$J121*$K121)</f>
        <v>3456763405626.2896</v>
      </c>
      <c r="AL121">
        <f>IF(ISBLANK(Calculations!AL121),"",Calculations!AL121)-(SUMIFS(BDEQ!X:X,BDEQ!$AG:$AG,About!$B$2,BDEQ!$AH:$AH,$I121)*BDEQ!$C$2*$J121*$K121)</f>
        <v>3481767299713.4111</v>
      </c>
      <c r="AM121">
        <f>IF(ISBLANK(Calculations!AM121),"",Calculations!AM121)-(SUMIFS(BDEQ!Y:Y,BDEQ!$AG:$AG,About!$B$2,BDEQ!$AH:$AH,$I121)*BDEQ!$C$2*$J121*$K121)</f>
        <v>3507741389201.6792</v>
      </c>
      <c r="AN121">
        <f>IF(ISBLANK(Calculations!AN121),"",Calculations!AN121)-(SUMIFS(BDEQ!Z:Z,BDEQ!$AG:$AG,About!$B$2,BDEQ!$AH:$AH,$I121)*BDEQ!$C$2*$J121*$K121)</f>
        <v>3533608166260.9761</v>
      </c>
      <c r="AO121">
        <f>IF(ISBLANK(Calculations!AO121),"",Calculations!AO121)-(SUMIFS(BDEQ!AA:AA,BDEQ!$AG:$AG,About!$B$2,BDEQ!$AH:$AH,$I121)*BDEQ!$C$2*$J121*$K121)</f>
        <v>3559143749710.8101</v>
      </c>
      <c r="AP121">
        <f>IF(ISBLANK(Calculations!AP121),"",Calculations!AP121)-(SUMIFS(BDEQ!AB:AB,BDEQ!$AG:$AG,About!$B$2,BDEQ!$AH:$AH,$I121)*BDEQ!$C$2*$J121*$K121)</f>
        <v>3581469864358.7051</v>
      </c>
      <c r="AQ121">
        <f>IF(ISBLANK(Calculations!AQ121),"",Calculations!AQ121)-(SUMIFS(BDEQ!AC:AC,BDEQ!$AG:$AG,About!$B$2,BDEQ!$AH:$AH,$I121)*BDEQ!$C$2*$J121*$K121)</f>
        <v>3600315242692.5801</v>
      </c>
      <c r="AR121">
        <f>IF(ISBLANK(Calculations!AR121),"",Calculations!AR121)-(SUMIFS(BDEQ!AD:AD,BDEQ!$AG:$AG,About!$B$2,BDEQ!$AH:$AH,$I121)*BDEQ!$C$2*$J121*$K121)</f>
        <v>3618178897548.5366</v>
      </c>
      <c r="AS121">
        <f>IF(ISBLANK(Calculations!AS121),"",Calculations!AS121)-(SUMIFS(BDEQ!AE:AE,BDEQ!$AG:$AG,About!$B$2,BDEQ!$AH:$AH,$I121)*BDEQ!$C$2*$J121*$K121)</f>
        <v>3637153130503.9561</v>
      </c>
      <c r="AT121">
        <f>IF(ISBLANK(Calculations!AT121),"",Calculations!AT121)-(SUMIFS(BDEQ!AF:AF,BDEQ!$AG:$AG,About!$B$2,BDEQ!$AH:$AH,$I121)*BDEQ!$C$2*$J121*$K121)</f>
        <v>3657644133172.7368</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0.3903315902830724</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0.3903315902830724</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0.3903315902830724</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0.3903315902830724</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0.3903315902830724</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0.3903315902830724</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0.3903315902830724</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0.3903315902830724</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0.3903315902830724</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4.5542328419101302E-2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1057948289175.7233</v>
      </c>
      <c r="P134">
        <f>IF(ISBLANK(Calculations!P134),"",Calculations!P134)</f>
        <v>1057948289175.7233</v>
      </c>
      <c r="Q134">
        <f>IF(ISBLANK(Calculations!Q134),"",Calculations!Q134)</f>
        <v>1057948289175.7233</v>
      </c>
      <c r="R134">
        <f>IF(ISBLANK(Calculations!R134),"",Calculations!R134)</f>
        <v>1054224566111.3324</v>
      </c>
      <c r="S134">
        <f>IF(ISBLANK(Calculations!S134),"",Calculations!S134)</f>
        <v>1050303627069.8021</v>
      </c>
      <c r="T134">
        <f>IF(ISBLANK(Calculations!T134),"",Calculations!T134)</f>
        <v>1046284866593.1902</v>
      </c>
      <c r="U134">
        <f>IF(ISBLANK(Calculations!U134),"",Calculations!U134)</f>
        <v>1042328665927.5948</v>
      </c>
      <c r="V134">
        <f>IF(ISBLANK(Calculations!V134),"",Calculations!V134)</f>
        <v>1038860834586.3912</v>
      </c>
      <c r="W134">
        <f>IF(ISBLANK(Calculations!W134),"",Calculations!W134)</f>
        <v>1035854606414.1505</v>
      </c>
      <c r="X134">
        <f>IF(ISBLANK(Calculations!X134),"",Calculations!X134)</f>
        <v>1033550438104.7477</v>
      </c>
      <c r="Y134">
        <f>IF(ISBLANK(Calculations!Y134),"",Calculations!Y134)</f>
        <v>1031905590788.652</v>
      </c>
      <c r="Z134">
        <f>IF(ISBLANK(Calculations!Z134),"",Calculations!Z134)</f>
        <v>1030946156173.4446</v>
      </c>
      <c r="AA134">
        <f>IF(ISBLANK(Calculations!AA134),"",Calculations!AA134)</f>
        <v>1030675993404.0276</v>
      </c>
      <c r="AB134">
        <f>IF(ISBLANK(Calculations!AB134),"",Calculations!AB134)</f>
        <v>1030816694119.0426</v>
      </c>
      <c r="AC134">
        <f>IF(ISBLANK(Calculations!AC134),"",Calculations!AC134)</f>
        <v>1031186620768.2789</v>
      </c>
      <c r="AD134">
        <f>IF(ISBLANK(Calculations!AD134),"",Calculations!AD134)</f>
        <v>1031659073658.6941</v>
      </c>
      <c r="AE134">
        <f>IF(ISBLANK(Calculations!AE134),"",Calculations!AE134)</f>
        <v>1032077999880.9628</v>
      </c>
      <c r="AF134">
        <f>IF(ISBLANK(Calculations!AF134),"",Calculations!AF134)</f>
        <v>1032283352035.0139</v>
      </c>
      <c r="AG134">
        <f>IF(ISBLANK(Calculations!AG134),"",Calculations!AG134)</f>
        <v>1032030839363.4232</v>
      </c>
      <c r="AH134">
        <f>IF(ISBLANK(Calculations!AH134),"",Calculations!AH134)</f>
        <v>1031609523456.5924</v>
      </c>
      <c r="AI134">
        <f>IF(ISBLANK(Calculations!AI134),"",Calculations!AI134)</f>
        <v>1030709789983.4431</v>
      </c>
      <c r="AJ134">
        <f>IF(ISBLANK(Calculations!AJ134),"",Calculations!AJ134)</f>
        <v>1029614465812.5553</v>
      </c>
      <c r="AK134">
        <f>IF(ISBLANK(Calculations!AK134),"",Calculations!AK134)</f>
        <v>1028503889237.0231</v>
      </c>
      <c r="AL134">
        <f>IF(ISBLANK(Calculations!AL134),"",Calculations!AL134)</f>
        <v>1027261243043.2473</v>
      </c>
      <c r="AM134">
        <f>IF(ISBLANK(Calculations!AM134),"",Calculations!AM134)</f>
        <v>1026115508527.106</v>
      </c>
      <c r="AN134">
        <f>IF(ISBLANK(Calculations!AN134),"",Calculations!AN134)</f>
        <v>1025048030243.9612</v>
      </c>
      <c r="AO134">
        <f>IF(ISBLANK(Calculations!AO134),"",Calculations!AO134)</f>
        <v>1024087988162.8622</v>
      </c>
      <c r="AP134">
        <f>IF(ISBLANK(Calculations!AP134),"",Calculations!AP134)</f>
        <v>1023196299136.6853</v>
      </c>
      <c r="AQ134">
        <f>IF(ISBLANK(Calculations!AQ134),"",Calculations!AQ134)</f>
        <v>1022361735813.001</v>
      </c>
      <c r="AR134">
        <f>IF(ISBLANK(Calculations!AR134),"",Calculations!AR134)</f>
        <v>1021574024423.4478</v>
      </c>
      <c r="AS134">
        <f>IF(ISBLANK(Calculations!AS134),"",Calculations!AS134)</f>
        <v>1020787563887.1249</v>
      </c>
      <c r="AT134">
        <f>IF(ISBLANK(Calculations!AT134),"",Calculations!AT134)</f>
        <v>1019960384510.1252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0.649379098183966</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9628993267871.8477</v>
      </c>
      <c r="P136">
        <f>IF(ISBLANK(Calculations!P136),"",Calculations!P136)</f>
        <v>9628993267871.8477</v>
      </c>
      <c r="Q136">
        <f>IF(ISBLANK(Calculations!Q136),"",Calculations!Q136)</f>
        <v>9628993267871.8477</v>
      </c>
      <c r="R136">
        <f>IF(ISBLANK(Calculations!R136),"",Calculations!R136)</f>
        <v>9619720498342.9941</v>
      </c>
      <c r="S136" s="99">
        <f>IF(ISBLANK(Calculations!S136),"",Calculations!S136 + ('IRA Buildings Changes'!$F$38/($AB$133-$R$133)*(S133-$R$133)))</f>
        <v>9599672710085.6855</v>
      </c>
      <c r="T136" s="99">
        <f>IF(ISBLANK(Calculations!T136),"",Calculations!T136 + ('IRA Buildings Changes'!$F$38/($AB$133-$R$133)*(T133-$R$133)))</f>
        <v>9576877094016.0723</v>
      </c>
      <c r="U136" s="99">
        <f>IF(ISBLANK(Calculations!U136),"",Calculations!U136 + ('IRA Buildings Changes'!$F$38/($AB$133-$R$133)*(U133-$R$133)))</f>
        <v>9551844226238.9219</v>
      </c>
      <c r="V136" s="99">
        <f>IF(ISBLANK(Calculations!V136),"",Calculations!V136 + ('IRA Buildings Changes'!$F$38/($AB$133-$R$133)*(V133-$R$133)))</f>
        <v>9527623060662.5762</v>
      </c>
      <c r="W136" s="99">
        <f>IF(ISBLANK(Calculations!W136),"",Calculations!W136 + ('IRA Buildings Changes'!$F$38/($AB$133-$R$133)*(W133-$R$133)))</f>
        <v>9503085395570.4609</v>
      </c>
      <c r="X136" s="99">
        <f>IF(ISBLANK(Calculations!X136),"",Calculations!X136 + ('IRA Buildings Changes'!$F$38/($AB$133-$R$133)*(X133-$R$133)))</f>
        <v>9479908669902.3613</v>
      </c>
      <c r="Y136" s="99">
        <f>IF(ISBLANK(Calculations!Y136),"",Calculations!Y136 + ('IRA Buildings Changes'!$F$38/($AB$133-$R$133)*(Y133-$R$133)))</f>
        <v>9457419462384.7383</v>
      </c>
      <c r="Z136" s="99">
        <f>IF(ISBLANK(Calculations!Z136),"",Calculations!Z136 + ('IRA Buildings Changes'!$F$38/($AB$133-$R$133)*(Z133-$R$133)))</f>
        <v>9436224322796.2227</v>
      </c>
      <c r="AA136" s="99">
        <f>IF(ISBLANK(Calculations!AA136),"",Calculations!AA136 + ('IRA Buildings Changes'!$F$38/($AB$133-$R$133)*(AA133-$R$133)))</f>
        <v>9416716991703.7246</v>
      </c>
      <c r="AB136" s="98">
        <f>IF(ISBLANK(Calculations!AB136),"",Calculations!AB136 + 'IRA Buildings Changes'!F38)</f>
        <v>9397675526319.2324</v>
      </c>
      <c r="AC136" s="99">
        <f>IF(ISBLANK(Calculations!AC136),"",Calculations!AC136 + 'IRA Buildings Changes'!$F$38)</f>
        <v>9387178941196.707</v>
      </c>
      <c r="AD136" s="99">
        <f>IF(ISBLANK(Calculations!AD136),"",Calculations!AD136 + 'IRA Buildings Changes'!$F$38)</f>
        <v>9378010425345.1191</v>
      </c>
      <c r="AE136" s="99">
        <f>IF(ISBLANK(Calculations!AE136),"",Calculations!AE136 + 'IRA Buildings Changes'!$F$38)</f>
        <v>9370470304364.4727</v>
      </c>
      <c r="AF136" s="99">
        <f>IF(ISBLANK(Calculations!AF136),"",Calculations!AF136 + 'IRA Buildings Changes'!$F$38)</f>
        <v>9364295568666.9238</v>
      </c>
      <c r="AG136" s="99">
        <f>IF(ISBLANK(Calculations!AG136),"",Calculations!AG136 + 'IRA Buildings Changes'!$F$38)</f>
        <v>9358001469202.6816</v>
      </c>
      <c r="AH136" s="99">
        <f>IF(ISBLANK(Calculations!AH136),"",Calculations!AH136 + 'IRA Buildings Changes'!$F$38)</f>
        <v>9354665990956.459</v>
      </c>
      <c r="AI136" s="99">
        <f>IF(ISBLANK(Calculations!AI136),"",Calculations!AI136 + 'IRA Buildings Changes'!$F$38)</f>
        <v>9351024991680.7832</v>
      </c>
      <c r="AJ136" s="99">
        <f>IF(ISBLANK(Calculations!AJ136),"",Calculations!AJ136 + 'IRA Buildings Changes'!$F$38)</f>
        <v>9349171424839.4395</v>
      </c>
      <c r="AK136" s="99">
        <f>IF(ISBLANK(Calculations!AK136),"",Calculations!AK136 + 'IRA Buildings Changes'!$F$38)</f>
        <v>9348900451746</v>
      </c>
      <c r="AL136" s="99">
        <f>IF(ISBLANK(Calculations!AL136),"",Calculations!AL136 + 'IRA Buildings Changes'!$F$38)</f>
        <v>9348116402735.2773</v>
      </c>
      <c r="AM136" s="99">
        <f>IF(ISBLANK(Calculations!AM136),"",Calculations!AM136 + 'IRA Buildings Changes'!$F$38)</f>
        <v>9348279007728.4043</v>
      </c>
      <c r="AN136" s="99">
        <f>IF(ISBLANK(Calculations!AN136),"",Calculations!AN136 + 'IRA Buildings Changes'!$F$38)</f>
        <v>9348587498761.543</v>
      </c>
      <c r="AO136" s="99">
        <f>IF(ISBLANK(Calculations!AO136),"",Calculations!AO136 + 'IRA Buildings Changes'!$F$38)</f>
        <v>9349089967811.2305</v>
      </c>
      <c r="AP136" s="99">
        <f>IF(ISBLANK(Calculations!AP136),"",Calculations!AP136 + 'IRA Buildings Changes'!$F$38)</f>
        <v>9349355843517.332</v>
      </c>
      <c r="AQ136" s="99">
        <f>IF(ISBLANK(Calculations!AQ136),"",Calculations!AQ136 + 'IRA Buildings Changes'!$F$38)</f>
        <v>9349396929128.6543</v>
      </c>
      <c r="AR136" s="99">
        <f>IF(ISBLANK(Calculations!AR136),"",Calculations!AR136 + 'IRA Buildings Changes'!$F$38)</f>
        <v>9349284803690.9766</v>
      </c>
      <c r="AS136" s="99">
        <f>IF(ISBLANK(Calculations!AS136),"",Calculations!AS136 + 'IRA Buildings Changes'!$F$38)</f>
        <v>9348672995912.707</v>
      </c>
      <c r="AT136" s="99">
        <f>IF(ISBLANK(Calculations!AT136),"",Calculations!AT136 + 'IRA Buildings Changes'!$F$38)</f>
        <v>9347195323036.1016</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0.40647910574101387</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1542994685392.8887</v>
      </c>
      <c r="P137">
        <f>IF(ISBLANK(Calculations!P137),"",Calculations!P137)</f>
        <v>1542994685392.8887</v>
      </c>
      <c r="Q137">
        <f>IF(ISBLANK(Calculations!Q137),"",Calculations!Q137)</f>
        <v>1542994685392.8887</v>
      </c>
      <c r="R137">
        <f>IF(ISBLANK(Calculations!R137),"",Calculations!R137)</f>
        <v>1566507162681.3188</v>
      </c>
      <c r="S137">
        <f>IF(ISBLANK(Calculations!S137),"",Calculations!S137)</f>
        <v>1589410835399.4956</v>
      </c>
      <c r="T137">
        <f>IF(ISBLANK(Calculations!T137),"",Calculations!T137)</f>
        <v>1611619669550.4258</v>
      </c>
      <c r="U137">
        <f>IF(ISBLANK(Calculations!U137),"",Calculations!U137)</f>
        <v>1633116377098.1865</v>
      </c>
      <c r="V137">
        <f>IF(ISBLANK(Calculations!V137),"",Calculations!V137)</f>
        <v>1654302278810.9578</v>
      </c>
      <c r="W137">
        <f>IF(ISBLANK(Calculations!W137),"",Calculations!W137)</f>
        <v>1674826887211.9866</v>
      </c>
      <c r="X137">
        <f>IF(ISBLANK(Calculations!X137),"",Calculations!X137)</f>
        <v>1694829555396.5381</v>
      </c>
      <c r="Y137">
        <f>IF(ISBLANK(Calculations!Y137),"",Calculations!Y137)</f>
        <v>1714077813943.26</v>
      </c>
      <c r="Z137">
        <f>IF(ISBLANK(Calculations!Z137),"",Calculations!Z137)</f>
        <v>1732570401949.3582</v>
      </c>
      <c r="AA137">
        <f>IF(ISBLANK(Calculations!AA137),"",Calculations!AA137)</f>
        <v>1750271458806.0393</v>
      </c>
      <c r="AB137">
        <f>IF(ISBLANK(Calculations!AB137),"",Calculations!AB137)</f>
        <v>1766886302642.873</v>
      </c>
      <c r="AC137">
        <f>IF(ISBLANK(Calculations!AC137),"",Calculations!AC137)</f>
        <v>1782313709102.062</v>
      </c>
      <c r="AD137">
        <f>IF(ISBLANK(Calculations!AD137),"",Calculations!AD137)</f>
        <v>1796500783852.0823</v>
      </c>
      <c r="AE137">
        <f>IF(ISBLANK(Calculations!AE137),"",Calculations!AE137)</f>
        <v>1809283320256.1235</v>
      </c>
      <c r="AF137">
        <f>IF(ISBLANK(Calculations!AF137),"",Calculations!AF137)</f>
        <v>1820433452580.2634</v>
      </c>
      <c r="AG137">
        <f>IF(ISBLANK(Calculations!AG137),"",Calculations!AG137)</f>
        <v>1829487465698.0298</v>
      </c>
      <c r="AH137">
        <f>IF(ISBLANK(Calculations!AH137),"",Calculations!AH137)</f>
        <v>1836888400731.2993</v>
      </c>
      <c r="AI137">
        <f>IF(ISBLANK(Calculations!AI137),"",Calculations!AI137)</f>
        <v>1842111721171.0684</v>
      </c>
      <c r="AJ137">
        <f>IF(ISBLANK(Calculations!AJ137),"",Calculations!AJ137)</f>
        <v>1845709040429.1853</v>
      </c>
      <c r="AK137">
        <f>IF(ISBLANK(Calculations!AK137),"",Calculations!AK137)</f>
        <v>1847914436518.2686</v>
      </c>
      <c r="AL137">
        <f>IF(ISBLANK(Calculations!AL137),"",Calculations!AL137)</f>
        <v>1848714331656.3354</v>
      </c>
      <c r="AM137">
        <f>IF(ISBLANK(Calculations!AM137),"",Calculations!AM137)</f>
        <v>1848715804682.1082</v>
      </c>
      <c r="AN137">
        <f>IF(ISBLANK(Calculations!AN137),"",Calculations!AN137)</f>
        <v>1848144007778.8835</v>
      </c>
      <c r="AO137">
        <f>IF(ISBLANK(Calculations!AO137),"",Calculations!AO137)</f>
        <v>1847264973141.334</v>
      </c>
      <c r="AP137">
        <f>IF(ISBLANK(Calculations!AP137),"",Calculations!AP137)</f>
        <v>1846203527158.6621</v>
      </c>
      <c r="AQ137">
        <f>IF(ISBLANK(Calculations!AQ137),"",Calculations!AQ137)</f>
        <v>1845071409967.3506</v>
      </c>
      <c r="AR137">
        <f>IF(ISBLANK(Calculations!AR137),"",Calculations!AR137)</f>
        <v>1843913500757.0793</v>
      </c>
      <c r="AS137">
        <f>IF(ISBLANK(Calculations!AS137),"",Calculations!AS137)</f>
        <v>1842674513652.6865</v>
      </c>
      <c r="AT137">
        <f>IF(ISBLANK(Calculations!AT137),"",Calculations!AT137)</f>
        <v>1841271992438.1045</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93000000000</v>
      </c>
      <c r="P139">
        <f>IF(ISBLANK(Calculations!P139),"",Calculations!P139)</f>
        <v>93000000000</v>
      </c>
      <c r="Q139">
        <f>IF(ISBLANK(Calculations!Q139),"",Calculations!Q139)</f>
        <v>93000000000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3000000000</v>
      </c>
      <c r="P140">
        <f>IF(ISBLANK(Calculations!P140),"",Calculations!P140)</f>
        <v>3000000000</v>
      </c>
      <c r="Q140">
        <f>IF(ISBLANK(Calculations!Q140),"",Calculations!Q140)</f>
        <v>3000000000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2332000000000</v>
      </c>
      <c r="P142">
        <f>IF(ISBLANK(Calculations!P142),"",Calculations!P142)</f>
        <v>2332000000000</v>
      </c>
      <c r="Q142">
        <f>IF(ISBLANK(Calculations!Q142),"",Calculations!Q142)</f>
        <v>2332000000000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0.1311304178136522</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3046159605811.1406</v>
      </c>
      <c r="P147">
        <f>IF(ISBLANK(Calculations!P147),"",Calculations!P147)</f>
        <v>3046159605811.1406</v>
      </c>
      <c r="Q147">
        <f>IF(ISBLANK(Calculations!Q147),"",Calculations!Q147)</f>
        <v>3046159605811.1406</v>
      </c>
      <c r="R147">
        <f>IF(ISBLANK(Calculations!R147),"",Calculations!R147)</f>
        <v>3059186139530.8794</v>
      </c>
      <c r="S147" s="99">
        <f>IF(ISBLANK(Calculations!S147),"",Calculations!S147+('IRA Buildings Changes'!$E$38/($AB$146-$R$146)*(S146-$R$146)))</f>
        <v>3048483908807.1533</v>
      </c>
      <c r="T147" s="99">
        <f>IF(ISBLANK(Calculations!T147),"",Calculations!T147+('IRA Buildings Changes'!$E$38/($AB$146-$R$146)*(T146-$R$146)))</f>
        <v>3032701390175.9814</v>
      </c>
      <c r="U147" s="99">
        <f>IF(ISBLANK(Calculations!U147),"",Calculations!U147+('IRA Buildings Changes'!$E$38/($AB$146-$R$146)*(U146-$R$146)))</f>
        <v>3015696725741.8423</v>
      </c>
      <c r="V147" s="99">
        <f>IF(ISBLANK(Calculations!V147),"",Calculations!V147+('IRA Buildings Changes'!$E$38/($AB$146-$R$146)*(V146-$R$146)))</f>
        <v>2996763738490.6685</v>
      </c>
      <c r="W147" s="99">
        <f>IF(ISBLANK(Calculations!W147),"",Calculations!W147+('IRA Buildings Changes'!$E$38/($AB$146-$R$146)*(W146-$R$146)))</f>
        <v>2974596532555.8721</v>
      </c>
      <c r="X147" s="99">
        <f>IF(ISBLANK(Calculations!X147),"",Calculations!X147+('IRA Buildings Changes'!$E$38/($AB$146-$R$146)*(X146-$R$146)))</f>
        <v>2949967752068.3428</v>
      </c>
      <c r="Y147" s="99">
        <f>IF(ISBLANK(Calculations!Y147),"",Calculations!Y147+('IRA Buildings Changes'!$E$38/($AB$146-$R$146)*(Y146-$R$146)))</f>
        <v>2923902902883.2598</v>
      </c>
      <c r="Z147" s="99">
        <f>IF(ISBLANK(Calculations!Z147),"",Calculations!Z147+('IRA Buildings Changes'!$E$38/($AB$146-$R$146)*(Z146-$R$146)))</f>
        <v>2893419610140.2271</v>
      </c>
      <c r="AA147" s="99">
        <f>IF(ISBLANK(Calculations!AA147),"",Calculations!AA147+('IRA Buildings Changes'!$E$38/($AB$146-$R$146)*(AA146-$R$146)))</f>
        <v>2864394547923.7852</v>
      </c>
      <c r="AB147" s="98">
        <f>IF(ISBLANK(Calculations!AB147),"",Calculations!AB147 + 'IRA Buildings Changes'!E38)</f>
        <v>2835634750557.6157</v>
      </c>
      <c r="AC147" s="99">
        <f>IF(ISBLANK(Calculations!AC147),"",Calculations!AC147  + 'IRA Buildings Changes'!$E$38)</f>
        <v>2828738869003.4268</v>
      </c>
      <c r="AD147" s="99">
        <f>IF(ISBLANK(Calculations!AD147),"",Calculations!AD147  + 'IRA Buildings Changes'!$E$38)</f>
        <v>2822453234653.5391</v>
      </c>
      <c r="AE147" s="99">
        <f>IF(ISBLANK(Calculations!AE147),"",Calculations!AE147  + 'IRA Buildings Changes'!$E$38)</f>
        <v>2816765822827.4761</v>
      </c>
      <c r="AF147" s="99">
        <f>IF(ISBLANK(Calculations!AF147),"",Calculations!AF147  + 'IRA Buildings Changes'!$E$38)</f>
        <v>2813298175276.1704</v>
      </c>
      <c r="AG147" s="99">
        <f>IF(ISBLANK(Calculations!AG147),"",Calculations!AG147  + 'IRA Buildings Changes'!$E$38)</f>
        <v>2811413891418.0728</v>
      </c>
      <c r="AH147" s="99">
        <f>IF(ISBLANK(Calculations!AH147),"",Calculations!AH147  + 'IRA Buildings Changes'!$E$38)</f>
        <v>2811349242746.2759</v>
      </c>
      <c r="AI147" s="99">
        <f>IF(ISBLANK(Calculations!AI147),"",Calculations!AI147  + 'IRA Buildings Changes'!$E$38)</f>
        <v>2813972628467.9106</v>
      </c>
      <c r="AJ147" s="99">
        <f>IF(ISBLANK(Calculations!AJ147),"",Calculations!AJ147  + 'IRA Buildings Changes'!$E$38)</f>
        <v>2819421365013.2339</v>
      </c>
      <c r="AK147" s="99">
        <f>IF(ISBLANK(Calculations!AK147),"",Calculations!AK147  + 'IRA Buildings Changes'!$E$38)</f>
        <v>2828040754788.7056</v>
      </c>
      <c r="AL147" s="99">
        <f>IF(ISBLANK(Calculations!AL147),"",Calculations!AL147  + 'IRA Buildings Changes'!$E$38)</f>
        <v>2837684704311.9595</v>
      </c>
      <c r="AM147" s="99">
        <f>IF(ISBLANK(Calculations!AM147),"",Calculations!AM147  + 'IRA Buildings Changes'!$E$38)</f>
        <v>2850446625930.6353</v>
      </c>
      <c r="AN147" s="99">
        <f>IF(ISBLANK(Calculations!AN147),"",Calculations!AN147  + 'IRA Buildings Changes'!$E$38)</f>
        <v>2865840129493.7637</v>
      </c>
      <c r="AO147" s="99">
        <f>IF(ISBLANK(Calculations!AO147),"",Calculations!AO147  + 'IRA Buildings Changes'!$E$38)</f>
        <v>2885089129488.7456</v>
      </c>
      <c r="AP147" s="99">
        <f>IF(ISBLANK(Calculations!AP147),"",Calculations!AP147  + 'IRA Buildings Changes'!$E$38)</f>
        <v>2906651483471.8916</v>
      </c>
      <c r="AQ147" s="99">
        <f>IF(ISBLANK(Calculations!AQ147),"",Calculations!AQ147  + 'IRA Buildings Changes'!$E$38)</f>
        <v>2929575752641.938</v>
      </c>
      <c r="AR147" s="99">
        <f>IF(ISBLANK(Calculations!AR147),"",Calculations!AR147  + 'IRA Buildings Changes'!$E$38)</f>
        <v>2955175968406.0552</v>
      </c>
      <c r="AS147" s="99">
        <f>IF(ISBLANK(Calculations!AS147),"",Calculations!AS147  + 'IRA Buildings Changes'!$E$38)</f>
        <v>2983563256701.0498</v>
      </c>
      <c r="AT147" s="99">
        <f>IF(ISBLANK(Calculations!AT147),"",Calculations!AT147  + 'IRA Buildings Changes'!$E$38)</f>
        <v>3013515812532.5029</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2.8979321621684548E-4</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4297053810.063385</v>
      </c>
      <c r="P149">
        <f>IF(ISBLANK(Calculations!P149),"",Calculations!P149)</f>
        <v>4297053810.063385</v>
      </c>
      <c r="Q149">
        <f>IF(ISBLANK(Calculations!Q149),"",Calculations!Q149)</f>
        <v>4297053810.063385</v>
      </c>
      <c r="R149">
        <f>IF(ISBLANK(Calculations!R149),"",Calculations!R149)</f>
        <v>4353326711.8501415</v>
      </c>
      <c r="S149">
        <f>IF(ISBLANK(Calculations!S149),"",Calculations!S149)</f>
        <v>4403917437.1264591</v>
      </c>
      <c r="T149">
        <f>IF(ISBLANK(Calculations!T149),"",Calculations!T149)</f>
        <v>4449334313.3423452</v>
      </c>
      <c r="U149">
        <f>IF(ISBLANK(Calculations!U149),"",Calculations!U149)</f>
        <v>4488220141.6548157</v>
      </c>
      <c r="V149">
        <f>IF(ISBLANK(Calculations!V149),"",Calculations!V149)</f>
        <v>4521220201.3249388</v>
      </c>
      <c r="W149">
        <f>IF(ISBLANK(Calculations!W149),"",Calculations!W149)</f>
        <v>4546712622.889286</v>
      </c>
      <c r="X149">
        <f>IF(ISBLANK(Calculations!X149),"",Calculations!X149)</f>
        <v>4564275237.7533236</v>
      </c>
      <c r="Y149">
        <f>IF(ISBLANK(Calculations!Y149),"",Calculations!Y149)</f>
        <v>4574271136.1670761</v>
      </c>
      <c r="Z149">
        <f>IF(ISBLANK(Calculations!Z149),"",Calculations!Z149)</f>
        <v>4575445509.705493</v>
      </c>
      <c r="AA149">
        <f>IF(ISBLANK(Calculations!AA149),"",Calculations!AA149)</f>
        <v>4567324222.3587341</v>
      </c>
      <c r="AB149">
        <f>IF(ISBLANK(Calculations!AB149),"",Calculations!AB149)</f>
        <v>4549243060.7453413</v>
      </c>
      <c r="AC149">
        <f>IF(ISBLANK(Calculations!AC149),"",Calculations!AC149)</f>
        <v>4520303962.0985584</v>
      </c>
      <c r="AD149">
        <f>IF(ISBLANK(Calculations!AD149),"",Calculations!AD149)</f>
        <v>4481279880.5559034</v>
      </c>
      <c r="AE149">
        <f>IF(ISBLANK(Calculations!AE149),"",Calculations!AE149)</f>
        <v>4432264388.6428118</v>
      </c>
      <c r="AF149">
        <f>IF(ISBLANK(Calculations!AF149),"",Calculations!AF149)</f>
        <v>4373509117.6609316</v>
      </c>
      <c r="AG149">
        <f>IF(ISBLANK(Calculations!AG149),"",Calculations!AG149)</f>
        <v>4305784863.7576952</v>
      </c>
      <c r="AH149">
        <f>IF(ISBLANK(Calculations!AH149),"",Calculations!AH149)</f>
        <v>4228635352.0386806</v>
      </c>
      <c r="AI149">
        <f>IF(ISBLANK(Calculations!AI149),"",Calculations!AI149)</f>
        <v>4143252838.2892861</v>
      </c>
      <c r="AJ149">
        <f>IF(ISBLANK(Calculations!AJ149),"",Calculations!AJ149)</f>
        <v>4050939480.8188543</v>
      </c>
      <c r="AK149">
        <f>IF(ISBLANK(Calculations!AK149),"",Calculations!AK149)</f>
        <v>3951637304.9604836</v>
      </c>
      <c r="AL149">
        <f>IF(ISBLANK(Calculations!AL149),"",Calculations!AL149)</f>
        <v>3847499856.56358</v>
      </c>
      <c r="AM149">
        <f>IF(ISBLANK(Calculations!AM149),"",Calculations!AM149)</f>
        <v>3739289522.4991298</v>
      </c>
      <c r="AN149">
        <f>IF(ISBLANK(Calculations!AN149),"",Calculations!AN149)</f>
        <v>3628757524.1184692</v>
      </c>
      <c r="AO149">
        <f>IF(ISBLANK(Calculations!AO149),"",Calculations!AO149)</f>
        <v>3517667810.2320275</v>
      </c>
      <c r="AP149">
        <f>IF(ISBLANK(Calculations!AP149),"",Calculations!AP149)</f>
        <v>3406329102.3680196</v>
      </c>
      <c r="AQ149">
        <f>IF(ISBLANK(Calculations!AQ149),"",Calculations!AQ149)</f>
        <v>3295913730.6894302</v>
      </c>
      <c r="AR149">
        <f>IF(ISBLANK(Calculations!AR149),"",Calculations!AR149)</f>
        <v>3187668056.0459738</v>
      </c>
      <c r="AS149">
        <f>IF(ISBLANK(Calculations!AS149),"",Calculations!AS149)</f>
        <v>3081630103.8398619</v>
      </c>
      <c r="AT149">
        <f>IF(ISBLANK(Calculations!AT149),"",Calculations!AT149)</f>
        <v>2977940931.4822021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1091577.6513491599</v>
      </c>
      <c r="S158">
        <f>IF(ISBLANK(Calculations!S158),"",Calculations!S158)</f>
        <v>1112649.5078626301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0.10437625250621128</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2424660345719.2881</v>
      </c>
      <c r="P160">
        <f>IF(ISBLANK(Calculations!P160),"",Calculations!P160)</f>
        <v>2424660345719.2881</v>
      </c>
      <c r="Q160">
        <f>IF(ISBLANK(Calculations!Q160),"",Calculations!Q160)</f>
        <v>2424660345719.2881</v>
      </c>
      <c r="R160">
        <f>IF(ISBLANK(Calculations!R160),"",Calculations!R160)</f>
        <v>2378741038212.4307</v>
      </c>
      <c r="S160">
        <f>IF(ISBLANK(Calculations!S160),"",Calculations!S160)</f>
        <v>2309384042265.6968</v>
      </c>
      <c r="T160">
        <f>IF(ISBLANK(Calculations!T160),"",Calculations!T160)</f>
        <v>2235869027474.748</v>
      </c>
      <c r="U160">
        <f>IF(ISBLANK(Calculations!U160),"",Calculations!U160)</f>
        <v>2166739213822.0295</v>
      </c>
      <c r="V160">
        <f>IF(ISBLANK(Calculations!V160),"",Calculations!V160)</f>
        <v>2100244095793.7812</v>
      </c>
      <c r="W160">
        <f>IF(ISBLANK(Calculations!W160),"",Calculations!W160)</f>
        <v>2036551002039.9624</v>
      </c>
      <c r="X160">
        <f>IF(ISBLANK(Calculations!X160),"",Calculations!X160)</f>
        <v>1977084389113.0198</v>
      </c>
      <c r="Y160">
        <f>IF(ISBLANK(Calculations!Y160),"",Calculations!Y160)</f>
        <v>1922412616721.2522</v>
      </c>
      <c r="Z160">
        <f>IF(ISBLANK(Calculations!Z160),"",Calculations!Z160)</f>
        <v>1874207001694.6597</v>
      </c>
      <c r="AA160">
        <f>IF(ISBLANK(Calculations!AA160),"",Calculations!AA160)</f>
        <v>1833101928571.2668</v>
      </c>
      <c r="AB160">
        <f>IF(ISBLANK(Calculations!AB160),"",Calculations!AB160)</f>
        <v>1798246390027.1348</v>
      </c>
      <c r="AC160">
        <f>IF(ISBLANK(Calculations!AC160),"",Calculations!AC160)</f>
        <v>1768665033429.6807</v>
      </c>
      <c r="AD160">
        <f>IF(ISBLANK(Calculations!AD160),"",Calculations!AD160)</f>
        <v>1742035789740.5427</v>
      </c>
      <c r="AE160">
        <f>IF(ISBLANK(Calculations!AE160),"",Calculations!AE160)</f>
        <v>1717804968966.4438</v>
      </c>
      <c r="AF160">
        <f>IF(ISBLANK(Calculations!AF160),"",Calculations!AF160)</f>
        <v>1695032076694.075</v>
      </c>
      <c r="AG160">
        <f>IF(ISBLANK(Calculations!AG160),"",Calculations!AG160)</f>
        <v>1674441939086.0752</v>
      </c>
      <c r="AH160">
        <f>IF(ISBLANK(Calculations!AH160),"",Calculations!AH160)</f>
        <v>1656337536224.4866</v>
      </c>
      <c r="AI160">
        <f>IF(ISBLANK(Calculations!AI160),"",Calculations!AI160)</f>
        <v>1639739102800.8823</v>
      </c>
      <c r="AJ160">
        <f>IF(ISBLANK(Calculations!AJ160),"",Calculations!AJ160)</f>
        <v>1624399326798.1978</v>
      </c>
      <c r="AK160">
        <f>IF(ISBLANK(Calculations!AK160),"",Calculations!AK160)</f>
        <v>1610936030438.9104</v>
      </c>
      <c r="AL160">
        <f>IF(ISBLANK(Calculations!AL160),"",Calculations!AL160)</f>
        <v>1600632082516.2341</v>
      </c>
      <c r="AM160">
        <f>IF(ISBLANK(Calculations!AM160),"",Calculations!AM160)</f>
        <v>1592618643542.8367</v>
      </c>
      <c r="AN160">
        <f>IF(ISBLANK(Calculations!AN160),"",Calculations!AN160)</f>
        <v>1586470165230.2007</v>
      </c>
      <c r="AO160">
        <f>IF(ISBLANK(Calculations!AO160),"",Calculations!AO160)</f>
        <v>1582789713451.8459</v>
      </c>
      <c r="AP160">
        <f>IF(ISBLANK(Calculations!AP160),"",Calculations!AP160)</f>
        <v>1580650866864.2144</v>
      </c>
      <c r="AQ160">
        <f>IF(ISBLANK(Calculations!AQ160),"",Calculations!AQ160)</f>
        <v>1580367980259.8025</v>
      </c>
      <c r="AR160">
        <f>IF(ISBLANK(Calculations!AR160),"",Calculations!AR160)</f>
        <v>1581782085026.8188</v>
      </c>
      <c r="AS160">
        <f>IF(ISBLANK(Calculations!AS160),"",Calculations!AS160)</f>
        <v>1585555304570.6199</v>
      </c>
      <c r="AT160">
        <f>IF(ISBLANK(Calculations!AT160),"",Calculations!AT160)</f>
        <v>1591316797507.6609</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0.1413402869445807</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3283334865722.6099</v>
      </c>
      <c r="P173">
        <f>IF(ISBLANK(Calculations!P173),"",Calculations!P173)</f>
        <v>3283334865722.6099</v>
      </c>
      <c r="Q173">
        <f>IF(ISBLANK(Calculations!Q173),"",Calculations!Q173)</f>
        <v>3283334865722.6099</v>
      </c>
      <c r="R173">
        <f>IF(ISBLANK(Calculations!R173),"",Calculations!R173)</f>
        <v>3309797218502.9761</v>
      </c>
      <c r="S173">
        <f>IF(ISBLANK(Calculations!S173),"",Calculations!S173)</f>
        <v>3331912417107.5181</v>
      </c>
      <c r="T173">
        <f>IF(ISBLANK(Calculations!T173),"",Calculations!T173)</f>
        <v>3348835313034.3062</v>
      </c>
      <c r="U173">
        <f>IF(ISBLANK(Calculations!U173),"",Calculations!U173)</f>
        <v>3358625229506.0874</v>
      </c>
      <c r="V173">
        <f>IF(ISBLANK(Calculations!V173),"",Calculations!V173)</f>
        <v>3360301451633.1406</v>
      </c>
      <c r="W173">
        <f>IF(ISBLANK(Calculations!W173),"",Calculations!W173)</f>
        <v>3355724223619.7119</v>
      </c>
      <c r="X173">
        <f>IF(ISBLANK(Calculations!X173),"",Calculations!X173)</f>
        <v>3346944055019.1797</v>
      </c>
      <c r="Y173">
        <f>IF(ISBLANK(Calculations!Y173),"",Calculations!Y173)</f>
        <v>3337731577782.3071</v>
      </c>
      <c r="Z173">
        <f>IF(ISBLANK(Calculations!Z173),"",Calculations!Z173)</f>
        <v>3328553870235.4106</v>
      </c>
      <c r="AA173">
        <f>IF(ISBLANK(Calculations!AA173),"",Calculations!AA173)</f>
        <v>3321806100089.5874</v>
      </c>
      <c r="AB173">
        <f>IF(ISBLANK(Calculations!AB173),"",Calculations!AB173)</f>
        <v>3318606541100.9077</v>
      </c>
      <c r="AC173">
        <f>IF(ISBLANK(Calculations!AC173),"",Calculations!AC173)</f>
        <v>3318165909343.6011</v>
      </c>
      <c r="AD173">
        <f>IF(ISBLANK(Calculations!AD173),"",Calculations!AD173)</f>
        <v>3320514148866.7974</v>
      </c>
      <c r="AE173">
        <f>IF(ISBLANK(Calculations!AE173),"",Calculations!AE173)</f>
        <v>3325052635606.8755</v>
      </c>
      <c r="AF173">
        <f>IF(ISBLANK(Calculations!AF173),"",Calculations!AF173)</f>
        <v>3331659930454.2163</v>
      </c>
      <c r="AG173">
        <f>IF(ISBLANK(Calculations!AG173),"",Calculations!AG173)</f>
        <v>3339724267636.9033</v>
      </c>
      <c r="AH173">
        <f>IF(ISBLANK(Calculations!AH173),"",Calculations!AH173)</f>
        <v>3349254583540.0562</v>
      </c>
      <c r="AI173">
        <f>IF(ISBLANK(Calculations!AI173),"",Calculations!AI173)</f>
        <v>3360557104317.9277</v>
      </c>
      <c r="AJ173">
        <f>IF(ISBLANK(Calculations!AJ173),"",Calculations!AJ173)</f>
        <v>3371822661029.1641</v>
      </c>
      <c r="AK173">
        <f>IF(ISBLANK(Calculations!AK173),"",Calculations!AK173)</f>
        <v>3385179148794.6016</v>
      </c>
      <c r="AL173">
        <f>IF(ISBLANK(Calculations!AL173),"",Calculations!AL173)</f>
        <v>3398546018511.1465</v>
      </c>
      <c r="AM173">
        <f>IF(ISBLANK(Calculations!AM173),"",Calculations!AM173)</f>
        <v>3414015359893.5415</v>
      </c>
      <c r="AN173">
        <f>IF(ISBLANK(Calculations!AN173),"",Calculations!AN173)</f>
        <v>3430183463205.0322</v>
      </c>
      <c r="AO173">
        <f>IF(ISBLANK(Calculations!AO173),"",Calculations!AO173)</f>
        <v>3448242585809.7471</v>
      </c>
      <c r="AP173">
        <f>IF(ISBLANK(Calculations!AP173),"",Calculations!AP173)</f>
        <v>3466555083987.7554</v>
      </c>
      <c r="AQ173">
        <f>IF(ISBLANK(Calculations!AQ173),"",Calculations!AQ173)</f>
        <v>3486406290939.8027</v>
      </c>
      <c r="AR173">
        <f>IF(ISBLANK(Calculations!AR173),"",Calculations!AR173)</f>
        <v>3507087255949.9062</v>
      </c>
      <c r="AS173">
        <f>IF(ISBLANK(Calculations!AS173),"",Calculations!AS173)</f>
        <v>3528512205003.3833</v>
      </c>
      <c r="AT173">
        <f>IF(ISBLANK(Calculations!AT173),"",Calculations!AT173)</f>
        <v>3550487830514.8315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0.13476418508573995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1998283336451.3521</v>
      </c>
      <c r="P175">
        <f>IF(ISBLANK(Calculations!P175),"",Calculations!P175)</f>
        <v>1998283336451.3521</v>
      </c>
      <c r="Q175">
        <f>IF(ISBLANK(Calculations!Q175),"",Calculations!Q175)</f>
        <v>1998283336451.3521</v>
      </c>
      <c r="R175">
        <f>IF(ISBLANK(Calculations!R175),"",Calculations!R175)</f>
        <v>2018454567190.5669</v>
      </c>
      <c r="S175">
        <f>IF(ISBLANK(Calculations!S175),"",Calculations!S175)</f>
        <v>2036580472043.7742</v>
      </c>
      <c r="T175">
        <f>IF(ISBLANK(Calculations!T175),"",Calculations!T175)</f>
        <v>2052457125677.3936</v>
      </c>
      <c r="U175">
        <f>IF(ISBLANK(Calculations!U175),"",Calculations!U175)</f>
        <v>2067646073641.2212</v>
      </c>
      <c r="V175">
        <f>IF(ISBLANK(Calculations!V175),"",Calculations!V175)</f>
        <v>2082661803471.6304</v>
      </c>
      <c r="W175">
        <f>IF(ISBLANK(Calculations!W175),"",Calculations!W175)</f>
        <v>2098325460498.4202</v>
      </c>
      <c r="X175">
        <f>IF(ISBLANK(Calculations!X175),"",Calculations!X175)</f>
        <v>2114913853082.8809</v>
      </c>
      <c r="Y175">
        <f>IF(ISBLANK(Calculations!Y175),"",Calculations!Y175)</f>
        <v>2133400963742.6101</v>
      </c>
      <c r="Z175">
        <f>IF(ISBLANK(Calculations!Z175),"",Calculations!Z175)</f>
        <v>2152364315444.0261</v>
      </c>
      <c r="AA175">
        <f>IF(ISBLANK(Calculations!AA175),"",Calculations!AA175)</f>
        <v>2171257492047.1633</v>
      </c>
      <c r="AB175">
        <f>IF(ISBLANK(Calculations!AB175),"",Calculations!AB175)</f>
        <v>2190917995799.9829</v>
      </c>
      <c r="AC175">
        <f>IF(ISBLANK(Calculations!AC175),"",Calculations!AC175)</f>
        <v>2210192193615.1558</v>
      </c>
      <c r="AD175">
        <f>IF(ISBLANK(Calculations!AD175),"",Calculations!AD175)</f>
        <v>2229958173116.9463</v>
      </c>
      <c r="AE175">
        <f>IF(ISBLANK(Calculations!AE175),"",Calculations!AE175)</f>
        <v>2250131770008.1777</v>
      </c>
      <c r="AF175">
        <f>IF(ISBLANK(Calculations!AF175),"",Calculations!AF175)</f>
        <v>2270217588704.689</v>
      </c>
      <c r="AG175">
        <f>IF(ISBLANK(Calculations!AG175),"",Calculations!AG175)</f>
        <v>2290386374376.0269</v>
      </c>
      <c r="AH175">
        <f>IF(ISBLANK(Calculations!AH175),"",Calculations!AH175)</f>
        <v>2309686269275.4346</v>
      </c>
      <c r="AI175">
        <f>IF(ISBLANK(Calculations!AI175),"",Calculations!AI175)</f>
        <v>2331244374080.2881</v>
      </c>
      <c r="AJ175">
        <f>IF(ISBLANK(Calculations!AJ175),"",Calculations!AJ175)</f>
        <v>2351316913780.9639</v>
      </c>
      <c r="AK175">
        <f>IF(ISBLANK(Calculations!AK175),"",Calculations!AK175)</f>
        <v>2372089508841.582</v>
      </c>
      <c r="AL175">
        <f>IF(ISBLANK(Calculations!AL175),"",Calculations!AL175)</f>
        <v>2392060083483.7041</v>
      </c>
      <c r="AM175">
        <f>IF(ISBLANK(Calculations!AM175),"",Calculations!AM175)</f>
        <v>2412513279091.6899</v>
      </c>
      <c r="AN175">
        <f>IF(ISBLANK(Calculations!AN175),"",Calculations!AN175)</f>
        <v>2432342087800.7129</v>
      </c>
      <c r="AO175">
        <f>IF(ISBLANK(Calculations!AO175),"",Calculations!AO175)</f>
        <v>2453462379243.2046</v>
      </c>
      <c r="AP175">
        <f>IF(ISBLANK(Calculations!AP175),"",Calculations!AP175)</f>
        <v>2473751426534.3569</v>
      </c>
      <c r="AQ175">
        <f>IF(ISBLANK(Calculations!AQ175),"",Calculations!AQ175)</f>
        <v>2494246838579.8828</v>
      </c>
      <c r="AR175">
        <f>IF(ISBLANK(Calculations!AR175),"",Calculations!AR175)</f>
        <v>2514885063404.0298</v>
      </c>
      <c r="AS175">
        <f>IF(ISBLANK(Calculations!AS175),"",Calculations!AS175)</f>
        <v>2535365208485.3232</v>
      </c>
      <c r="AT175">
        <f>IF(ISBLANK(Calculations!AT175),"",Calculations!AT175)</f>
        <v>2555501443386.2217</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2.3929390791890227E-3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9083596744.6015301</v>
      </c>
      <c r="P176">
        <f>IF(ISBLANK(Calculations!P176),"",Calculations!P176)</f>
        <v>9083596744.6015301</v>
      </c>
      <c r="Q176">
        <f>IF(ISBLANK(Calculations!Q176),"",Calculations!Q176)</f>
        <v>9083596744.6015301</v>
      </c>
      <c r="R176">
        <f>IF(ISBLANK(Calculations!R176),"",Calculations!R176)</f>
        <v>8643754705.8135071</v>
      </c>
      <c r="S176">
        <f>IF(ISBLANK(Calculations!S176),"",Calculations!S176)</f>
        <v>8201073123.1774931</v>
      </c>
      <c r="T176">
        <f>IF(ISBLANK(Calculations!T176),"",Calculations!T176)</f>
        <v>7758834132.8206272</v>
      </c>
      <c r="U176">
        <f>IF(ISBLANK(Calculations!U176),"",Calculations!U176)</f>
        <v>7332054567.4601917</v>
      </c>
      <c r="V176">
        <f>IF(ISBLANK(Calculations!V176),"",Calculations!V176)</f>
        <v>6928771363.8844309</v>
      </c>
      <c r="W176">
        <f>IF(ISBLANK(Calculations!W176),"",Calculations!W176)</f>
        <v>6558989238.3022442</v>
      </c>
      <c r="X176">
        <f>IF(ISBLANK(Calculations!X176),"",Calculations!X176)</f>
        <v>6232727875.9740896</v>
      </c>
      <c r="Y176">
        <f>IF(ISBLANK(Calculations!Y176),"",Calculations!Y176)</f>
        <v>5954940939.5670671</v>
      </c>
      <c r="Z176">
        <f>IF(ISBLANK(Calculations!Z176),"",Calculations!Z176)</f>
        <v>5731322398.3150444</v>
      </c>
      <c r="AA176">
        <f>IF(ISBLANK(Calculations!AA176),"",Calculations!AA176)</f>
        <v>5558018358.224288</v>
      </c>
      <c r="AB176">
        <f>IF(ISBLANK(Calculations!AB176),"",Calculations!AB176)</f>
        <v>5433787170.4049301</v>
      </c>
      <c r="AC176">
        <f>IF(ISBLANK(Calculations!AC176),"",Calculations!AC176)</f>
        <v>5343730369.281642</v>
      </c>
      <c r="AD176">
        <f>IF(ISBLANK(Calculations!AD176),"",Calculations!AD176)</f>
        <v>5281693413.8331013</v>
      </c>
      <c r="AE176">
        <f>IF(ISBLANK(Calculations!AE176),"",Calculations!AE176)</f>
        <v>5234706802.3313932</v>
      </c>
      <c r="AF176">
        <f>IF(ISBLANK(Calculations!AF176),"",Calculations!AF176)</f>
        <v>5196296811.2421923</v>
      </c>
      <c r="AG176">
        <f>IF(ISBLANK(Calculations!AG176),"",Calculations!AG176)</f>
        <v>5159658171.9737272</v>
      </c>
      <c r="AH176">
        <f>IF(ISBLANK(Calculations!AH176),"",Calculations!AH176)</f>
        <v>5122607331.4454041</v>
      </c>
      <c r="AI176">
        <f>IF(ISBLANK(Calculations!AI176),"",Calculations!AI176)</f>
        <v>5089482074.0527878</v>
      </c>
      <c r="AJ176">
        <f>IF(ISBLANK(Calculations!AJ176),"",Calculations!AJ176)</f>
        <v>5052814820.104929</v>
      </c>
      <c r="AK176">
        <f>IF(ISBLANK(Calculations!AK176),"",Calculations!AK176)</f>
        <v>5013702712.2768736</v>
      </c>
      <c r="AL176">
        <f>IF(ISBLANK(Calculations!AL176),"",Calculations!AL176)</f>
        <v>4974582142.1717663</v>
      </c>
      <c r="AM176">
        <f>IF(ISBLANK(Calculations!AM176),"",Calculations!AM176)</f>
        <v>4932311122.0513067</v>
      </c>
      <c r="AN176">
        <f>IF(ISBLANK(Calculations!AN176),"",Calculations!AN176)</f>
        <v>4888004828.9742804</v>
      </c>
      <c r="AO176">
        <f>IF(ISBLANK(Calculations!AO176),"",Calculations!AO176)</f>
        <v>4843313864.2677193</v>
      </c>
      <c r="AP176">
        <f>IF(ISBLANK(Calculations!AP176),"",Calculations!AP176)</f>
        <v>4795765331.9330692</v>
      </c>
      <c r="AQ176">
        <f>IF(ISBLANK(Calculations!AQ176),"",Calculations!AQ176)</f>
        <v>4748139335.1109047</v>
      </c>
      <c r="AR176">
        <f>IF(ISBLANK(Calculations!AR176),"",Calculations!AR176)</f>
        <v>4699000210.190238</v>
      </c>
      <c r="AS176">
        <f>IF(ISBLANK(Calculations!AS176),"",Calculations!AS176)</f>
        <v>4647450395.6739416</v>
      </c>
      <c r="AT176">
        <f>IF(ISBLANK(Calculations!AT176),"",Calculations!AT176)</f>
        <v>4595307479.7483644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0.5776107143164545</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13417896893571.238</v>
      </c>
      <c r="P186">
        <f>IF(ISBLANK(Calculations!P186),"",Calculations!P186)</f>
        <v>13417896893571.238</v>
      </c>
      <c r="Q186">
        <f>IF(ISBLANK(Calculations!Q186),"",Calculations!Q186)</f>
        <v>13417896893571.238</v>
      </c>
      <c r="R186">
        <f>IF(ISBLANK(Calculations!R186),"",Calculations!R186)</f>
        <v>13550564076409.129</v>
      </c>
      <c r="S186">
        <f>IF(ISBLANK(Calculations!S186),"",Calculations!S186)</f>
        <v>13704542290077.143</v>
      </c>
      <c r="T186">
        <f>IF(ISBLANK(Calculations!T186),"",Calculations!T186)</f>
        <v>13883517386230.85</v>
      </c>
      <c r="U186">
        <f>IF(ISBLANK(Calculations!U186),"",Calculations!U186)</f>
        <v>14067270003479.482</v>
      </c>
      <c r="V186">
        <f>IF(ISBLANK(Calculations!V186),"",Calculations!V186)</f>
        <v>14263799848521.361</v>
      </c>
      <c r="W186">
        <f>IF(ISBLANK(Calculations!W186),"",Calculations!W186)</f>
        <v>14468916319314.953</v>
      </c>
      <c r="X186">
        <f>IF(ISBLANK(Calculations!X186),"",Calculations!X186)</f>
        <v>14679356145923.164</v>
      </c>
      <c r="Y186">
        <f>IF(ISBLANK(Calculations!Y186),"",Calculations!Y186)</f>
        <v>14898764095667.834</v>
      </c>
      <c r="Z186">
        <f>IF(ISBLANK(Calculations!Z186),"",Calculations!Z186)</f>
        <v>15123988413232.021</v>
      </c>
      <c r="AA186">
        <f>IF(ISBLANK(Calculations!AA186),"",Calculations!AA186)</f>
        <v>15353913952414.195</v>
      </c>
      <c r="AB186">
        <f>IF(ISBLANK(Calculations!AB186),"",Calculations!AB186)</f>
        <v>15594685755703.803</v>
      </c>
      <c r="AC186">
        <f>IF(ISBLANK(Calculations!AC186),"",Calculations!AC186)</f>
        <v>15840874821856.609</v>
      </c>
      <c r="AD186">
        <f>IF(ISBLANK(Calculations!AD186),"",Calculations!AD186)</f>
        <v>16095832458667.68</v>
      </c>
      <c r="AE186">
        <f>IF(ISBLANK(Calculations!AE186),"",Calculations!AE186)</f>
        <v>16358214621504.674</v>
      </c>
      <c r="AF186">
        <f>IF(ISBLANK(Calculations!AF186),"",Calculations!AF186)</f>
        <v>16623372911464.408</v>
      </c>
      <c r="AG186">
        <f>IF(ISBLANK(Calculations!AG186),"",Calculations!AG186)</f>
        <v>16900193283015.855</v>
      </c>
      <c r="AH186">
        <f>IF(ISBLANK(Calculations!AH186),"",Calculations!AH186)</f>
        <v>17178827234442.404</v>
      </c>
      <c r="AI186">
        <f>IF(ISBLANK(Calculations!AI186),"",Calculations!AI186)</f>
        <v>17466094765144.918</v>
      </c>
      <c r="AJ186">
        <f>IF(ISBLANK(Calculations!AJ186),"",Calculations!AJ186)</f>
        <v>17761297441449.855</v>
      </c>
      <c r="AK186">
        <f>IF(ISBLANK(Calculations!AK186),"",Calculations!AK186)</f>
        <v>18065491717653.391</v>
      </c>
      <c r="AL186">
        <f>IF(ISBLANK(Calculations!AL186),"",Calculations!AL186)</f>
        <v>18375942550966.504</v>
      </c>
      <c r="AM186">
        <f>IF(ISBLANK(Calculations!AM186),"",Calculations!AM186)</f>
        <v>18696130371376.078</v>
      </c>
      <c r="AN186">
        <f>IF(ISBLANK(Calculations!AN186),"",Calculations!AN186)</f>
        <v>19021706108696.152</v>
      </c>
      <c r="AO186">
        <f>IF(ISBLANK(Calculations!AO186),"",Calculations!AO186)</f>
        <v>19350562723524.898</v>
      </c>
      <c r="AP186">
        <f>IF(ISBLANK(Calculations!AP186),"",Calculations!AP186)</f>
        <v>19691568562759.719</v>
      </c>
      <c r="AQ186">
        <f>IF(ISBLANK(Calculations!AQ186),"",Calculations!AQ186)</f>
        <v>20032128343513.918</v>
      </c>
      <c r="AR186">
        <f>IF(ISBLANK(Calculations!AR186),"",Calculations!AR186)</f>
        <v>20383469827279.691</v>
      </c>
      <c r="AS186">
        <f>IF(ISBLANK(Calculations!AS186),"",Calculations!AS186)</f>
        <v>20742828625315.324</v>
      </c>
      <c r="AT186">
        <f>IF(ISBLANK(Calculations!AT186),"",Calculations!AT186)</f>
        <v>21112206131593.066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0.21556692351407722</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3196426341866.7368</v>
      </c>
      <c r="P188">
        <f>IF(ISBLANK(Calculations!P188),"",Calculations!P188)</f>
        <v>3196426341866.7368</v>
      </c>
      <c r="Q188">
        <f>IF(ISBLANK(Calculations!Q188),"",Calculations!Q188)</f>
        <v>3196426341866.7368</v>
      </c>
      <c r="R188">
        <f>IF(ISBLANK(Calculations!R188),"",Calculations!R188)</f>
        <v>3185403928678.3818</v>
      </c>
      <c r="S188">
        <f>IF(ISBLANK(Calculations!S188),"",Calculations!S188)</f>
        <v>3181872163785.9473</v>
      </c>
      <c r="T188">
        <f>IF(ISBLANK(Calculations!T188),"",Calculations!T188)</f>
        <v>3177169267492.2505</v>
      </c>
      <c r="U188">
        <f>IF(ISBLANK(Calculations!U188),"",Calculations!U188)</f>
        <v>3170730341121.3848</v>
      </c>
      <c r="V188">
        <f>IF(ISBLANK(Calculations!V188),"",Calculations!V188)</f>
        <v>3164204153979.459</v>
      </c>
      <c r="W188">
        <f>IF(ISBLANK(Calculations!W188),"",Calculations!W188)</f>
        <v>3149585678488.4077</v>
      </c>
      <c r="X188">
        <f>IF(ISBLANK(Calculations!X188),"",Calculations!X188)</f>
        <v>3137217612356.6543</v>
      </c>
      <c r="Y188">
        <f>IF(ISBLANK(Calculations!Y188),"",Calculations!Y188)</f>
        <v>3128294050346.2417</v>
      </c>
      <c r="Z188">
        <f>IF(ISBLANK(Calculations!Z188),"",Calculations!Z188)</f>
        <v>3124298425565.4756</v>
      </c>
      <c r="AA188">
        <f>IF(ISBLANK(Calculations!AA188),"",Calculations!AA188)</f>
        <v>3121827567942.4111</v>
      </c>
      <c r="AB188">
        <f>IF(ISBLANK(Calculations!AB188),"",Calculations!AB188)</f>
        <v>3121074369707.8848</v>
      </c>
      <c r="AC188">
        <f>IF(ISBLANK(Calculations!AC188),"",Calculations!AC188)</f>
        <v>3122383281273.9858</v>
      </c>
      <c r="AD188">
        <f>IF(ISBLANK(Calculations!AD188),"",Calculations!AD188)</f>
        <v>3122139869649.4214</v>
      </c>
      <c r="AE188">
        <f>IF(ISBLANK(Calculations!AE188),"",Calculations!AE188)</f>
        <v>3116665404432.5327</v>
      </c>
      <c r="AF188">
        <f>IF(ISBLANK(Calculations!AF188),"",Calculations!AF188)</f>
        <v>3112146215025.3228</v>
      </c>
      <c r="AG188">
        <f>IF(ISBLANK(Calculations!AG188),"",Calculations!AG188)</f>
        <v>3108908381151.2329</v>
      </c>
      <c r="AH188">
        <f>IF(ISBLANK(Calculations!AH188),"",Calculations!AH188)</f>
        <v>3107980661374.5527</v>
      </c>
      <c r="AI188">
        <f>IF(ISBLANK(Calculations!AI188),"",Calculations!AI188)</f>
        <v>3107163165729.7471</v>
      </c>
      <c r="AJ188">
        <f>IF(ISBLANK(Calculations!AJ188),"",Calculations!AJ188)</f>
        <v>3108917566495.5654</v>
      </c>
      <c r="AK188">
        <f>IF(ISBLANK(Calculations!AK188),"",Calculations!AK188)</f>
        <v>3110378036243.0225</v>
      </c>
      <c r="AL188">
        <f>IF(ISBLANK(Calculations!AL188),"",Calculations!AL188)</f>
        <v>3109725876796.0381</v>
      </c>
      <c r="AM188">
        <f>IF(ISBLANK(Calculations!AM188),"",Calculations!AM188)</f>
        <v>3106726861874.3804</v>
      </c>
      <c r="AN188">
        <f>IF(ISBLANK(Calculations!AN188),"",Calculations!AN188)</f>
        <v>3102818497864.6743</v>
      </c>
      <c r="AO188">
        <f>IF(ISBLANK(Calculations!AO188),"",Calculations!AO188)</f>
        <v>3098400347245.0063</v>
      </c>
      <c r="AP188">
        <f>IF(ISBLANK(Calculations!AP188),"",Calculations!AP188)</f>
        <v>3094386351775.5918</v>
      </c>
      <c r="AQ188">
        <f>IF(ISBLANK(Calculations!AQ188),"",Calculations!AQ188)</f>
        <v>3091387336853.917</v>
      </c>
      <c r="AR188">
        <f>IF(ISBLANK(Calculations!AR188),"",Calculations!AR188)</f>
        <v>3087281487941.2593</v>
      </c>
      <c r="AS188">
        <f>IF(ISBLANK(Calculations!AS188),"",Calculations!AS188)</f>
        <v>3084429438528.7739</v>
      </c>
      <c r="AT188">
        <f>IF(ISBLANK(Calculations!AT188),"",Calculations!AT188)</f>
        <v>3081265087409.2954</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0.5911279551797971</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2243921717862.5098</v>
      </c>
      <c r="P189">
        <f>IF(ISBLANK(Calculations!P189),"",Calculations!P189)</f>
        <v>2243921717862.5098</v>
      </c>
      <c r="Q189">
        <f>IF(ISBLANK(Calculations!Q189),"",Calculations!Q189)</f>
        <v>2243921717862.5098</v>
      </c>
      <c r="R189">
        <f>IF(ISBLANK(Calculations!R189),"",Calculations!R189)</f>
        <v>2246421079521.9966</v>
      </c>
      <c r="S189">
        <f>IF(ISBLANK(Calculations!S189),"",Calculations!S189)</f>
        <v>2245799476622.2285</v>
      </c>
      <c r="T189">
        <f>IF(ISBLANK(Calculations!T189),"",Calculations!T189)</f>
        <v>2243209464539.8589</v>
      </c>
      <c r="U189">
        <f>IF(ISBLANK(Calculations!U189),"",Calculations!U189)</f>
        <v>2236151681615.4004</v>
      </c>
      <c r="V189">
        <f>IF(ISBLANK(Calculations!V189),"",Calculations!V189)</f>
        <v>2229469450442.8882</v>
      </c>
      <c r="W189">
        <f>IF(ISBLANK(Calculations!W189),"",Calculations!W189)</f>
        <v>2225338381171.5093</v>
      </c>
      <c r="X189">
        <f>IF(ISBLANK(Calculations!X189),"",Calculations!X189)</f>
        <v>2225856383587.9844</v>
      </c>
      <c r="Y189">
        <f>IF(ISBLANK(Calculations!Y189),"",Calculations!Y189)</f>
        <v>2225791633285.9277</v>
      </c>
      <c r="Z189">
        <f>IF(ISBLANK(Calculations!Z189),"",Calculations!Z189)</f>
        <v>2222074965947.7256</v>
      </c>
      <c r="AA189">
        <f>IF(ISBLANK(Calculations!AA189),"",Calculations!AA189)</f>
        <v>2216946742024.6377</v>
      </c>
      <c r="AB189">
        <f>IF(ISBLANK(Calculations!AB189),"",Calculations!AB189)</f>
        <v>2211183965141.3667</v>
      </c>
      <c r="AC189">
        <f>IF(ISBLANK(Calculations!AC189),"",Calculations!AC189)</f>
        <v>2211054464537.248</v>
      </c>
      <c r="AD189">
        <f>IF(ISBLANK(Calculations!AD189),"",Calculations!AD189)</f>
        <v>2210873163691.4829</v>
      </c>
      <c r="AE189">
        <f>IF(ISBLANK(Calculations!AE189),"",Calculations!AE189)</f>
        <v>2211546566832.8979</v>
      </c>
      <c r="AF189">
        <f>IF(ISBLANK(Calculations!AF189),"",Calculations!AF189)</f>
        <v>2208179551125.8159</v>
      </c>
      <c r="AG189">
        <f>IF(ISBLANK(Calculations!AG189),"",Calculations!AG189)</f>
        <v>2207985300219.6401</v>
      </c>
      <c r="AH189">
        <f>IF(ISBLANK(Calculations!AH189),"",Calculations!AH189)</f>
        <v>2209474557167.0029</v>
      </c>
      <c r="AI189">
        <f>IF(ISBLANK(Calculations!AI189),"",Calculations!AI189)</f>
        <v>2209927809281.4155</v>
      </c>
      <c r="AJ189">
        <f>IF(ISBLANK(Calculations!AJ189),"",Calculations!AJ189)</f>
        <v>2210536462120.7729</v>
      </c>
      <c r="AK189">
        <f>IF(ISBLANK(Calculations!AK189),"",Calculations!AK189)</f>
        <v>2212828622813.6689</v>
      </c>
      <c r="AL189">
        <f>IF(ISBLANK(Calculations!AL189),"",Calculations!AL189)</f>
        <v>2217153942991.2241</v>
      </c>
      <c r="AM189">
        <f>IF(ISBLANK(Calculations!AM189),"",Calculations!AM189)</f>
        <v>2222010215645.6689</v>
      </c>
      <c r="AN189">
        <f>IF(ISBLANK(Calculations!AN189),"",Calculations!AN189)</f>
        <v>2226516836668.9888</v>
      </c>
      <c r="AO189">
        <f>IF(ISBLANK(Calculations!AO189),"",Calculations!AO189)</f>
        <v>2230000402919.7744</v>
      </c>
      <c r="AP189">
        <f>IF(ISBLANK(Calculations!AP189),"",Calculations!AP189)</f>
        <v>2231968812102.3755</v>
      </c>
      <c r="AQ189">
        <f>IF(ISBLANK(Calculations!AQ189),"",Calculations!AQ189)</f>
        <v>2232460914398.0249</v>
      </c>
      <c r="AR189">
        <f>IF(ISBLANK(Calculations!AR189),"",Calculations!AR189)</f>
        <v>2233950171345.3877</v>
      </c>
      <c r="AS189">
        <f>IF(ISBLANK(Calculations!AS189),"",Calculations!AS189)</f>
        <v>2235802029984.2812</v>
      </c>
      <c r="AT189">
        <f>IF(ISBLANK(Calculations!AT189),"",Calculations!AT189)</f>
        <v>2236501333246.521</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16679000000000</v>
      </c>
      <c r="P199">
        <f>IF(ISBLANK(Calculations!P199),"",Calculations!P199)</f>
        <v>16679000000000</v>
      </c>
      <c r="Q199">
        <f>IF(ISBLANK(Calculations!Q199),"",Calculations!Q199)</f>
        <v>16679000000000</v>
      </c>
      <c r="R199">
        <f>IF(ISBLANK(Calculations!R199),"",Calculations!R199)</f>
        <v>16711523389474.439</v>
      </c>
      <c r="S199">
        <f>IF(ISBLANK(Calculations!S199),"",Calculations!S199)</f>
        <v>16745907766409.162</v>
      </c>
      <c r="T199">
        <f>IF(ISBLANK(Calculations!T199),"",Calculations!T199)</f>
        <v>16791034901497.047</v>
      </c>
      <c r="U199">
        <f>IF(ISBLANK(Calculations!U199),"",Calculations!U199)</f>
        <v>16845581104754.652</v>
      </c>
      <c r="V199">
        <f>IF(ISBLANK(Calculations!V199),"",Calculations!V199)</f>
        <v>16905066503037.365</v>
      </c>
      <c r="W199">
        <f>IF(ISBLANK(Calculations!W199),"",Calculations!W199)</f>
        <v>16974899779617.775</v>
      </c>
      <c r="X199">
        <f>IF(ISBLANK(Calculations!X199),"",Calculations!X199)</f>
        <v>17057486279893.775</v>
      </c>
      <c r="Y199">
        <f>IF(ISBLANK(Calculations!Y199),"",Calculations!Y199)</f>
        <v>17140217462337.246</v>
      </c>
      <c r="Z199">
        <f>IF(ISBLANK(Calculations!Z199),"",Calculations!Z199)</f>
        <v>17226950910805.172</v>
      </c>
      <c r="AA199">
        <f>IF(ISBLANK(Calculations!AA199),"",Calculations!AA199)</f>
        <v>17320111941690.508</v>
      </c>
      <c r="AB199">
        <f>IF(ISBLANK(Calculations!AB199),"",Calculations!AB199)</f>
        <v>17417254892849.455</v>
      </c>
      <c r="AC199">
        <f>IF(ISBLANK(Calculations!AC199),"",Calculations!AC199)</f>
        <v>17527206753437.469</v>
      </c>
      <c r="AD199">
        <f>IF(ISBLANK(Calculations!AD199),"",Calculations!AD199)</f>
        <v>17653447962359.262</v>
      </c>
      <c r="AE199">
        <f>IF(ISBLANK(Calculations!AE199),"",Calculations!AE199)</f>
        <v>17792472253442.875</v>
      </c>
      <c r="AF199">
        <f>IF(ISBLANK(Calculations!AF199),"",Calculations!AF199)</f>
        <v>17934290029670.688</v>
      </c>
      <c r="AG199">
        <f>IF(ISBLANK(Calculations!AG199),"",Calculations!AG199)</f>
        <v>18075478857587.898</v>
      </c>
      <c r="AH199">
        <f>IF(ISBLANK(Calculations!AH199),"",Calculations!AH199)</f>
        <v>18220821613863.375</v>
      </c>
      <c r="AI199">
        <f>IF(ISBLANK(Calculations!AI199),"",Calculations!AI199)</f>
        <v>18364531705534.781</v>
      </c>
      <c r="AJ199">
        <f>IF(ISBLANK(Calculations!AJ199),"",Calculations!AJ199)</f>
        <v>18502407907533.926</v>
      </c>
      <c r="AK199">
        <f>IF(ISBLANK(Calculations!AK199),"",Calculations!AK199)</f>
        <v>18573821276737.27</v>
      </c>
      <c r="AL199">
        <f>IF(ISBLANK(Calculations!AL199),"",Calculations!AL199)</f>
        <v>18646950846595.715</v>
      </c>
      <c r="AM199">
        <f>IF(ISBLANK(Calculations!AM199),"",Calculations!AM199)</f>
        <v>18723042563069.656</v>
      </c>
      <c r="AN199">
        <f>IF(ISBLANK(Calculations!AN199),"",Calculations!AN199)</f>
        <v>18800068034959.887</v>
      </c>
      <c r="AO199">
        <f>IF(ISBLANK(Calculations!AO199),"",Calculations!AO199)</f>
        <v>18876606237415.164</v>
      </c>
      <c r="AP199">
        <f>IF(ISBLANK(Calculations!AP199),"",Calculations!AP199)</f>
        <v>18945542972803.809</v>
      </c>
      <c r="AQ199">
        <f>IF(ISBLANK(Calculations!AQ199),"",Calculations!AQ199)</f>
        <v>19006081652857</v>
      </c>
      <c r="AR199">
        <f>IF(ISBLANK(Calculations!AR199),"",Calculations!AR199)</f>
        <v>19065008605334.711</v>
      </c>
      <c r="AS199">
        <f>IF(ISBLANK(Calculations!AS199),"",Calculations!AS199)</f>
        <v>19126794334170.375</v>
      </c>
      <c r="AT199">
        <f>IF(ISBLANK(Calculations!AT199),"",Calculations!AT199)</f>
        <v>19192813723676.766</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23230000000000</v>
      </c>
      <c r="P202">
        <f>IF(ISBLANK(Calculations!P202),"",Calculations!P202)</f>
        <v>23230000000000</v>
      </c>
      <c r="Q202">
        <f>IF(ISBLANK(Calculations!Q202),"",Calculations!Q202)</f>
        <v>23230000000000</v>
      </c>
      <c r="R202">
        <f>IF(ISBLANK(Calculations!R202),"",Calculations!R202)</f>
        <v>23352513038766.75</v>
      </c>
      <c r="S202">
        <f>IF(ISBLANK(Calculations!S202),"",Calculations!S202)</f>
        <v>23465507166022.273</v>
      </c>
      <c r="T202">
        <f>IF(ISBLANK(Calculations!T202),"",Calculations!T202)</f>
        <v>23588969744899</v>
      </c>
      <c r="U202">
        <f>IF(ISBLANK(Calculations!U202),"",Calculations!U202)</f>
        <v>23713302480561.922</v>
      </c>
      <c r="V202">
        <f>IF(ISBLANK(Calculations!V202),"",Calculations!V202)</f>
        <v>23843493491805.191</v>
      </c>
      <c r="W202">
        <f>IF(ISBLANK(Calculations!W202),"",Calculations!W202)</f>
        <v>23976047087419.461</v>
      </c>
      <c r="X202">
        <f>IF(ISBLANK(Calculations!X202),"",Calculations!X202)</f>
        <v>24112188064398.227</v>
      </c>
      <c r="Y202">
        <f>IF(ISBLANK(Calculations!Y202),"",Calculations!Y202)</f>
        <v>24260882948708.039</v>
      </c>
      <c r="Z202">
        <f>IF(ISBLANK(Calculations!Z202),"",Calculations!Z202)</f>
        <v>24418162097035.461</v>
      </c>
      <c r="AA202">
        <f>IF(ISBLANK(Calculations!AA202),"",Calculations!AA202)</f>
        <v>24591820448657.52</v>
      </c>
      <c r="AB202">
        <f>IF(ISBLANK(Calculations!AB202),"",Calculations!AB202)</f>
        <v>24786798938458.125</v>
      </c>
      <c r="AC202">
        <f>IF(ISBLANK(Calculations!AC202),"",Calculations!AC202)</f>
        <v>24996440061351.219</v>
      </c>
      <c r="AD202">
        <f>IF(ISBLANK(Calculations!AD202),"",Calculations!AD202)</f>
        <v>25221303512536.875</v>
      </c>
      <c r="AE202">
        <f>IF(ISBLANK(Calculations!AE202),"",Calculations!AE202)</f>
        <v>25458724855736.055</v>
      </c>
      <c r="AF202">
        <f>IF(ISBLANK(Calculations!AF202),"",Calculations!AF202)</f>
        <v>25704455252873.504</v>
      </c>
      <c r="AG202">
        <f>IF(ISBLANK(Calculations!AG202),"",Calculations!AG202)</f>
        <v>25966613027469.949</v>
      </c>
      <c r="AH202">
        <f>IF(ISBLANK(Calculations!AH202),"",Calculations!AH202)</f>
        <v>26236186927359.438</v>
      </c>
      <c r="AI202">
        <f>IF(ISBLANK(Calculations!AI202),"",Calculations!AI202)</f>
        <v>26519882197664.703</v>
      </c>
      <c r="AJ202">
        <f>IF(ISBLANK(Calculations!AJ202),"",Calculations!AJ202)</f>
        <v>26815364067052.625</v>
      </c>
      <c r="AK202">
        <f>IF(ISBLANK(Calculations!AK202),"",Calculations!AK202)</f>
        <v>27126960347862.25</v>
      </c>
      <c r="AL202">
        <f>IF(ISBLANK(Calculations!AL202),"",Calculations!AL202)</f>
        <v>27448875406298.711</v>
      </c>
      <c r="AM202">
        <f>IF(ISBLANK(Calculations!AM202),"",Calculations!AM202)</f>
        <v>27788135316219.82</v>
      </c>
      <c r="AN202">
        <f>IF(ISBLANK(Calculations!AN202),"",Calculations!AN202)</f>
        <v>28138056703818.73</v>
      </c>
      <c r="AO202">
        <f>IF(ISBLANK(Calculations!AO202),"",Calculations!AO202)</f>
        <v>28499580947387.719</v>
      </c>
      <c r="AP202">
        <f>IF(ISBLANK(Calculations!AP202),"",Calculations!AP202)</f>
        <v>28877431103169.887</v>
      </c>
      <c r="AQ202">
        <f>IF(ISBLANK(Calculations!AQ202),"",Calculations!AQ202)</f>
        <v>29259648910118.082</v>
      </c>
      <c r="AR202">
        <f>IF(ISBLANK(Calculations!AR202),"",Calculations!AR202)</f>
        <v>29657897968035.539</v>
      </c>
      <c r="AS202">
        <f>IF(ISBLANK(Calculations!AS202),"",Calculations!AS202)</f>
        <v>30070055762427.125</v>
      </c>
      <c r="AT202">
        <f>IF(ISBLANK(Calculations!AT202),"",Calculations!AT202)</f>
        <v>30496295763607.809</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1911571953846.0217</v>
      </c>
      <c r="C2" s="7">
        <f>'IRA Calculations'!Q4</f>
        <v>1911571842393.5352</v>
      </c>
      <c r="D2" s="7">
        <f>'IRA Calculations'!R4</f>
        <v>1927951577802.4248</v>
      </c>
      <c r="E2" s="7">
        <f>'IRA Calculations'!S4</f>
        <v>1944100940917.5085</v>
      </c>
      <c r="F2" s="7">
        <f>'IRA Calculations'!T4</f>
        <v>1960248690056.0735</v>
      </c>
      <c r="G2" s="7">
        <f>'IRA Calculations'!U4</f>
        <v>1975097131926.9963</v>
      </c>
      <c r="H2" s="7">
        <f>'IRA Calculations'!V4</f>
        <v>1989687067813.2468</v>
      </c>
      <c r="I2" s="7">
        <f>'IRA Calculations'!W4</f>
        <v>2004642165636.3611</v>
      </c>
      <c r="J2" s="7">
        <f>'IRA Calculations'!X4</f>
        <v>2018730895753.1211</v>
      </c>
      <c r="K2" s="7">
        <f>'IRA Calculations'!Y4</f>
        <v>2032351092502.2388</v>
      </c>
      <c r="L2" s="7">
        <f>'IRA Calculations'!Z4</f>
        <v>2046211517008.5986</v>
      </c>
      <c r="M2" s="7">
        <f>'IRA Calculations'!AA4</f>
        <v>2060361254569.0837</v>
      </c>
      <c r="N2" s="7">
        <f>'IRA Calculations'!AB4</f>
        <v>2074641727335.5984</v>
      </c>
      <c r="O2" s="7">
        <f>'IRA Calculations'!AC4</f>
        <v>2088281975111.1438</v>
      </c>
      <c r="P2" s="7">
        <f>'IRA Calculations'!AD4</f>
        <v>2102315528117.8</v>
      </c>
      <c r="Q2" s="7">
        <f>'IRA Calculations'!AE4</f>
        <v>2117146847170.6121</v>
      </c>
      <c r="R2" s="7">
        <f>'IRA Calculations'!AF4</f>
        <v>2132770667118.9482</v>
      </c>
      <c r="S2" s="7">
        <f>'IRA Calculations'!AG4</f>
        <v>2149105579771.7034</v>
      </c>
      <c r="T2" s="7">
        <f>'IRA Calculations'!AH4</f>
        <v>2165870302988.5129</v>
      </c>
      <c r="U2" s="7">
        <f>'IRA Calculations'!AI4</f>
        <v>2183896654217.7883</v>
      </c>
      <c r="V2" s="7">
        <f>'IRA Calculations'!AJ4</f>
        <v>2201535776382.8901</v>
      </c>
      <c r="W2" s="7">
        <f>'IRA Calculations'!AK4</f>
        <v>2203639327179.4668</v>
      </c>
      <c r="X2" s="7">
        <f>'IRA Calculations'!AL4</f>
        <v>2206156548969.4873</v>
      </c>
      <c r="Y2" s="7">
        <f>'IRA Calculations'!AM4</f>
        <v>2208655572701.5161</v>
      </c>
      <c r="Z2" s="7">
        <f>'IRA Calculations'!AN4</f>
        <v>2211560545339.938</v>
      </c>
      <c r="AA2" s="7">
        <f>'IRA Calculations'!AO4</f>
        <v>2214339110495.3633</v>
      </c>
      <c r="AB2" s="7">
        <f>'IRA Calculations'!AP4</f>
        <v>2217182279265.0811</v>
      </c>
      <c r="AC2" s="7">
        <f>'IRA Calculations'!AQ4</f>
        <v>2220106316220.3569</v>
      </c>
      <c r="AD2" s="7">
        <f>'IRA Calculations'!AR4</f>
        <v>2223362677703.9722</v>
      </c>
      <c r="AE2" s="7">
        <f>'IRA Calculations'!AS4</f>
        <v>2226474108156.2207</v>
      </c>
      <c r="AF2" s="7">
        <f>'IRA Calculations'!AT4</f>
        <v>2229694609141.4741</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5689174180108.4873</v>
      </c>
      <c r="C4" s="7">
        <f>'IRA Calculations'!Q6</f>
        <v>5689174180108.4873</v>
      </c>
      <c r="D4" s="7">
        <f>'IRA Calculations'!R6</f>
        <v>5712601646431.4814</v>
      </c>
      <c r="E4" s="7">
        <f>'IRA Calculations'!S6</f>
        <v>5582145762946.4326</v>
      </c>
      <c r="F4" s="7">
        <f>'IRA Calculations'!T6</f>
        <v>5450253732657.9971</v>
      </c>
      <c r="G4" s="7">
        <f>'IRA Calculations'!U6</f>
        <v>5312276187423.166</v>
      </c>
      <c r="H4" s="7">
        <f>'IRA Calculations'!V6</f>
        <v>5173334559859.8711</v>
      </c>
      <c r="I4" s="7">
        <f>'IRA Calculations'!W6</f>
        <v>5035490333846.6689</v>
      </c>
      <c r="J4" s="7">
        <f>'IRA Calculations'!X6</f>
        <v>4895514198236.8652</v>
      </c>
      <c r="K4" s="7">
        <f>'IRA Calculations'!Y6</f>
        <v>4753977616388.1201</v>
      </c>
      <c r="L4" s="7">
        <f>'IRA Calculations'!Z6</f>
        <v>4612512057400.7305</v>
      </c>
      <c r="M4" s="7">
        <f>'IRA Calculations'!AA6</f>
        <v>4472994519751.7363</v>
      </c>
      <c r="N4" s="7">
        <f>'IRA Calculations'!AB6</f>
        <v>4334819260220.0928</v>
      </c>
      <c r="O4" s="7">
        <f>'IRA Calculations'!AC6</f>
        <v>4344746774180.9307</v>
      </c>
      <c r="P4" s="7">
        <f>'IRA Calculations'!AD6</f>
        <v>4357972048909.3213</v>
      </c>
      <c r="Q4" s="7">
        <f>'IRA Calculations'!AE6</f>
        <v>4375281442869.6377</v>
      </c>
      <c r="R4" s="7">
        <f>'IRA Calculations'!AF6</f>
        <v>4395102068273.7402</v>
      </c>
      <c r="S4" s="7">
        <f>'IRA Calculations'!AG6</f>
        <v>4421021661047.9082</v>
      </c>
      <c r="T4" s="7">
        <f>'IRA Calculations'!AH6</f>
        <v>4450556769234.0518</v>
      </c>
      <c r="U4" s="7">
        <f>'IRA Calculations'!AI6</f>
        <v>4486245384780.2881</v>
      </c>
      <c r="V4" s="7">
        <f>'IRA Calculations'!AJ6</f>
        <v>4524100505128.0645</v>
      </c>
      <c r="W4" s="7">
        <f>'IRA Calculations'!AK6</f>
        <v>4508888255342.417</v>
      </c>
      <c r="X4" s="7">
        <f>'IRA Calculations'!AL6</f>
        <v>4497900462204.0674</v>
      </c>
      <c r="Y4" s="7">
        <f>'IRA Calculations'!AM6</f>
        <v>4488861112549.1338</v>
      </c>
      <c r="Z4" s="7">
        <f>'IRA Calculations'!AN6</f>
        <v>4483153893193.9121</v>
      </c>
      <c r="AA4" s="7">
        <f>'IRA Calculations'!AO6</f>
        <v>4478451473746.8213</v>
      </c>
      <c r="AB4" s="7">
        <f>'IRA Calculations'!AP6</f>
        <v>4475163502130.7842</v>
      </c>
      <c r="AC4" s="7">
        <f>'IRA Calculations'!AQ6</f>
        <v>4472781951164.9717</v>
      </c>
      <c r="AD4" s="7">
        <f>'IRA Calculations'!AR6</f>
        <v>4471807436873.2744</v>
      </c>
      <c r="AE4" s="7">
        <f>'IRA Calculations'!AS6</f>
        <v>4470096047923.7217</v>
      </c>
      <c r="AF4" s="7">
        <f>'IRA Calculations'!AT6</f>
        <v>4468332792845.1494</v>
      </c>
    </row>
    <row r="5" spans="1:34" x14ac:dyDescent="0.2">
      <c r="A5" s="1" t="s">
        <v>79</v>
      </c>
      <c r="B5" s="7">
        <f>'IRA Calculations'!P7</f>
        <v>510821818564.67413</v>
      </c>
      <c r="C5" s="7">
        <f>'IRA Calculations'!Q7</f>
        <v>510821818564.67413</v>
      </c>
      <c r="D5" s="7">
        <f>'IRA Calculations'!R7</f>
        <v>513319891202.672</v>
      </c>
      <c r="E5" s="7">
        <f>'IRA Calculations'!S7</f>
        <v>515114698753.31207</v>
      </c>
      <c r="F5" s="7">
        <f>'IRA Calculations'!T7</f>
        <v>516521641070.22003</v>
      </c>
      <c r="G5" s="7">
        <f>'IRA Calculations'!U7</f>
        <v>516874399610.84985</v>
      </c>
      <c r="H5" s="7">
        <f>'IRA Calculations'!V7</f>
        <v>516272096045.99756</v>
      </c>
      <c r="I5" s="7">
        <f>'IRA Calculations'!W7</f>
        <v>514574994516.27142</v>
      </c>
      <c r="J5" s="7">
        <f>'IRA Calculations'!X7</f>
        <v>511089925987.77106</v>
      </c>
      <c r="K5" s="7">
        <f>'IRA Calculations'!Y7</f>
        <v>505654567407.92505</v>
      </c>
      <c r="L5" s="7">
        <f>'IRA Calculations'!Z7</f>
        <v>498350495192.14435</v>
      </c>
      <c r="M5" s="7">
        <f>'IRA Calculations'!AA7</f>
        <v>489342418792.70618</v>
      </c>
      <c r="N5" s="7">
        <f>'IRA Calculations'!AB7</f>
        <v>478913491995.14398</v>
      </c>
      <c r="O5" s="7">
        <f>'IRA Calculations'!AC7</f>
        <v>467321172235.91034</v>
      </c>
      <c r="P5" s="7">
        <f>'IRA Calculations'!AD7</f>
        <v>454901003665.16248</v>
      </c>
      <c r="Q5" s="7">
        <f>'IRA Calculations'!AE7</f>
        <v>442049645828.76294</v>
      </c>
      <c r="R5" s="7">
        <f>'IRA Calculations'!AF7</f>
        <v>429059852558.7298</v>
      </c>
      <c r="S5" s="7">
        <f>'IRA Calculations'!AG7</f>
        <v>416155607570.4079</v>
      </c>
      <c r="T5" s="7">
        <f>'IRA Calculations'!AH7</f>
        <v>403214201117.20892</v>
      </c>
      <c r="U5" s="7">
        <f>'IRA Calculations'!AI7</f>
        <v>390336861636.14917</v>
      </c>
      <c r="V5" s="7">
        <f>'IRA Calculations'!AJ7</f>
        <v>377048767653.71118</v>
      </c>
      <c r="W5" s="7">
        <f>'IRA Calculations'!AK7</f>
        <v>360479695170.44202</v>
      </c>
      <c r="X5" s="7">
        <f>'IRA Calculations'!AL7</f>
        <v>343867838675.53296</v>
      </c>
      <c r="Y5" s="7">
        <f>'IRA Calculations'!AM7</f>
        <v>327094432926.1944</v>
      </c>
      <c r="Z5" s="7">
        <f>'IRA Calculations'!AN7</f>
        <v>310387930881.04828</v>
      </c>
      <c r="AA5" s="7">
        <f>'IRA Calculations'!AO7</f>
        <v>293881666126.13403</v>
      </c>
      <c r="AB5" s="7">
        <f>'IRA Calculations'!AP7</f>
        <v>277865202372.04297</v>
      </c>
      <c r="AC5" s="7">
        <f>'IRA Calculations'!AQ7</f>
        <v>262526544366.56656</v>
      </c>
      <c r="AD5" s="7">
        <f>'IRA Calculations'!AR7</f>
        <v>248043119299.79312</v>
      </c>
      <c r="AE5" s="7">
        <f>'IRA Calculations'!AS7</f>
        <v>234435690349.19562</v>
      </c>
      <c r="AF5" s="7">
        <f>'IRA Calculations'!AT7</f>
        <v>221850177791.53961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315198567823.65155</v>
      </c>
      <c r="C7" s="7">
        <f>'IRA Calculations'!Q9</f>
        <v>315198567823.65155</v>
      </c>
      <c r="D7" s="7">
        <f>'IRA Calculations'!R9</f>
        <v>315904287815.01978</v>
      </c>
      <c r="E7" s="7">
        <f>'IRA Calculations'!S9</f>
        <v>316291321576.26758</v>
      </c>
      <c r="F7" s="7">
        <f>'IRA Calculations'!T9</f>
        <v>316588766703.86023</v>
      </c>
      <c r="G7" s="7">
        <f>'IRA Calculations'!U9</f>
        <v>316656723213.58411</v>
      </c>
      <c r="H7" s="7">
        <f>'IRA Calculations'!V9</f>
        <v>316715630223.64819</v>
      </c>
      <c r="I7" s="7">
        <f>'IRA Calculations'!W9</f>
        <v>316850845265.07031</v>
      </c>
      <c r="J7" s="7">
        <f>'IRA Calculations'!X9</f>
        <v>316961211783.73706</v>
      </c>
      <c r="K7" s="7">
        <f>'IRA Calculations'!Y9</f>
        <v>317004533516.44244</v>
      </c>
      <c r="L7" s="7">
        <f>'IRA Calculations'!Z9</f>
        <v>317015864780.40149</v>
      </c>
      <c r="M7" s="7">
        <f>'IRA Calculations'!AA9</f>
        <v>317189490167.08783</v>
      </c>
      <c r="N7" s="7">
        <f>'IRA Calculations'!AB9</f>
        <v>317455285725.25446</v>
      </c>
      <c r="O7" s="7">
        <f>'IRA Calculations'!AC9</f>
        <v>317757092809.44073</v>
      </c>
      <c r="P7" s="7">
        <f>'IRA Calculations'!AD9</f>
        <v>318304036192.40576</v>
      </c>
      <c r="Q7" s="7">
        <f>'IRA Calculations'!AE9</f>
        <v>319137012368.59485</v>
      </c>
      <c r="R7" s="7">
        <f>'IRA Calculations'!AF9</f>
        <v>320184902277.61346</v>
      </c>
      <c r="S7" s="7">
        <f>'IRA Calculations'!AG9</f>
        <v>321681601316.18268</v>
      </c>
      <c r="T7" s="7">
        <f>'IRA Calculations'!AH9</f>
        <v>323407184807.64038</v>
      </c>
      <c r="U7" s="7">
        <f>'IRA Calculations'!AI9</f>
        <v>325367951834.13849</v>
      </c>
      <c r="V7" s="7">
        <f>'IRA Calculations'!AJ9</f>
        <v>327331901468.12164</v>
      </c>
      <c r="W7" s="7">
        <f>'IRA Calculations'!AK9</f>
        <v>326944726202.9519</v>
      </c>
      <c r="X7" s="7">
        <f>'IRA Calculations'!AL9</f>
        <v>326536258117.88855</v>
      </c>
      <c r="Y7" s="7">
        <f>'IRA Calculations'!AM9</f>
        <v>325967146498.57935</v>
      </c>
      <c r="Z7" s="7">
        <f>'IRA Calculations'!AN9</f>
        <v>325351683451.19952</v>
      </c>
      <c r="AA7" s="7">
        <f>'IRA Calculations'!AO9</f>
        <v>324645507704.20587</v>
      </c>
      <c r="AB7" s="7">
        <f>'IRA Calculations'!AP9</f>
        <v>323958994336.6828</v>
      </c>
      <c r="AC7" s="7">
        <f>'IRA Calculations'!AQ9</f>
        <v>323327400648.95435</v>
      </c>
      <c r="AD7" s="7">
        <f>'IRA Calculations'!AR9</f>
        <v>322813906469.55566</v>
      </c>
      <c r="AE7" s="7">
        <f>'IRA Calculations'!AS9</f>
        <v>322314562906.94952</v>
      </c>
      <c r="AF7" s="7">
        <f>'IRA Calculations'!AT9</f>
        <v>321880084698.62018</v>
      </c>
    </row>
    <row r="8" spans="1:34" x14ac:dyDescent="0.2">
      <c r="A8" s="1" t="s">
        <v>344</v>
      </c>
      <c r="B8" s="7">
        <f>'IRA Calculations'!P10</f>
        <v>4267678868.0184932</v>
      </c>
      <c r="C8" s="7">
        <f>'IRA Calculations'!Q10</f>
        <v>4267678868.0184932</v>
      </c>
      <c r="D8" s="7">
        <f>'IRA Calculations'!R10</f>
        <v>4275871194.625998</v>
      </c>
      <c r="E8" s="7">
        <f>'IRA Calculations'!S10</f>
        <v>4284731800.0348349</v>
      </c>
      <c r="F8" s="7">
        <f>'IRA Calculations'!T10</f>
        <v>4295455975.3159943</v>
      </c>
      <c r="G8" s="7">
        <f>'IRA Calculations'!U10</f>
        <v>4305956720.1479959</v>
      </c>
      <c r="H8" s="7">
        <f>'IRA Calculations'!V10</f>
        <v>4315599184.6075583</v>
      </c>
      <c r="I8" s="7">
        <f>'IRA Calculations'!W10</f>
        <v>4325175745.5531073</v>
      </c>
      <c r="J8" s="7">
        <f>'IRA Calculations'!X10</f>
        <v>4334008063.5620842</v>
      </c>
      <c r="K8" s="7">
        <f>'IRA Calculations'!Y10</f>
        <v>4341599091.5421181</v>
      </c>
      <c r="L8" s="7">
        <f>'IRA Calculations'!Z10</f>
        <v>4348323393.7470713</v>
      </c>
      <c r="M8" s="7">
        <f>'IRA Calculations'!AA10</f>
        <v>4355566234.4522552</v>
      </c>
      <c r="N8" s="7">
        <f>'IRA Calculations'!AB10</f>
        <v>4362232196.4414396</v>
      </c>
      <c r="O8" s="7">
        <f>'IRA Calculations'!AC10</f>
        <v>4367620247.1141357</v>
      </c>
      <c r="P8" s="7">
        <f>'IRA Calculations'!AD10</f>
        <v>4374035773.1835938</v>
      </c>
      <c r="Q8" s="7">
        <f>'IRA Calculations'!AE10</f>
        <v>4381021825.0626984</v>
      </c>
      <c r="R8" s="7">
        <f>'IRA Calculations'!AF10</f>
        <v>4388293373.1045675</v>
      </c>
      <c r="S8" s="7">
        <f>'IRA Calculations'!AG10</f>
        <v>4396882075.387701</v>
      </c>
      <c r="T8" s="7">
        <f>'IRA Calculations'!AH10</f>
        <v>4405599769.4958878</v>
      </c>
      <c r="U8" s="7">
        <f>'IRA Calculations'!AI10</f>
        <v>4415701055.0329876</v>
      </c>
      <c r="V8" s="7">
        <f>'IRA Calculations'!AJ10</f>
        <v>4425799352.786356</v>
      </c>
      <c r="W8" s="7">
        <f>'IRA Calculations'!AK10</f>
        <v>4431600841.8727531</v>
      </c>
      <c r="X8" s="7">
        <f>'IRA Calculations'!AL10</f>
        <v>4437875841.7083874</v>
      </c>
      <c r="Y8" s="7">
        <f>'IRA Calculations'!AM10</f>
        <v>4443261177.6752377</v>
      </c>
      <c r="Z8" s="7">
        <f>'IRA Calculations'!AN10</f>
        <v>4449165530.681263</v>
      </c>
      <c r="AA8" s="7">
        <f>'IRA Calculations'!AO10</f>
        <v>4454271782.3537712</v>
      </c>
      <c r="AB8" s="7">
        <f>'IRA Calculations'!AP10</f>
        <v>4459320526.8030691</v>
      </c>
      <c r="AC8" s="7">
        <f>'IRA Calculations'!AQ10</f>
        <v>4464342109.5705833</v>
      </c>
      <c r="AD8" s="7">
        <f>'IRA Calculations'!AR10</f>
        <v>4470065104.7540722</v>
      </c>
      <c r="AE8" s="7">
        <f>'IRA Calculations'!AS10</f>
        <v>4475147275.3081884</v>
      </c>
      <c r="AF8" s="7">
        <f>'IRA Calculations'!AT10</f>
        <v>4480300253.10322</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3415022813379.1821</v>
      </c>
      <c r="C10" s="7">
        <f>'IRA Calculations'!Q12</f>
        <v>3415022813379.1821</v>
      </c>
      <c r="D10" s="7">
        <f>'IRA Calculations'!R12</f>
        <v>3432929963058.7422</v>
      </c>
      <c r="E10" s="7">
        <f>'IRA Calculations'!S12</f>
        <v>3448613626606.0542</v>
      </c>
      <c r="F10" s="7">
        <f>'IRA Calculations'!T12</f>
        <v>3465009138289.293</v>
      </c>
      <c r="G10" s="7">
        <f>'IRA Calculations'!U12</f>
        <v>3480417323088.77</v>
      </c>
      <c r="H10" s="7">
        <f>'IRA Calculations'!V12</f>
        <v>3497770166061.0176</v>
      </c>
      <c r="I10" s="7">
        <f>'IRA Calculations'!W12</f>
        <v>3518276293195.9941</v>
      </c>
      <c r="J10" s="7">
        <f>'IRA Calculations'!X12</f>
        <v>3540536431631.686</v>
      </c>
      <c r="K10" s="7">
        <f>'IRA Calculations'!Y12</f>
        <v>3564265973375.5718</v>
      </c>
      <c r="L10" s="7">
        <f>'IRA Calculations'!Z12</f>
        <v>3589400802016.7397</v>
      </c>
      <c r="M10" s="7">
        <f>'IRA Calculations'!AA12</f>
        <v>3616815722550.2559</v>
      </c>
      <c r="N10" s="7">
        <f>'IRA Calculations'!AB12</f>
        <v>3644152731519.1948</v>
      </c>
      <c r="O10" s="7">
        <f>'IRA Calculations'!AC12</f>
        <v>3669913201115.2695</v>
      </c>
      <c r="P10" s="7">
        <f>'IRA Calculations'!AD12</f>
        <v>3695209189341.4351</v>
      </c>
      <c r="Q10" s="7">
        <f>'IRA Calculations'!AE12</f>
        <v>3719480014169.709</v>
      </c>
      <c r="R10" s="7">
        <f>'IRA Calculations'!AF12</f>
        <v>3740551578702.0142</v>
      </c>
      <c r="S10" s="7">
        <f>'IRA Calculations'!AG12</f>
        <v>3762036116807.1416</v>
      </c>
      <c r="T10" s="7">
        <f>'IRA Calculations'!AH12</f>
        <v>3782415039611.9087</v>
      </c>
      <c r="U10" s="7">
        <f>'IRA Calculations'!AI12</f>
        <v>3803838546499.8159</v>
      </c>
      <c r="V10" s="7">
        <f>'IRA Calculations'!AJ12</f>
        <v>3825229417095.9541</v>
      </c>
      <c r="W10" s="7">
        <f>'IRA Calculations'!AK12</f>
        <v>3816332778168.4668</v>
      </c>
      <c r="X10" s="7">
        <f>'IRA Calculations'!AL12</f>
        <v>3809365225884.5356</v>
      </c>
      <c r="Y10" s="7">
        <f>'IRA Calculations'!AM12</f>
        <v>3803197546131.686</v>
      </c>
      <c r="Z10" s="7">
        <f>'IRA Calculations'!AN12</f>
        <v>3798953591096.1763</v>
      </c>
      <c r="AA10" s="7">
        <f>'IRA Calculations'!AO12</f>
        <v>3795282457240.542</v>
      </c>
      <c r="AB10" s="7">
        <f>'IRA Calculations'!AP12</f>
        <v>3792527143631.1318</v>
      </c>
      <c r="AC10" s="7">
        <f>'IRA Calculations'!AQ12</f>
        <v>3790421992304.9233</v>
      </c>
      <c r="AD10" s="7">
        <f>'IRA Calculations'!AR12</f>
        <v>3789312571201.6343</v>
      </c>
      <c r="AE10" s="7">
        <f>'IRA Calculations'!AS12</f>
        <v>3787815931952.6685</v>
      </c>
      <c r="AF10" s="7">
        <f>'IRA Calculations'!AT12</f>
        <v>3786373807470.0449</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389685583663.92023</v>
      </c>
      <c r="C2" s="7">
        <f>'IRA Calculations'!P17</f>
        <v>389685583663.92023</v>
      </c>
      <c r="D2" s="7">
        <f>'IRA Calculations'!Q17</f>
        <v>389685583663.92023</v>
      </c>
      <c r="E2" s="7">
        <f>'IRA Calculations'!R17</f>
        <v>379682433781.13885</v>
      </c>
      <c r="F2" s="7">
        <f>'IRA Calculations'!S17</f>
        <v>430178735310.81042</v>
      </c>
      <c r="G2" s="7">
        <f>'IRA Calculations'!T17</f>
        <v>481592351743.62231</v>
      </c>
      <c r="H2" s="7">
        <f>'IRA Calculations'!U17</f>
        <v>534027987368.58038</v>
      </c>
      <c r="I2" s="7">
        <f>'IRA Calculations'!V17</f>
        <v>587594929473.17932</v>
      </c>
      <c r="J2" s="7">
        <f>'IRA Calculations'!W17</f>
        <v>641951084996.52124</v>
      </c>
      <c r="K2" s="7">
        <f>'IRA Calculations'!X17</f>
        <v>697732260728.00317</v>
      </c>
      <c r="L2" s="7">
        <f>'IRA Calculations'!Y17</f>
        <v>754467125168.07178</v>
      </c>
      <c r="M2" s="7">
        <f>'IRA Calculations'!Z17</f>
        <v>811989224966.79797</v>
      </c>
      <c r="N2" s="7">
        <f>'IRA Calculations'!AA17</f>
        <v>870143355568.94238</v>
      </c>
      <c r="O2" s="7">
        <f>'IRA Calculations'!AB17</f>
        <v>928770711255.97839</v>
      </c>
      <c r="P2" s="7">
        <f>'IRA Calculations'!AC17</f>
        <v>928024816197.19678</v>
      </c>
      <c r="Q2" s="7">
        <f>'IRA Calculations'!AD17</f>
        <v>927514054881.48193</v>
      </c>
      <c r="R2" s="7">
        <f>'IRA Calculations'!AE17</f>
        <v>927174410065.18677</v>
      </c>
      <c r="S2" s="7">
        <f>'IRA Calculations'!AF17</f>
        <v>926966750409.6123</v>
      </c>
      <c r="T2" s="7">
        <f>'IRA Calculations'!AG17</f>
        <v>926865479028.95386</v>
      </c>
      <c r="U2" s="7">
        <f>'IRA Calculations'!AH17</f>
        <v>926849029308.5791</v>
      </c>
      <c r="V2" s="7">
        <f>'IRA Calculations'!AI17</f>
        <v>926901391740.47192</v>
      </c>
      <c r="W2" s="7">
        <f>'IRA Calculations'!AJ17</f>
        <v>927009463805.97827</v>
      </c>
      <c r="X2" s="7">
        <f>'IRA Calculations'!AK17</f>
        <v>927191980187.49097</v>
      </c>
      <c r="Y2" s="7">
        <f>'IRA Calculations'!AL17</f>
        <v>927421347944.39355</v>
      </c>
      <c r="Z2" s="7">
        <f>'IRA Calculations'!AM17</f>
        <v>927688574036.9469</v>
      </c>
      <c r="AA2" s="7">
        <f>'IRA Calculations'!AN17</f>
        <v>927989126148.07666</v>
      </c>
      <c r="AB2" s="7">
        <f>'IRA Calculations'!AO17</f>
        <v>928318702882.46899</v>
      </c>
      <c r="AC2" s="7">
        <f>'IRA Calculations'!AP17</f>
        <v>928672662083.79358</v>
      </c>
      <c r="AD2" s="7">
        <f>'IRA Calculations'!AQ17</f>
        <v>929046162587.26514</v>
      </c>
      <c r="AE2" s="7">
        <f>'IRA Calculations'!AR17</f>
        <v>929434572626.9342</v>
      </c>
      <c r="AF2" s="7">
        <f>'IRA Calculations'!AS17</f>
        <v>929833236454.52026</v>
      </c>
      <c r="AG2" s="7">
        <f>'IRA Calculations'!AT17</f>
        <v>930238919281.2019</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551692930888.29858</v>
      </c>
      <c r="C2" s="7">
        <f>'IRA Calculations'!P30</f>
        <v>551692930888.29858</v>
      </c>
      <c r="D2" s="7">
        <f>'IRA Calculations'!Q30</f>
        <v>551692930888.29858</v>
      </c>
      <c r="E2" s="7">
        <f>'IRA Calculations'!R30</f>
        <v>547543180177.14746</v>
      </c>
      <c r="F2" s="7">
        <f>'IRA Calculations'!S30</f>
        <v>543523896725.05981</v>
      </c>
      <c r="G2" s="7">
        <f>'IRA Calculations'!T30</f>
        <v>540142944605.69647</v>
      </c>
      <c r="H2" s="7">
        <f>'IRA Calculations'!U30</f>
        <v>538251153744.65979</v>
      </c>
      <c r="I2" s="7">
        <f>'IRA Calculations'!V30</f>
        <v>538049200827.39618</v>
      </c>
      <c r="J2" s="7">
        <f>'IRA Calculations'!W30</f>
        <v>538412882135.80249</v>
      </c>
      <c r="K2" s="7">
        <f>'IRA Calculations'!X30</f>
        <v>538808755444.27112</v>
      </c>
      <c r="L2" s="7">
        <f>'IRA Calculations'!Y30</f>
        <v>539267620298.48779</v>
      </c>
      <c r="M2" s="7">
        <f>'IRA Calculations'!Z30</f>
        <v>540079148002.4812</v>
      </c>
      <c r="N2" s="7">
        <f>'IRA Calculations'!AA30</f>
        <v>541674810823.19891</v>
      </c>
      <c r="O2" s="7">
        <f>'IRA Calculations'!AB30</f>
        <v>543991591672.6427</v>
      </c>
      <c r="P2" s="7">
        <f>'IRA Calculations'!AC30</f>
        <v>546789772201.19141</v>
      </c>
      <c r="Q2" s="7">
        <f>'IRA Calculations'!AD30</f>
        <v>549877812794.51855</v>
      </c>
      <c r="R2" s="7">
        <f>'IRA Calculations'!AE30</f>
        <v>552658574217.98132</v>
      </c>
      <c r="S2" s="7">
        <f>'IRA Calculations'!AF30</f>
        <v>554448431581.30127</v>
      </c>
      <c r="T2" s="7">
        <f>'IRA Calculations'!AG30</f>
        <v>555944104629.28345</v>
      </c>
      <c r="U2" s="7">
        <f>'IRA Calculations'!AH30</f>
        <v>557259181831.02087</v>
      </c>
      <c r="V2" s="7">
        <f>'IRA Calculations'!AI30</f>
        <v>558452221881.02051</v>
      </c>
      <c r="W2" s="7">
        <f>'IRA Calculations'!AJ30</f>
        <v>559553836101.0741</v>
      </c>
      <c r="X2" s="7">
        <f>'IRA Calculations'!AK30</f>
        <v>558366724713.21777</v>
      </c>
      <c r="Y2" s="7">
        <f>'IRA Calculations'!AL30</f>
        <v>557304043928.06494</v>
      </c>
      <c r="Z2" s="7">
        <f>'IRA Calculations'!AM30</f>
        <v>556418433523.90698</v>
      </c>
      <c r="AA2" s="7">
        <f>'IRA Calculations'!AN30</f>
        <v>555748244840.91223</v>
      </c>
      <c r="AB2" s="7">
        <f>'IRA Calculations'!AO30</f>
        <v>555287497052.52625</v>
      </c>
      <c r="AC2" s="7">
        <f>'IRA Calculations'!AP30</f>
        <v>555013609907.25903</v>
      </c>
      <c r="AD2" s="7">
        <f>'IRA Calculations'!AQ30</f>
        <v>554890411273.72974</v>
      </c>
      <c r="AE2" s="7">
        <f>'IRA Calculations'!AR30</f>
        <v>554881204763.25293</v>
      </c>
      <c r="AF2" s="7">
        <f>'IRA Calculations'!AS30</f>
        <v>554963309919.80481</v>
      </c>
      <c r="AG2" s="7">
        <f>'IRA Calculations'!AT30</f>
        <v>555125786318.85962</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2836507410047.4927</v>
      </c>
      <c r="C2" s="7">
        <f>'IRA Calculations'!P43</f>
        <v>2836507410047.4927</v>
      </c>
      <c r="D2" s="7">
        <f>'IRA Calculations'!Q43</f>
        <v>2836507410047.4927</v>
      </c>
      <c r="E2" s="7">
        <f>'IRA Calculations'!R43</f>
        <v>2817838849810.9629</v>
      </c>
      <c r="F2" s="7">
        <f>'IRA Calculations'!S43</f>
        <v>2799175610916.9883</v>
      </c>
      <c r="G2" s="7">
        <f>'IRA Calculations'!T43</f>
        <v>2781404025587.5361</v>
      </c>
      <c r="H2" s="7">
        <f>'IRA Calculations'!U43</f>
        <v>2765477479228.7544</v>
      </c>
      <c r="I2" s="7">
        <f>'IRA Calculations'!V43</f>
        <v>2752487743388.2139</v>
      </c>
      <c r="J2" s="7">
        <f>'IRA Calculations'!W43</f>
        <v>2742664993226.1924</v>
      </c>
      <c r="K2" s="7">
        <f>'IRA Calculations'!X43</f>
        <v>2735851816059.4624</v>
      </c>
      <c r="L2" s="7">
        <f>'IRA Calculations'!Y43</f>
        <v>2731621776674.2446</v>
      </c>
      <c r="M2" s="7">
        <f>'IRA Calculations'!Z43</f>
        <v>2730513138160.2256</v>
      </c>
      <c r="N2" s="7">
        <f>'IRA Calculations'!AA43</f>
        <v>2732838018575.3306</v>
      </c>
      <c r="O2" s="7">
        <f>'IRA Calculations'!AB43</f>
        <v>2737886156182.9302</v>
      </c>
      <c r="P2" s="7">
        <f>'IRA Calculations'!AC43</f>
        <v>2745071058117.542</v>
      </c>
      <c r="Q2" s="7">
        <f>'IRA Calculations'!AD43</f>
        <v>2754618819893.8145</v>
      </c>
      <c r="R2" s="7">
        <f>'IRA Calculations'!AE43</f>
        <v>2766216673705.123</v>
      </c>
      <c r="S2" s="7">
        <f>'IRA Calculations'!AF43</f>
        <v>2779411602963.2549</v>
      </c>
      <c r="T2" s="7">
        <f>'IRA Calculations'!AG43</f>
        <v>2793480122361.6035</v>
      </c>
      <c r="U2" s="7">
        <f>'IRA Calculations'!AH43</f>
        <v>2808154659732.4023</v>
      </c>
      <c r="V2" s="7">
        <f>'IRA Calculations'!AI43</f>
        <v>2823229471633.2666</v>
      </c>
      <c r="W2" s="7">
        <f>'IRA Calculations'!AJ43</f>
        <v>2838557953333.9966</v>
      </c>
      <c r="X2" s="7">
        <f>'IRA Calculations'!AK43</f>
        <v>2842275327729.0537</v>
      </c>
      <c r="Y2" s="7">
        <f>'IRA Calculations'!AL43</f>
        <v>2846102911756.5771</v>
      </c>
      <c r="Z2" s="7">
        <f>'IRA Calculations'!AM43</f>
        <v>2850022192259.9204</v>
      </c>
      <c r="AA2" s="7">
        <f>'IRA Calculations'!AN43</f>
        <v>2854032265236.7031</v>
      </c>
      <c r="AB2" s="7">
        <f>'IRA Calculations'!AO43</f>
        <v>2858141140597.9766</v>
      </c>
      <c r="AC2" s="7">
        <f>'IRA Calculations'!AP43</f>
        <v>2862346377534.6211</v>
      </c>
      <c r="AD2" s="7">
        <f>'IRA Calculations'!AQ43</f>
        <v>2866629529874.7852</v>
      </c>
      <c r="AE2" s="7">
        <f>'IRA Calculations'!AR43</f>
        <v>2870993774307.293</v>
      </c>
      <c r="AF2" s="7">
        <f>'IRA Calculations'!AS43</f>
        <v>2875414082592.7515</v>
      </c>
      <c r="AG2" s="7">
        <f>'IRA Calculations'!AT43</f>
        <v>2879869950296.4434</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1588120090801.8772</v>
      </c>
      <c r="C4" s="7">
        <f>'IRA Calculations'!P45</f>
        <v>1588120090801.8772</v>
      </c>
      <c r="D4" s="7">
        <f>'IRA Calculations'!Q45</f>
        <v>1588120090801.8772</v>
      </c>
      <c r="E4" s="7">
        <f>'IRA Calculations'!R45</f>
        <v>1589313945774.979</v>
      </c>
      <c r="F4" s="7">
        <f>'IRA Calculations'!S45</f>
        <v>1590914041685.5869</v>
      </c>
      <c r="G4" s="7">
        <f>'IRA Calculations'!T45</f>
        <v>1593236673239.4893</v>
      </c>
      <c r="H4" s="7">
        <f>'IRA Calculations'!U45</f>
        <v>1596633921789.0269</v>
      </c>
      <c r="I4" s="7">
        <f>'IRA Calculations'!V45</f>
        <v>1601523506837.6797</v>
      </c>
      <c r="J4" s="7">
        <f>'IRA Calculations'!W45</f>
        <v>1607722315516.4839</v>
      </c>
      <c r="K4" s="7">
        <f>'IRA Calculations'!X45</f>
        <v>1614800117540.9443</v>
      </c>
      <c r="L4" s="7">
        <f>'IRA Calculations'!Y45</f>
        <v>1622297442455.3499</v>
      </c>
      <c r="M4" s="7">
        <f>'IRA Calculations'!Z45</f>
        <v>1630457808909.8672</v>
      </c>
      <c r="N4" s="7">
        <f>'IRA Calculations'!AA45</f>
        <v>1639240971081.1665</v>
      </c>
      <c r="O4" s="7">
        <f>'IRA Calculations'!AB45</f>
        <v>1648239263086.5811</v>
      </c>
      <c r="P4" s="7">
        <f>'IRA Calculations'!AC45</f>
        <v>1657331466896.666</v>
      </c>
      <c r="Q4" s="7">
        <f>'IRA Calculations'!AD45</f>
        <v>1666935192773.0701</v>
      </c>
      <c r="R4" s="7">
        <f>'IRA Calculations'!AE45</f>
        <v>1677073956112.9128</v>
      </c>
      <c r="S4" s="7">
        <f>'IRA Calculations'!AF45</f>
        <v>1687599550485.4966</v>
      </c>
      <c r="T4" s="7">
        <f>'IRA Calculations'!AG45</f>
        <v>1698207355814.5674</v>
      </c>
      <c r="U4" s="7">
        <f>'IRA Calculations'!AH45</f>
        <v>1708869517994.168</v>
      </c>
      <c r="V4" s="7">
        <f>'IRA Calculations'!AI45</f>
        <v>1719493332024.9639</v>
      </c>
      <c r="W4" s="7">
        <f>'IRA Calculations'!AJ45</f>
        <v>1730021897504.0593</v>
      </c>
      <c r="X4" s="7">
        <f>'IRA Calculations'!AK45</f>
        <v>1733035557388.5879</v>
      </c>
      <c r="Y4" s="7">
        <f>'IRA Calculations'!AL45</f>
        <v>1735916029129.7739</v>
      </c>
      <c r="Z4" s="7">
        <f>'IRA Calculations'!AM45</f>
        <v>1738697752042.8591</v>
      </c>
      <c r="AA4" s="7">
        <f>'IRA Calculations'!AN45</f>
        <v>1741409396013.8904</v>
      </c>
      <c r="AB4" s="7">
        <f>'IRA Calculations'!AO45</f>
        <v>1744068029533.9114</v>
      </c>
      <c r="AC4" s="7">
        <f>'IRA Calculations'!AP45</f>
        <v>1746688343580.9277</v>
      </c>
      <c r="AD4" s="7">
        <f>'IRA Calculations'!AQ45</f>
        <v>1749283129694.5403</v>
      </c>
      <c r="AE4" s="7">
        <f>'IRA Calculations'!AR45</f>
        <v>1751853848413.3521</v>
      </c>
      <c r="AF4" s="7">
        <f>'IRA Calculations'!AS45</f>
        <v>1754424361932.02</v>
      </c>
      <c r="AG4" s="7">
        <f>'IRA Calculations'!AT45</f>
        <v>1757012445809.5447</v>
      </c>
    </row>
    <row r="5" spans="1:35" x14ac:dyDescent="0.2">
      <c r="A5" s="1" t="s">
        <v>79</v>
      </c>
      <c r="B5" s="7">
        <f>'IRA Calculations'!O46</f>
        <v>1299645597.5450478</v>
      </c>
      <c r="C5" s="7">
        <f>'IRA Calculations'!P46</f>
        <v>1299645597.5450478</v>
      </c>
      <c r="D5" s="7">
        <f>'IRA Calculations'!Q46</f>
        <v>1299645597.5450478</v>
      </c>
      <c r="E5" s="7">
        <f>'IRA Calculations'!R46</f>
        <v>1245869075.6545835</v>
      </c>
      <c r="F5" s="7">
        <f>'IRA Calculations'!S46</f>
        <v>1179906325.9871759</v>
      </c>
      <c r="G5" s="7">
        <f>'IRA Calculations'!T46</f>
        <v>1107848460.6230876</v>
      </c>
      <c r="H5" s="7">
        <f>'IRA Calculations'!U46</f>
        <v>1036021540.8117226</v>
      </c>
      <c r="I5" s="7">
        <f>'IRA Calculations'!V46</f>
        <v>970142033.98084784</v>
      </c>
      <c r="J5" s="7">
        <f>'IRA Calculations'!W46</f>
        <v>914020438.25961936</v>
      </c>
      <c r="K5" s="7">
        <f>'IRA Calculations'!X46</f>
        <v>869533519.57183456</v>
      </c>
      <c r="L5" s="7">
        <f>'IRA Calculations'!Y46</f>
        <v>836802451.98992145</v>
      </c>
      <c r="M5" s="7">
        <f>'IRA Calculations'!Z46</f>
        <v>814984897.22694016</v>
      </c>
      <c r="N5" s="7">
        <f>'IRA Calculations'!AA46</f>
        <v>802197645.60453987</v>
      </c>
      <c r="O5" s="7">
        <f>'IRA Calculations'!AB46</f>
        <v>796009014.12454724</v>
      </c>
      <c r="P5" s="7">
        <f>'IRA Calculations'!AC46</f>
        <v>794256966.65537834</v>
      </c>
      <c r="Q5" s="7">
        <f>'IRA Calculations'!AD46</f>
        <v>795500341.40736139</v>
      </c>
      <c r="R5" s="7">
        <f>'IRA Calculations'!AE46</f>
        <v>798568871.93412244</v>
      </c>
      <c r="S5" s="7">
        <f>'IRA Calculations'!AF46</f>
        <v>802632814.72166419</v>
      </c>
      <c r="T5" s="7">
        <f>'IRA Calculations'!AG46</f>
        <v>807106578.35940802</v>
      </c>
      <c r="U5" s="7">
        <f>'IRA Calculations'!AH46</f>
        <v>811766071.06535327</v>
      </c>
      <c r="V5" s="7">
        <f>'IRA Calculations'!AI46</f>
        <v>816469718.58886993</v>
      </c>
      <c r="W5" s="7">
        <f>'IRA Calculations'!AJ46</f>
        <v>821144477.77908635</v>
      </c>
      <c r="X5" s="7">
        <f>'IRA Calculations'!AK46</f>
        <v>822536450.31440651</v>
      </c>
      <c r="Y5" s="7">
        <f>'IRA Calculations'!AL46</f>
        <v>823875118.70103979</v>
      </c>
      <c r="Z5" s="7">
        <f>'IRA Calculations'!AM46</f>
        <v>825176676.90620458</v>
      </c>
      <c r="AA5" s="7">
        <f>'IRA Calculations'!AN46</f>
        <v>826454694.01686287</v>
      </c>
      <c r="AB5" s="7">
        <f>'IRA Calculations'!AO46</f>
        <v>827717055.37006259</v>
      </c>
      <c r="AC5" s="7">
        <f>'IRA Calculations'!AP46</f>
        <v>828965490.76910222</v>
      </c>
      <c r="AD5" s="7">
        <f>'IRA Calculations'!AQ46</f>
        <v>830202832.18087041</v>
      </c>
      <c r="AE5" s="7">
        <f>'IRA Calculations'!AR46</f>
        <v>831428268.56668341</v>
      </c>
      <c r="AF5" s="7">
        <f>'IRA Calculations'!AS46</f>
        <v>832650868.91118014</v>
      </c>
      <c r="AG5" s="7">
        <f>'IRA Calculations'!AT46</f>
        <v>833880307.5316447</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377114695060.10797</v>
      </c>
      <c r="C10" s="7">
        <f>'IRA Calculations'!P51</f>
        <v>377114695060.10797</v>
      </c>
      <c r="D10" s="7">
        <f>'IRA Calculations'!Q51</f>
        <v>377114695060.10797</v>
      </c>
      <c r="E10" s="7">
        <f>'IRA Calculations'!R51</f>
        <v>370478791659.10083</v>
      </c>
      <c r="F10" s="7">
        <f>'IRA Calculations'!S51</f>
        <v>365516893105.74988</v>
      </c>
      <c r="G10" s="7">
        <f>'IRA Calculations'!T51</f>
        <v>362007461166.10168</v>
      </c>
      <c r="H10" s="7">
        <f>'IRA Calculations'!U51</f>
        <v>359726237420.56952</v>
      </c>
      <c r="I10" s="7">
        <f>'IRA Calculations'!V51</f>
        <v>358515845016.88922</v>
      </c>
      <c r="J10" s="7">
        <f>'IRA Calculations'!W51</f>
        <v>358140975630.04633</v>
      </c>
      <c r="K10" s="7">
        <f>'IRA Calculations'!X51</f>
        <v>358369090328.34296</v>
      </c>
      <c r="L10" s="7">
        <f>'IRA Calculations'!Y51</f>
        <v>358990013467.08197</v>
      </c>
      <c r="M10" s="7">
        <f>'IRA Calculations'!Z51</f>
        <v>359986395931.27484</v>
      </c>
      <c r="N10" s="7">
        <f>'IRA Calculations'!AA51</f>
        <v>361280944169.52087</v>
      </c>
      <c r="O10" s="7">
        <f>'IRA Calculations'!AB51</f>
        <v>362724078327.28455</v>
      </c>
      <c r="P10" s="7">
        <f>'IRA Calculations'!AC51</f>
        <v>364231753517.31854</v>
      </c>
      <c r="Q10" s="7">
        <f>'IRA Calculations'!AD51</f>
        <v>365859464588.38788</v>
      </c>
      <c r="R10" s="7">
        <f>'IRA Calculations'!AE51</f>
        <v>367594734397.25507</v>
      </c>
      <c r="S10" s="7">
        <f>'IRA Calculations'!AF51</f>
        <v>369410538521.20483</v>
      </c>
      <c r="T10" s="7">
        <f>'IRA Calculations'!AG51</f>
        <v>371240271403.21063</v>
      </c>
      <c r="U10" s="7">
        <f>'IRA Calculations'!AH51</f>
        <v>373084992658.77783</v>
      </c>
      <c r="V10" s="7">
        <f>'IRA Calculations'!AI51</f>
        <v>374928970353.75677</v>
      </c>
      <c r="W10" s="7">
        <f>'IRA Calculations'!AJ51</f>
        <v>376762523985.8371</v>
      </c>
      <c r="X10" s="7">
        <f>'IRA Calculations'!AK51</f>
        <v>377456152321.13678</v>
      </c>
      <c r="Y10" s="7">
        <f>'IRA Calculations'!AL51</f>
        <v>378118989601.73352</v>
      </c>
      <c r="Z10" s="7">
        <f>'IRA Calculations'!AM51</f>
        <v>378757706948.32697</v>
      </c>
      <c r="AA10" s="7">
        <f>'IRA Calculations'!AN51</f>
        <v>379378198101.68683</v>
      </c>
      <c r="AB10" s="7">
        <f>'IRA Calculations'!AO51</f>
        <v>379984347177.96716</v>
      </c>
      <c r="AC10" s="7">
        <f>'IRA Calculations'!AP51</f>
        <v>380579312177.20062</v>
      </c>
      <c r="AD10" s="7">
        <f>'IRA Calculations'!AQ51</f>
        <v>381165534794.16833</v>
      </c>
      <c r="AE10" s="7">
        <f>'IRA Calculations'!AR51</f>
        <v>381744141734.69464</v>
      </c>
      <c r="AF10" s="7">
        <f>'IRA Calculations'!AS51</f>
        <v>382319838786.00586</v>
      </c>
      <c r="AG10" s="7">
        <f>'IRA Calculations'!AT51</f>
        <v>382896639871.15552</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4479201527222.9023</v>
      </c>
      <c r="C2" s="7">
        <f>'IRA Calculations'!P56</f>
        <v>4479201527222.9023</v>
      </c>
      <c r="D2" s="7">
        <f>'IRA Calculations'!Q56</f>
        <v>4479201527222.9023</v>
      </c>
      <c r="E2" s="7">
        <f>'IRA Calculations'!R56</f>
        <v>4515471670408.6182</v>
      </c>
      <c r="F2" s="7">
        <f>'IRA Calculations'!S56</f>
        <v>4553203448624.4453</v>
      </c>
      <c r="G2" s="7">
        <f>'IRA Calculations'!T56</f>
        <v>4595039095731.2725</v>
      </c>
      <c r="H2" s="7">
        <f>'IRA Calculations'!U56</f>
        <v>4639560288973.833</v>
      </c>
      <c r="I2" s="7">
        <f>'IRA Calculations'!V56</f>
        <v>4681593309253.3574</v>
      </c>
      <c r="J2" s="7">
        <f>'IRA Calculations'!W56</f>
        <v>4725048107398.3877</v>
      </c>
      <c r="K2" s="7">
        <f>'IRA Calculations'!X56</f>
        <v>4772677727591.2207</v>
      </c>
      <c r="L2" s="7">
        <f>'IRA Calculations'!Y56</f>
        <v>4817264197738.0283</v>
      </c>
      <c r="M2" s="7">
        <f>'IRA Calculations'!Z56</f>
        <v>4859789262735.376</v>
      </c>
      <c r="N2" s="7">
        <f>'IRA Calculations'!AA56</f>
        <v>4901094118530.9258</v>
      </c>
      <c r="O2" s="7">
        <f>'IRA Calculations'!AB56</f>
        <v>4940778249979.1396</v>
      </c>
      <c r="P2" s="7">
        <f>'IRA Calculations'!AC56</f>
        <v>4984934990789.3271</v>
      </c>
      <c r="Q2" s="7">
        <f>'IRA Calculations'!AD56</f>
        <v>5035741708248.5312</v>
      </c>
      <c r="R2" s="7">
        <f>'IRA Calculations'!AE56</f>
        <v>5091630121647.0547</v>
      </c>
      <c r="S2" s="7">
        <f>'IRA Calculations'!AF56</f>
        <v>5147690982065.791</v>
      </c>
      <c r="T2" s="7">
        <f>'IRA Calculations'!AG56</f>
        <v>5201971504383.5977</v>
      </c>
      <c r="U2" s="7">
        <f>'IRA Calculations'!AH56</f>
        <v>5257844493182.8057</v>
      </c>
      <c r="V2" s="7">
        <f>'IRA Calculations'!AI56</f>
        <v>5311113346881.4121</v>
      </c>
      <c r="W2" s="7">
        <f>'IRA Calculations'!AJ56</f>
        <v>5360994804326.7334</v>
      </c>
      <c r="X2" s="7">
        <f>'IRA Calculations'!AK56</f>
        <v>5399717026913.1006</v>
      </c>
      <c r="Y2" s="7">
        <f>'IRA Calculations'!AL56</f>
        <v>5438790313379.6621</v>
      </c>
      <c r="Z2" s="7">
        <f>'IRA Calculations'!AM56</f>
        <v>5479381102774.9971</v>
      </c>
      <c r="AA2" s="7">
        <f>'IRA Calculations'!AN56</f>
        <v>5519795681547.8896</v>
      </c>
      <c r="AB2" s="7">
        <f>'IRA Calculations'!AO56</f>
        <v>5559702328265.6719</v>
      </c>
      <c r="AC2" s="7">
        <f>'IRA Calculations'!AP56</f>
        <v>5594602396842.7559</v>
      </c>
      <c r="AD2" s="7">
        <f>'IRA Calculations'!AQ56</f>
        <v>5624053417223.4883</v>
      </c>
      <c r="AE2" s="7">
        <f>'IRA Calculations'!AR56</f>
        <v>5651979500018.5664</v>
      </c>
      <c r="AF2" s="7">
        <f>'IRA Calculations'!AS56</f>
        <v>5681635790966.832</v>
      </c>
      <c r="AG2" s="7">
        <f>'IRA Calculations'!AT56</f>
        <v>5713641186690.8135</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1223806959135.167</v>
      </c>
      <c r="C2" s="7">
        <f>'IRA Calculations'!P69</f>
        <v>1223806959135.167</v>
      </c>
      <c r="D2" s="7">
        <f>'IRA Calculations'!Q69</f>
        <v>1223806959135.167</v>
      </c>
      <c r="E2" s="7">
        <f>'IRA Calculations'!R69</f>
        <v>1234286907827.0444</v>
      </c>
      <c r="F2" s="7">
        <f>'IRA Calculations'!S69</f>
        <v>1244619180595.2778</v>
      </c>
      <c r="G2" s="7">
        <f>'IRA Calculations'!T69</f>
        <v>1254950519712.2439</v>
      </c>
      <c r="H2" s="7">
        <f>'IRA Calculations'!U69</f>
        <v>1264452185811.4741</v>
      </c>
      <c r="I2" s="7">
        <f>'IRA Calculations'!V69</f>
        <v>1273787732123.3557</v>
      </c>
      <c r="J2" s="7">
        <f>'IRA Calculations'!W69</f>
        <v>1283357901403.5522</v>
      </c>
      <c r="K2" s="7">
        <f>'IRA Calculations'!X69</f>
        <v>1292374613547.3467</v>
      </c>
      <c r="L2" s="7">
        <f>'IRA Calculations'!Y69</f>
        <v>1301090371194.9705</v>
      </c>
      <c r="M2" s="7">
        <f>'IRA Calculations'!Z69</f>
        <v>1309961668443.769</v>
      </c>
      <c r="N2" s="7">
        <f>'IRA Calculations'!AA69</f>
        <v>1319016610465.4727</v>
      </c>
      <c r="O2" s="7">
        <f>'IRA Calculations'!AB69</f>
        <v>1328156644614.179</v>
      </c>
      <c r="P2" s="7">
        <f>'IRA Calculations'!AC69</f>
        <v>1336885383421.6348</v>
      </c>
      <c r="Q2" s="7">
        <f>'IRA Calculations'!AD69</f>
        <v>1345866431375.3921</v>
      </c>
      <c r="R2" s="7">
        <f>'IRA Calculations'!AE69</f>
        <v>1355360473944.835</v>
      </c>
      <c r="S2" s="7">
        <f>'IRA Calculations'!AF69</f>
        <v>1365359255965.3333</v>
      </c>
      <c r="T2" s="7">
        <f>'IRA Calculations'!AG69</f>
        <v>1375813325670.9783</v>
      </c>
      <c r="U2" s="7">
        <f>'IRA Calculations'!AH69</f>
        <v>1386542992081.9822</v>
      </c>
      <c r="V2" s="7">
        <f>'IRA Calculations'!AI69</f>
        <v>1398078339635.5183</v>
      </c>
      <c r="W2" s="7">
        <f>'IRA Calculations'!AJ69</f>
        <v>1409366220121.9495</v>
      </c>
      <c r="X2" s="7">
        <f>'IRA Calculations'!AK69</f>
        <v>1410708619710.5491</v>
      </c>
      <c r="Y2" s="7">
        <f>'IRA Calculations'!AL69</f>
        <v>1412315023803.1853</v>
      </c>
      <c r="Z2" s="7">
        <f>'IRA Calculations'!AM69</f>
        <v>1413909192734.9014</v>
      </c>
      <c r="AA2" s="7">
        <f>'IRA Calculations'!AN69</f>
        <v>1415765615332.1646</v>
      </c>
      <c r="AB2" s="7">
        <f>'IRA Calculations'!AO69</f>
        <v>1417538547151.7341</v>
      </c>
      <c r="AC2" s="7">
        <f>'IRA Calculations'!AP69</f>
        <v>1419351097357.5916</v>
      </c>
      <c r="AD2" s="7">
        <f>'IRA Calculations'!AQ69</f>
        <v>1421218814419.3728</v>
      </c>
      <c r="AE2" s="7">
        <f>'IRA Calculations'!AR69</f>
        <v>1423296991389.0173</v>
      </c>
      <c r="AF2" s="7">
        <f>'IRA Calculations'!AS69</f>
        <v>1425283588438.1135</v>
      </c>
      <c r="AG2" s="7">
        <f>'IRA Calculations'!AT69</f>
        <v>1427345476766.8618</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3642413432820.3213</v>
      </c>
      <c r="C4" s="7">
        <f>'IRA Calculations'!P71</f>
        <v>3642413432820.3213</v>
      </c>
      <c r="D4" s="7">
        <f>'IRA Calculations'!Q71</f>
        <v>3642413432820.3213</v>
      </c>
      <c r="E4" s="7">
        <f>'IRA Calculations'!R71</f>
        <v>3657412537317.8022</v>
      </c>
      <c r="F4" s="7">
        <f>'IRA Calculations'!S71</f>
        <v>3573890000064.8965</v>
      </c>
      <c r="G4" s="7">
        <f>'IRA Calculations'!T71</f>
        <v>3489447990100.7393</v>
      </c>
      <c r="H4" s="7">
        <f>'IRA Calculations'!U71</f>
        <v>3401109815124.8174</v>
      </c>
      <c r="I4" s="7">
        <f>'IRA Calculations'!V71</f>
        <v>3312154400051.7612</v>
      </c>
      <c r="J4" s="7">
        <f>'IRA Calculations'!W71</f>
        <v>3223901580824.9062</v>
      </c>
      <c r="K4" s="7">
        <f>'IRA Calculations'!X71</f>
        <v>3134283836583.209</v>
      </c>
      <c r="L4" s="7">
        <f>'IRA Calculations'!Y71</f>
        <v>3043667038671.8623</v>
      </c>
      <c r="M4" s="7">
        <f>'IRA Calculations'!Z71</f>
        <v>2953095712144.5957</v>
      </c>
      <c r="N4" s="7">
        <f>'IRA Calculations'!AA71</f>
        <v>2863771578771.5127</v>
      </c>
      <c r="O4" s="7">
        <f>'IRA Calculations'!AB71</f>
        <v>2775306820008.9512</v>
      </c>
      <c r="P4" s="7">
        <f>'IRA Calculations'!AC71</f>
        <v>2781662770637.4082</v>
      </c>
      <c r="Q4" s="7">
        <f>'IRA Calculations'!AD71</f>
        <v>2790130066030.0957</v>
      </c>
      <c r="R4" s="7">
        <f>'IRA Calculations'!AE71</f>
        <v>2801212161089.7754</v>
      </c>
      <c r="S4" s="7">
        <f>'IRA Calculations'!AF71</f>
        <v>2813902036620.6074</v>
      </c>
      <c r="T4" s="7">
        <f>'IRA Calculations'!AG71</f>
        <v>2830496689887.501</v>
      </c>
      <c r="U4" s="7">
        <f>'IRA Calculations'!AH71</f>
        <v>2849406125842.748</v>
      </c>
      <c r="V4" s="7">
        <f>'IRA Calculations'!AI71</f>
        <v>2872255257992.5205</v>
      </c>
      <c r="W4" s="7">
        <f>'IRA Calculations'!AJ71</f>
        <v>2896491464248.582</v>
      </c>
      <c r="X4" s="7">
        <f>'IRA Calculations'!AK71</f>
        <v>2886752036133.2686</v>
      </c>
      <c r="Y4" s="7">
        <f>'IRA Calculations'!AL71</f>
        <v>2879717256733.4561</v>
      </c>
      <c r="Z4" s="7">
        <f>'IRA Calculations'!AM71</f>
        <v>2873929940760.2148</v>
      </c>
      <c r="AA4" s="7">
        <f>'IRA Calculations'!AN71</f>
        <v>2870275974158.8418</v>
      </c>
      <c r="AB4" s="7">
        <f>'IRA Calculations'!AO71</f>
        <v>2867265316510.0176</v>
      </c>
      <c r="AC4" s="7">
        <f>'IRA Calculations'!AP71</f>
        <v>2865160239111.8145</v>
      </c>
      <c r="AD4" s="7">
        <f>'IRA Calculations'!AQ71</f>
        <v>2863635484735.4854</v>
      </c>
      <c r="AE4" s="7">
        <f>'IRA Calculations'!AR71</f>
        <v>2863011565721.1992</v>
      </c>
      <c r="AF4" s="7">
        <f>'IRA Calculations'!AS71</f>
        <v>2861915873112.5205</v>
      </c>
      <c r="AG4" s="7">
        <f>'IRA Calculations'!AT71</f>
        <v>2860786973947.1309</v>
      </c>
    </row>
    <row r="5" spans="1:35" x14ac:dyDescent="0.2">
      <c r="A5" s="1" t="s">
        <v>79</v>
      </c>
      <c r="B5" s="7">
        <f>'IRA Calculations'!O72</f>
        <v>327046456096.05743</v>
      </c>
      <c r="C5" s="7">
        <f>'IRA Calculations'!P72</f>
        <v>327046456096.05743</v>
      </c>
      <c r="D5" s="7">
        <f>'IRA Calculations'!Q72</f>
        <v>327046456096.05743</v>
      </c>
      <c r="E5" s="7">
        <f>'IRA Calculations'!R72</f>
        <v>328645811827.61829</v>
      </c>
      <c r="F5" s="7">
        <f>'IRA Calculations'!S72</f>
        <v>329794912017.70142</v>
      </c>
      <c r="G5" s="7">
        <f>'IRA Calculations'!T72</f>
        <v>330695686968.87567</v>
      </c>
      <c r="H5" s="7">
        <f>'IRA Calculations'!U72</f>
        <v>330921535643.26233</v>
      </c>
      <c r="I5" s="7">
        <f>'IRA Calculations'!V72</f>
        <v>330535919290.90594</v>
      </c>
      <c r="J5" s="7">
        <f>'IRA Calculations'!W72</f>
        <v>329449374001.02057</v>
      </c>
      <c r="K5" s="7">
        <f>'IRA Calculations'!X72</f>
        <v>327218108087.78973</v>
      </c>
      <c r="L5" s="7">
        <f>'IRA Calculations'!Y72</f>
        <v>323738196508.94458</v>
      </c>
      <c r="M5" s="7">
        <f>'IRA Calculations'!Z72</f>
        <v>319061867412.52344</v>
      </c>
      <c r="N5" s="7">
        <f>'IRA Calculations'!AA72</f>
        <v>313294573699.50873</v>
      </c>
      <c r="O5" s="7">
        <f>'IRA Calculations'!AB72</f>
        <v>306617600582.71521</v>
      </c>
      <c r="P5" s="7">
        <f>'IRA Calculations'!AC72</f>
        <v>299195781550.31287</v>
      </c>
      <c r="Q5" s="7">
        <f>'IRA Calculations'!AD72</f>
        <v>291243944006.2702</v>
      </c>
      <c r="R5" s="7">
        <f>'IRA Calculations'!AE72</f>
        <v>283016043623.65448</v>
      </c>
      <c r="S5" s="7">
        <f>'IRA Calculations'!AF72</f>
        <v>274699511909.48126</v>
      </c>
      <c r="T5" s="7">
        <f>'IRA Calculations'!AG72</f>
        <v>266437751274.65891</v>
      </c>
      <c r="U5" s="7">
        <f>'IRA Calculations'!AH72</f>
        <v>258152198536.70062</v>
      </c>
      <c r="V5" s="7">
        <f>'IRA Calculations'!AI72</f>
        <v>249907663772.97415</v>
      </c>
      <c r="W5" s="7">
        <f>'IRA Calculations'!AJ72</f>
        <v>241400149239.94434</v>
      </c>
      <c r="X5" s="7">
        <f>'IRA Calculations'!AK72</f>
        <v>230792034551.97354</v>
      </c>
      <c r="Y5" s="7">
        <f>'IRA Calculations'!AL72</f>
        <v>220156528004.69702</v>
      </c>
      <c r="Z5" s="7">
        <f>'IRA Calculations'!AM72</f>
        <v>209417591828.48535</v>
      </c>
      <c r="AA5" s="7">
        <f>'IRA Calculations'!AN72</f>
        <v>198721489804.14548</v>
      </c>
      <c r="AB5" s="7">
        <f>'IRA Calculations'!AO72</f>
        <v>188153586877.35516</v>
      </c>
      <c r="AC5" s="7">
        <f>'IRA Calculations'!AP72</f>
        <v>177899272124.93381</v>
      </c>
      <c r="AD5" s="7">
        <f>'IRA Calculations'!AQ72</f>
        <v>168078912931.86743</v>
      </c>
      <c r="AE5" s="7">
        <f>'IRA Calculations'!AR72</f>
        <v>158806104551.18674</v>
      </c>
      <c r="AF5" s="7">
        <f>'IRA Calculations'!AS72</f>
        <v>150094140314.07504</v>
      </c>
      <c r="AG5" s="7">
        <f>'IRA Calculations'!AT72</f>
        <v>142036443617.21262</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201801432176.34842</v>
      </c>
      <c r="C7" s="7">
        <f>'IRA Calculations'!P74</f>
        <v>201801432176.34842</v>
      </c>
      <c r="D7" s="7">
        <f>'IRA Calculations'!Q74</f>
        <v>201801432176.34842</v>
      </c>
      <c r="E7" s="7">
        <f>'IRA Calculations'!R74</f>
        <v>202253259435.45343</v>
      </c>
      <c r="F7" s="7">
        <f>'IRA Calculations'!S74</f>
        <v>202501052335.84534</v>
      </c>
      <c r="G7" s="7">
        <f>'IRA Calculations'!T74</f>
        <v>202691487378.60751</v>
      </c>
      <c r="H7" s="7">
        <f>'IRA Calculations'!U74</f>
        <v>202734995574.35434</v>
      </c>
      <c r="I7" s="7">
        <f>'IRA Calculations'!V74</f>
        <v>202772709955.73062</v>
      </c>
      <c r="J7" s="7">
        <f>'IRA Calculations'!W74</f>
        <v>202859279476.64938</v>
      </c>
      <c r="K7" s="7">
        <f>'IRA Calculations'!X74</f>
        <v>202929940081.75635</v>
      </c>
      <c r="L7" s="7">
        <f>'IRA Calculations'!Y74</f>
        <v>202957676209.38113</v>
      </c>
      <c r="M7" s="7">
        <f>'IRA Calculations'!Z74</f>
        <v>202964930891.12378</v>
      </c>
      <c r="N7" s="7">
        <f>'IRA Calculations'!AA74</f>
        <v>203076092093.21109</v>
      </c>
      <c r="O7" s="7">
        <f>'IRA Calculations'!AB74</f>
        <v>203246263946.06717</v>
      </c>
      <c r="P7" s="7">
        <f>'IRA Calculations'!AC74</f>
        <v>203439491669.94385</v>
      </c>
      <c r="Q7" s="7">
        <f>'IRA Calculations'!AD74</f>
        <v>203789664447.5799</v>
      </c>
      <c r="R7" s="7">
        <f>'IRA Calculations'!AE74</f>
        <v>204322965682.05054</v>
      </c>
      <c r="S7" s="7">
        <f>'IRA Calculations'!AF74</f>
        <v>204993862399.20001</v>
      </c>
      <c r="T7" s="7">
        <f>'IRA Calculations'!AG74</f>
        <v>205952102823.97638</v>
      </c>
      <c r="U7" s="7">
        <f>'IRA Calculations'!AH74</f>
        <v>207056883287.67078</v>
      </c>
      <c r="V7" s="7">
        <f>'IRA Calculations'!AI74</f>
        <v>208312236688.68259</v>
      </c>
      <c r="W7" s="7">
        <f>'IRA Calculations'!AJ74</f>
        <v>209569627709.19559</v>
      </c>
      <c r="X7" s="7">
        <f>'IRA Calculations'!AK74</f>
        <v>209321744212.91577</v>
      </c>
      <c r="Y7" s="7">
        <f>'IRA Calculations'!AL74</f>
        <v>209060228289.37189</v>
      </c>
      <c r="Z7" s="7">
        <f>'IRA Calculations'!AM74</f>
        <v>208695862611.45087</v>
      </c>
      <c r="AA7" s="7">
        <f>'IRA Calculations'!AN74</f>
        <v>208301821086.22937</v>
      </c>
      <c r="AB7" s="7">
        <f>'IRA Calculations'!AO74</f>
        <v>207849702036.02081</v>
      </c>
      <c r="AC7" s="7">
        <f>'IRA Calculations'!AP74</f>
        <v>207410171546.61874</v>
      </c>
      <c r="AD7" s="7">
        <f>'IRA Calculations'!AQ74</f>
        <v>207005802606.69241</v>
      </c>
      <c r="AE7" s="7">
        <f>'IRA Calculations'!AR74</f>
        <v>206677045209.30838</v>
      </c>
      <c r="AF7" s="7">
        <f>'IRA Calculations'!AS74</f>
        <v>206357347544.50702</v>
      </c>
      <c r="AG7" s="7">
        <f>'IRA Calculations'!AT74</f>
        <v>206079179006.82724</v>
      </c>
    </row>
    <row r="8" spans="1:35" x14ac:dyDescent="0.2">
      <c r="A8" s="1" t="s">
        <v>344</v>
      </c>
      <c r="B8" s="7">
        <f>'IRA Calculations'!O75</f>
        <v>2732321131.9815068</v>
      </c>
      <c r="C8" s="7">
        <f>'IRA Calculations'!P75</f>
        <v>2732321131.9815068</v>
      </c>
      <c r="D8" s="7">
        <f>'IRA Calculations'!Q75</f>
        <v>2732321131.9815068</v>
      </c>
      <c r="E8" s="7">
        <f>'IRA Calculations'!R75</f>
        <v>2737566153.4093194</v>
      </c>
      <c r="F8" s="7">
        <f>'IRA Calculations'!S75</f>
        <v>2743239030.903018</v>
      </c>
      <c r="G8" s="7">
        <f>'IRA Calculations'!T75</f>
        <v>2750105032.6922736</v>
      </c>
      <c r="H8" s="7">
        <f>'IRA Calculations'!U75</f>
        <v>2756827986.2914848</v>
      </c>
      <c r="I8" s="7">
        <f>'IRA Calculations'!V75</f>
        <v>2763001438.001893</v>
      </c>
      <c r="J8" s="7">
        <f>'IRA Calculations'!W75</f>
        <v>2769132695.9180679</v>
      </c>
      <c r="K8" s="7">
        <f>'IRA Calculations'!X75</f>
        <v>2774787462.8034482</v>
      </c>
      <c r="L8" s="7">
        <f>'IRA Calculations'!Y75</f>
        <v>2779647511.2758722</v>
      </c>
      <c r="M8" s="7">
        <f>'IRA Calculations'!Z75</f>
        <v>2783952650.8097086</v>
      </c>
      <c r="N8" s="7">
        <f>'IRA Calculations'!AA75</f>
        <v>2788589777.2961111</v>
      </c>
      <c r="O8" s="7">
        <f>'IRA Calculations'!AB75</f>
        <v>2792857565.330615</v>
      </c>
      <c r="P8" s="7">
        <f>'IRA Calculations'!AC75</f>
        <v>2796307188.6899357</v>
      </c>
      <c r="Q8" s="7">
        <f>'IRA Calculations'!AD75</f>
        <v>2800414638.6632037</v>
      </c>
      <c r="R8" s="7">
        <f>'IRA Calculations'!AE75</f>
        <v>2804887359.7297869</v>
      </c>
      <c r="S8" s="7">
        <f>'IRA Calculations'!AF75</f>
        <v>2809542865.6831303</v>
      </c>
      <c r="T8" s="7">
        <f>'IRA Calculations'!AG75</f>
        <v>2815041661.0401015</v>
      </c>
      <c r="U8" s="7">
        <f>'IRA Calculations'!AH75</f>
        <v>2820623041.5915885</v>
      </c>
      <c r="V8" s="7">
        <f>'IRA Calculations'!AI75</f>
        <v>2827090247.0179453</v>
      </c>
      <c r="W8" s="7">
        <f>'IRA Calculations'!AJ75</f>
        <v>2833555539.5579581</v>
      </c>
      <c r="X8" s="7">
        <f>'IRA Calculations'!AK75</f>
        <v>2837269861.0235476</v>
      </c>
      <c r="Y8" s="7">
        <f>'IRA Calculations'!AL75</f>
        <v>2841287341.0599604</v>
      </c>
      <c r="Z8" s="7">
        <f>'IRA Calculations'!AM75</f>
        <v>2844735226.367197</v>
      </c>
      <c r="AA8" s="7">
        <f>'IRA Calculations'!AN75</f>
        <v>2848515405.0048018</v>
      </c>
      <c r="AB8" s="7">
        <f>'IRA Calculations'!AO75</f>
        <v>2851784610.533494</v>
      </c>
      <c r="AC8" s="7">
        <f>'IRA Calculations'!AP75</f>
        <v>2855016997.8745775</v>
      </c>
      <c r="AD8" s="7">
        <f>'IRA Calculations'!AQ75</f>
        <v>2858231995.3324447</v>
      </c>
      <c r="AE8" s="7">
        <f>'IRA Calculations'!AR75</f>
        <v>2861896062.1850982</v>
      </c>
      <c r="AF8" s="7">
        <f>'IRA Calculations'!AS75</f>
        <v>2865149850.1177859</v>
      </c>
      <c r="AG8" s="7">
        <f>'IRA Calculations'!AT75</f>
        <v>2868448971.3866115</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2186420133229.772</v>
      </c>
      <c r="C10" s="7">
        <f>'IRA Calculations'!P77</f>
        <v>2186420133229.772</v>
      </c>
      <c r="D10" s="7">
        <f>'IRA Calculations'!Q77</f>
        <v>2186420133229.772</v>
      </c>
      <c r="E10" s="7">
        <f>'IRA Calculations'!R77</f>
        <v>2197884932947.876</v>
      </c>
      <c r="F10" s="7">
        <f>'IRA Calculations'!S77</f>
        <v>2207926177067.3301</v>
      </c>
      <c r="G10" s="7">
        <f>'IRA Calculations'!T77</f>
        <v>2218423171903.9082</v>
      </c>
      <c r="H10" s="7">
        <f>'IRA Calculations'!U77</f>
        <v>2228288044645.0557</v>
      </c>
      <c r="I10" s="7">
        <f>'IRA Calculations'!V77</f>
        <v>2239397957321.0869</v>
      </c>
      <c r="J10" s="7">
        <f>'IRA Calculations'!W77</f>
        <v>2252526715655.2422</v>
      </c>
      <c r="K10" s="7">
        <f>'IRA Calculations'!X77</f>
        <v>2266778454956.5439</v>
      </c>
      <c r="L10" s="7">
        <f>'IRA Calculations'!Y77</f>
        <v>2281970958976.6885</v>
      </c>
      <c r="M10" s="7">
        <f>'IRA Calculations'!Z77</f>
        <v>2298063178088.9678</v>
      </c>
      <c r="N10" s="7">
        <f>'IRA Calculations'!AA77</f>
        <v>2315615193838.4795</v>
      </c>
      <c r="O10" s="7">
        <f>'IRA Calculations'!AB77</f>
        <v>2333117327808.9487</v>
      </c>
      <c r="P10" s="7">
        <f>'IRA Calculations'!AC77</f>
        <v>2349610104708.0229</v>
      </c>
      <c r="Q10" s="7">
        <f>'IRA Calculations'!AD77</f>
        <v>2365805503968.8857</v>
      </c>
      <c r="R10" s="7">
        <f>'IRA Calculations'!AE77</f>
        <v>2381344556840.4307</v>
      </c>
      <c r="S10" s="7">
        <f>'IRA Calculations'!AF77</f>
        <v>2394835328483.7671</v>
      </c>
      <c r="T10" s="7">
        <f>'IRA Calculations'!AG77</f>
        <v>2408590500625.5635</v>
      </c>
      <c r="U10" s="7">
        <f>'IRA Calculations'!AH77</f>
        <v>2421637818183.5356</v>
      </c>
      <c r="V10" s="7">
        <f>'IRA Calculations'!AI77</f>
        <v>2435353915950.3198</v>
      </c>
      <c r="W10" s="7">
        <f>'IRA Calculations'!AJ77</f>
        <v>2449049118792.1514</v>
      </c>
      <c r="X10" s="7">
        <f>'IRA Calculations'!AK77</f>
        <v>2443353171346.9609</v>
      </c>
      <c r="Y10" s="7">
        <f>'IRA Calculations'!AL77</f>
        <v>2438892294384.958</v>
      </c>
      <c r="Z10" s="7">
        <f>'IRA Calculations'!AM77</f>
        <v>2434943524516.0972</v>
      </c>
      <c r="AA10" s="7">
        <f>'IRA Calculations'!AN77</f>
        <v>2432226392232.8784</v>
      </c>
      <c r="AB10" s="7">
        <f>'IRA Calculations'!AO77</f>
        <v>2429876000621.3516</v>
      </c>
      <c r="AC10" s="7">
        <f>'IRA Calculations'!AP77</f>
        <v>2428111949990.3062</v>
      </c>
      <c r="AD10" s="7">
        <f>'IRA Calculations'!AQ77</f>
        <v>2426764156580.2344</v>
      </c>
      <c r="AE10" s="7">
        <f>'IRA Calculations'!AR77</f>
        <v>2426053865384.8262</v>
      </c>
      <c r="AF10" s="7">
        <f>'IRA Calculations'!AS77</f>
        <v>2425095663239.499</v>
      </c>
      <c r="AG10" s="7">
        <f>'IRA Calculations'!AT77</f>
        <v>2424172363403.5273</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249480501219.45319</v>
      </c>
      <c r="C2" s="7">
        <f>'IRA Calculations'!P82</f>
        <v>249480501219.45319</v>
      </c>
      <c r="D2" s="7">
        <f>'IRA Calculations'!Q82</f>
        <v>249480501219.45319</v>
      </c>
      <c r="E2" s="7">
        <f>'IRA Calculations'!R82</f>
        <v>243074701323.03613</v>
      </c>
      <c r="F2" s="7">
        <f>'IRA Calculations'!S82</f>
        <v>275402792052.0907</v>
      </c>
      <c r="G2" s="7">
        <f>'IRA Calculations'!T82</f>
        <v>308318205508.25018</v>
      </c>
      <c r="H2" s="7">
        <f>'IRA Calculations'!U82</f>
        <v>341888392259.50256</v>
      </c>
      <c r="I2" s="7">
        <f>'IRA Calculations'!V82</f>
        <v>376182757270.50079</v>
      </c>
      <c r="J2" s="7">
        <f>'IRA Calculations'!W82</f>
        <v>410982574700.11859</v>
      </c>
      <c r="K2" s="7">
        <f>'IRA Calculations'!X82</f>
        <v>446694990673.15942</v>
      </c>
      <c r="L2" s="7">
        <f>'IRA Calculations'!Y82</f>
        <v>483017782465.00568</v>
      </c>
      <c r="M2" s="7">
        <f>'IRA Calculations'!Z82</f>
        <v>519844953394.43073</v>
      </c>
      <c r="N2" s="7">
        <f>'IRA Calculations'!AA82</f>
        <v>557076462615.12915</v>
      </c>
      <c r="O2" s="7">
        <f>'IRA Calculations'!AB82</f>
        <v>594611225829.22217</v>
      </c>
      <c r="P2" s="7">
        <f>'IRA Calculations'!AC82</f>
        <v>594132813267.63586</v>
      </c>
      <c r="Q2" s="7">
        <f>'IRA Calculations'!AD82</f>
        <v>593805048396.34094</v>
      </c>
      <c r="R2" s="7">
        <f>'IRA Calculations'!AE82</f>
        <v>593587287775.53735</v>
      </c>
      <c r="S2" s="7">
        <f>'IRA Calculations'!AF82</f>
        <v>593453489596.4834</v>
      </c>
      <c r="T2" s="7">
        <f>'IRA Calculations'!AG82</f>
        <v>593387809031.9845</v>
      </c>
      <c r="U2" s="7">
        <f>'IRA Calculations'!AH82</f>
        <v>593376519508.86572</v>
      </c>
      <c r="V2" s="7">
        <f>'IRA Calculations'!AI82</f>
        <v>593408856785.66736</v>
      </c>
      <c r="W2" s="7">
        <f>'IRA Calculations'!AJ82</f>
        <v>593476961964.55444</v>
      </c>
      <c r="X2" s="7">
        <f>'IRA Calculations'!AK82</f>
        <v>593592934951.68311</v>
      </c>
      <c r="Y2" s="7">
        <f>'IRA Calculations'!AL82</f>
        <v>593738720785.90967</v>
      </c>
      <c r="Z2" s="7">
        <f>'IRA Calculations'!AM82</f>
        <v>593908626181.86328</v>
      </c>
      <c r="AA2" s="7">
        <f>'IRA Calculations'!AN82</f>
        <v>594100346926.77783</v>
      </c>
      <c r="AB2" s="7">
        <f>'IRA Calculations'!AO82</f>
        <v>594310128519.8363</v>
      </c>
      <c r="AC2" s="7">
        <f>'IRA Calculations'!AP82</f>
        <v>594535165875.08008</v>
      </c>
      <c r="AD2" s="7">
        <f>'IRA Calculations'!AQ82</f>
        <v>594773405031.12854</v>
      </c>
      <c r="AE2" s="7">
        <f>'IRA Calculations'!AR82</f>
        <v>595020719689.33826</v>
      </c>
      <c r="AF2" s="7">
        <f>'IRA Calculations'!AS82</f>
        <v>595274845985.57703</v>
      </c>
      <c r="AG2" s="7">
        <f>'IRA Calculations'!AT82</f>
        <v>595534578686.77222</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353199180793.77802</v>
      </c>
      <c r="C2" s="7">
        <f>'IRA Calculations'!P95</f>
        <v>353199180793.77802</v>
      </c>
      <c r="D2" s="7">
        <f>'IRA Calculations'!Q95</f>
        <v>353199180793.77802</v>
      </c>
      <c r="E2" s="7">
        <f>'IRA Calculations'!R95</f>
        <v>350540344868.54077</v>
      </c>
      <c r="F2" s="7">
        <f>'IRA Calculations'!S95</f>
        <v>347964997937.28735</v>
      </c>
      <c r="G2" s="7">
        <f>'IRA Calculations'!T95</f>
        <v>345798368757.65393</v>
      </c>
      <c r="H2" s="7">
        <f>'IRA Calculations'!U95</f>
        <v>344585776884.21759</v>
      </c>
      <c r="I2" s="7">
        <f>'IRA Calculations'!V95</f>
        <v>344454903294.74695</v>
      </c>
      <c r="J2" s="7">
        <f>'IRA Calculations'!W95</f>
        <v>344686409241.71204</v>
      </c>
      <c r="K2" s="7">
        <f>'IRA Calculations'!X95</f>
        <v>344938878857.30096</v>
      </c>
      <c r="L2" s="7">
        <f>'IRA Calculations'!Y95</f>
        <v>345231380742.91052</v>
      </c>
      <c r="M2" s="7">
        <f>'IRA Calculations'!Z95</f>
        <v>345750183690.29388</v>
      </c>
      <c r="N2" s="7">
        <f>'IRA Calculations'!AA95</f>
        <v>346770578478.44861</v>
      </c>
      <c r="O2" s="7">
        <f>'IRA Calculations'!AB95</f>
        <v>348253052923.17834</v>
      </c>
      <c r="P2" s="7">
        <f>'IRA Calculations'!AC95</f>
        <v>350043325603.10718</v>
      </c>
      <c r="Q2" s="7">
        <f>'IRA Calculations'!AD95</f>
        <v>352019328058.88745</v>
      </c>
      <c r="R2" s="7">
        <f>'IRA Calculations'!AE95</f>
        <v>353799235496.27838</v>
      </c>
      <c r="S2" s="7">
        <f>'IRA Calculations'!AF95</f>
        <v>354943967244.28705</v>
      </c>
      <c r="T2" s="7">
        <f>'IRA Calculations'!AG95</f>
        <v>355900357335.23047</v>
      </c>
      <c r="U2" s="7">
        <f>'IRA Calculations'!AH95</f>
        <v>356741244065.85211</v>
      </c>
      <c r="V2" s="7">
        <f>'IRA Calculations'!AI95</f>
        <v>357503390585.75085</v>
      </c>
      <c r="W2" s="7">
        <f>'IRA Calculations'!AJ95</f>
        <v>358207145426.44165</v>
      </c>
      <c r="X2" s="7">
        <f>'IRA Calculations'!AK95</f>
        <v>357445867496.3808</v>
      </c>
      <c r="Y2" s="7">
        <f>'IRA Calculations'!AL95</f>
        <v>356763995302.95886</v>
      </c>
      <c r="Z2" s="7">
        <f>'IRA Calculations'!AM95</f>
        <v>356195321868.047</v>
      </c>
      <c r="AA2" s="7">
        <f>'IRA Calculations'!AN95</f>
        <v>355765247055.0155</v>
      </c>
      <c r="AB2" s="7">
        <f>'IRA Calculations'!AO95</f>
        <v>355468525145.66986</v>
      </c>
      <c r="AC2" s="7">
        <f>'IRA Calculations'!AP95</f>
        <v>355290935865.737</v>
      </c>
      <c r="AD2" s="7">
        <f>'IRA Calculations'!AQ95</f>
        <v>355210800710.43634</v>
      </c>
      <c r="AE2" s="7">
        <f>'IRA Calculations'!AR95</f>
        <v>355202981838.25146</v>
      </c>
      <c r="AF2" s="7">
        <f>'IRA Calculations'!AS95</f>
        <v>355253973368.84821</v>
      </c>
      <c r="AG2" s="7">
        <f>'IRA Calculations'!AT95</f>
        <v>355357996589.03766</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1815959635246.9861</v>
      </c>
      <c r="C2" s="7">
        <f>'IRA Calculations'!P108</f>
        <v>1815959635246.9861</v>
      </c>
      <c r="D2" s="7">
        <f>'IRA Calculations'!Q108</f>
        <v>1815959635246.9861</v>
      </c>
      <c r="E2" s="7">
        <f>'IRA Calculations'!R108</f>
        <v>1803996984745.7866</v>
      </c>
      <c r="F2" s="7">
        <f>'IRA Calculations'!S108</f>
        <v>1792037531252.0918</v>
      </c>
      <c r="G2" s="7">
        <f>'IRA Calculations'!T108</f>
        <v>1780649126979.7595</v>
      </c>
      <c r="H2" s="7">
        <f>'IRA Calculations'!U108</f>
        <v>1770445185155.863</v>
      </c>
      <c r="I2" s="7">
        <f>'IRA Calculations'!V108</f>
        <v>1762120586826.5122</v>
      </c>
      <c r="J2" s="7">
        <f>'IRA Calculations'!W108</f>
        <v>1755824841391.0583</v>
      </c>
      <c r="K2" s="7">
        <f>'IRA Calculations'!X108</f>
        <v>1751457748507.0762</v>
      </c>
      <c r="L2" s="7">
        <f>'IRA Calculations'!Y108</f>
        <v>1748742945184.4492</v>
      </c>
      <c r="M2" s="7">
        <f>'IRA Calculations'!Z108</f>
        <v>1748029215614.7676</v>
      </c>
      <c r="N2" s="7">
        <f>'IRA Calculations'!AA108</f>
        <v>1749511487894.634</v>
      </c>
      <c r="O2" s="7">
        <f>'IRA Calculations'!AB108</f>
        <v>1752739312983.1797</v>
      </c>
      <c r="P2" s="7">
        <f>'IRA Calculations'!AC108</f>
        <v>1757333057545.2446</v>
      </c>
      <c r="Q2" s="7">
        <f>'IRA Calculations'!AD108</f>
        <v>1763440365922.8005</v>
      </c>
      <c r="R2" s="7">
        <f>'IRA Calculations'!AE108</f>
        <v>1770863487419.5176</v>
      </c>
      <c r="S2" s="7">
        <f>'IRA Calculations'!AF108</f>
        <v>1779305189147.6616</v>
      </c>
      <c r="T2" s="7">
        <f>'IRA Calculations'!AG108</f>
        <v>1788306223916.5791</v>
      </c>
      <c r="U2" s="7">
        <f>'IRA Calculations'!AH108</f>
        <v>1797695873092.5281</v>
      </c>
      <c r="V2" s="7">
        <f>'IRA Calculations'!AI108</f>
        <v>1807338668188.0469</v>
      </c>
      <c r="W2" s="7">
        <f>'IRA Calculations'!AJ108</f>
        <v>1817144604024.3535</v>
      </c>
      <c r="X2" s="7">
        <f>'IRA Calculations'!AK108</f>
        <v>1819518191004.7566</v>
      </c>
      <c r="Y2" s="7">
        <f>'IRA Calculations'!AL108</f>
        <v>1821961005481.199</v>
      </c>
      <c r="Z2" s="7">
        <f>'IRA Calculations'!AM108</f>
        <v>1824461663295.9724</v>
      </c>
      <c r="AA2" s="7">
        <f>'IRA Calculations'!AN108</f>
        <v>1827023935141.0574</v>
      </c>
      <c r="AB2" s="7">
        <f>'IRA Calculations'!AO108</f>
        <v>1829645665966.7708</v>
      </c>
      <c r="AC2" s="7">
        <f>'IRA Calculations'!AP108</f>
        <v>1832326508587.0798</v>
      </c>
      <c r="AD2" s="7">
        <f>'IRA Calculations'!AQ108</f>
        <v>1835062263447.3374</v>
      </c>
      <c r="AE2" s="7">
        <f>'IRA Calculations'!AR108</f>
        <v>1837846514403.6023</v>
      </c>
      <c r="AF2" s="7">
        <f>'IRA Calculations'!AS108</f>
        <v>1840668455862.7993</v>
      </c>
      <c r="AG2" s="7">
        <f>'IRA Calculations'!AT108</f>
        <v>1843521262239.4338</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1016771462525.0372</v>
      </c>
      <c r="C4" s="7">
        <f>'IRA Calculations'!P110</f>
        <v>1016771462525.0372</v>
      </c>
      <c r="D4" s="7">
        <f>'IRA Calculations'!Q110</f>
        <v>1016771462525.0372</v>
      </c>
      <c r="E4" s="7">
        <f>'IRA Calculations'!R110</f>
        <v>1017535811313.3147</v>
      </c>
      <c r="F4" s="7">
        <f>'IRA Calculations'!S110</f>
        <v>1018560250125.3618</v>
      </c>
      <c r="G4" s="7">
        <f>'IRA Calculations'!T110</f>
        <v>1020047282180.2084</v>
      </c>
      <c r="H4" s="7">
        <f>'IRA Calculations'!U110</f>
        <v>1022222322592.0015</v>
      </c>
      <c r="I4" s="7">
        <f>'IRA Calculations'!V110</f>
        <v>1025352810374.2882</v>
      </c>
      <c r="J4" s="7">
        <f>'IRA Calculations'!W110</f>
        <v>1029321510098.4244</v>
      </c>
      <c r="K4" s="7">
        <f>'IRA Calculations'!X110</f>
        <v>1033852972899.9811</v>
      </c>
      <c r="L4" s="7">
        <f>'IRA Calculations'!Y110</f>
        <v>1038653029307.8038</v>
      </c>
      <c r="M4" s="7">
        <f>'IRA Calculations'!Z110</f>
        <v>1043877588698.9708</v>
      </c>
      <c r="N4" s="7">
        <f>'IRA Calculations'!AA110</f>
        <v>1049500884253.4005</v>
      </c>
      <c r="O4" s="7">
        <f>'IRA Calculations'!AB110</f>
        <v>1055261913646.3055</v>
      </c>
      <c r="P4" s="7">
        <f>'IRA Calculations'!AC110</f>
        <v>1061083068746.0361</v>
      </c>
      <c r="Q4" s="7">
        <f>'IRA Calculations'!AD110</f>
        <v>1067231718625.5994</v>
      </c>
      <c r="R4" s="7">
        <f>'IRA Calculations'!AE110</f>
        <v>1073722918685.9437</v>
      </c>
      <c r="S4" s="7">
        <f>'IRA Calculations'!AF110</f>
        <v>1080461781852.6162</v>
      </c>
      <c r="T4" s="7">
        <f>'IRA Calculations'!AG110</f>
        <v>1087253279423.2906</v>
      </c>
      <c r="U4" s="7">
        <f>'IRA Calculations'!AH110</f>
        <v>1094079578199.9517</v>
      </c>
      <c r="V4" s="7">
        <f>'IRA Calculations'!AI110</f>
        <v>1100881325115.8491</v>
      </c>
      <c r="W4" s="7">
        <f>'IRA Calculations'!AJ110</f>
        <v>1107622090491.511</v>
      </c>
      <c r="X4" s="7">
        <f>'IRA Calculations'!AK110</f>
        <v>1109551543677.1313</v>
      </c>
      <c r="Y4" s="7">
        <f>'IRA Calculations'!AL110</f>
        <v>1111395725034.7068</v>
      </c>
      <c r="Z4" s="7">
        <f>'IRA Calculations'!AM110</f>
        <v>1113176683849.5083</v>
      </c>
      <c r="AA4" s="7">
        <f>'IRA Calculations'!AN110</f>
        <v>1114912775611.2344</v>
      </c>
      <c r="AB4" s="7">
        <f>'IRA Calculations'!AO110</f>
        <v>1116614928180.2539</v>
      </c>
      <c r="AC4" s="7">
        <f>'IRA Calculations'!AP110</f>
        <v>1118292547247.7859</v>
      </c>
      <c r="AD4" s="7">
        <f>'IRA Calculations'!AQ110</f>
        <v>1119953822416.4321</v>
      </c>
      <c r="AE4" s="7">
        <f>'IRA Calculations'!AR110</f>
        <v>1121599688775.4094</v>
      </c>
      <c r="AF4" s="7">
        <f>'IRA Calculations'!AS110</f>
        <v>1123245423757.8923</v>
      </c>
      <c r="AG4" s="7">
        <f>'IRA Calculations'!AT110</f>
        <v>1124902407914.5247</v>
      </c>
    </row>
    <row r="5" spans="1:35" x14ac:dyDescent="0.2">
      <c r="A5" s="1" t="s">
        <v>79</v>
      </c>
      <c r="B5" s="7">
        <f>'IRA Calculations'!O111</f>
        <v>832079741.72335935</v>
      </c>
      <c r="C5" s="7">
        <f>'IRA Calculations'!P111</f>
        <v>832079741.72335935</v>
      </c>
      <c r="D5" s="7">
        <f>'IRA Calculations'!Q111</f>
        <v>832079741.72335935</v>
      </c>
      <c r="E5" s="7">
        <f>'IRA Calculations'!R111</f>
        <v>797650082.95336747</v>
      </c>
      <c r="F5" s="7">
        <f>'IRA Calculations'!S111</f>
        <v>755418363.92912269</v>
      </c>
      <c r="G5" s="7">
        <f>'IRA Calculations'!T111</f>
        <v>709284333.14831293</v>
      </c>
      <c r="H5" s="7">
        <f>'IRA Calculations'!U111</f>
        <v>663298161.99648595</v>
      </c>
      <c r="I5" s="7">
        <f>'IRA Calculations'!V111</f>
        <v>621119738.02287149</v>
      </c>
      <c r="J5" s="7">
        <f>'IRA Calculations'!W111</f>
        <v>585188678.84717655</v>
      </c>
      <c r="K5" s="7">
        <f>'IRA Calculations'!X111</f>
        <v>556706557.35057604</v>
      </c>
      <c r="L5" s="7">
        <f>'IRA Calculations'!Y111</f>
        <v>535750953.52186066</v>
      </c>
      <c r="M5" s="7">
        <f>'IRA Calculations'!Z111</f>
        <v>521782572.16735256</v>
      </c>
      <c r="N5" s="7">
        <f>'IRA Calculations'!AA111</f>
        <v>513595714.88301533</v>
      </c>
      <c r="O5" s="7">
        <f>'IRA Calculations'!AB111</f>
        <v>509633530.96670747</v>
      </c>
      <c r="P5" s="7">
        <f>'IRA Calculations'!AC111</f>
        <v>508511807.31497741</v>
      </c>
      <c r="Q5" s="7">
        <f>'IRA Calculations'!AD111</f>
        <v>509307860.44242203</v>
      </c>
      <c r="R5" s="7">
        <f>'IRA Calculations'!AE111</f>
        <v>511272443.78191131</v>
      </c>
      <c r="S5" s="7">
        <f>'IRA Calculations'!AF111</f>
        <v>513874325.76529485</v>
      </c>
      <c r="T5" s="7">
        <f>'IRA Calculations'!AG111</f>
        <v>516738589.76100022</v>
      </c>
      <c r="U5" s="7">
        <f>'IRA Calculations'!AH111</f>
        <v>519721764.16996861</v>
      </c>
      <c r="V5" s="7">
        <f>'IRA Calculations'!AI111</f>
        <v>522733208.07738334</v>
      </c>
      <c r="W5" s="7">
        <f>'IRA Calculations'!AJ111</f>
        <v>525726156.63733059</v>
      </c>
      <c r="X5" s="7">
        <f>'IRA Calculations'!AK111</f>
        <v>526617347.39722931</v>
      </c>
      <c r="Y5" s="7">
        <f>'IRA Calculations'!AL111</f>
        <v>527474410.92863137</v>
      </c>
      <c r="Z5" s="7">
        <f>'IRA Calculations'!AM111</f>
        <v>528307715.19037563</v>
      </c>
      <c r="AA5" s="7">
        <f>'IRA Calculations'!AN111</f>
        <v>529125947.59878242</v>
      </c>
      <c r="AB5" s="7">
        <f>'IRA Calculations'!AO111</f>
        <v>529934156.62954903</v>
      </c>
      <c r="AC5" s="7">
        <f>'IRA Calculations'!AP111</f>
        <v>530733449.76481104</v>
      </c>
      <c r="AD5" s="7">
        <f>'IRA Calculations'!AQ111</f>
        <v>531525640.13137901</v>
      </c>
      <c r="AE5" s="7">
        <f>'IRA Calculations'!AR111</f>
        <v>532310208.47318834</v>
      </c>
      <c r="AF5" s="7">
        <f>'IRA Calculations'!AS111</f>
        <v>533092961.07959223</v>
      </c>
      <c r="AG5" s="7">
        <f>'IRA Calculations'!AT111</f>
        <v>533880091.79562223</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241442358330.93851</v>
      </c>
      <c r="C10" s="7">
        <f>'IRA Calculations'!P116</f>
        <v>241442358330.93851</v>
      </c>
      <c r="D10" s="7">
        <f>'IRA Calculations'!Q116</f>
        <v>241442358330.93851</v>
      </c>
      <c r="E10" s="7">
        <f>'IRA Calculations'!R116</f>
        <v>237193814883.06229</v>
      </c>
      <c r="F10" s="7">
        <f>'IRA Calculations'!S116</f>
        <v>234017029400.521</v>
      </c>
      <c r="G10" s="7">
        <f>'IRA Calculations'!T116</f>
        <v>231770165157.33493</v>
      </c>
      <c r="H10" s="7">
        <f>'IRA Calculations'!U116</f>
        <v>230309643867.08389</v>
      </c>
      <c r="I10" s="7">
        <f>'IRA Calculations'!V116</f>
        <v>229534707222.40118</v>
      </c>
      <c r="J10" s="7">
        <f>'IRA Calculations'!W116</f>
        <v>229294702390.95062</v>
      </c>
      <c r="K10" s="7">
        <f>'IRA Calculations'!X116</f>
        <v>229440749605.36087</v>
      </c>
      <c r="L10" s="7">
        <f>'IRA Calculations'!Y116</f>
        <v>229838286876.97397</v>
      </c>
      <c r="M10" s="7">
        <f>'IRA Calculations'!Z116</f>
        <v>230476206679.9028</v>
      </c>
      <c r="N10" s="7">
        <f>'IRA Calculations'!AA116</f>
        <v>231305022909.31403</v>
      </c>
      <c r="O10" s="7">
        <f>'IRA Calculations'!AB116</f>
        <v>232228969175.53647</v>
      </c>
      <c r="P10" s="7">
        <f>'IRA Calculations'!AC116</f>
        <v>233194236926.2955</v>
      </c>
      <c r="Q10" s="7">
        <f>'IRA Calculations'!AD116</f>
        <v>234236355954.87836</v>
      </c>
      <c r="R10" s="7">
        <f>'IRA Calculations'!AE116</f>
        <v>235347337946.51514</v>
      </c>
      <c r="S10" s="7">
        <f>'IRA Calculations'!AF116</f>
        <v>236509880896.17026</v>
      </c>
      <c r="T10" s="7">
        <f>'IRA Calculations'!AG116</f>
        <v>237681341536.4848</v>
      </c>
      <c r="U10" s="7">
        <f>'IRA Calculations'!AH116</f>
        <v>238862398271.32343</v>
      </c>
      <c r="V10" s="7">
        <f>'IRA Calculations'!AI116</f>
        <v>240042978951.99512</v>
      </c>
      <c r="W10" s="7">
        <f>'IRA Calculations'!AJ116</f>
        <v>241216885773.59265</v>
      </c>
      <c r="X10" s="7">
        <f>'IRA Calculations'!AK116</f>
        <v>241660971520.64429</v>
      </c>
      <c r="Y10" s="7">
        <f>'IRA Calculations'!AL116</f>
        <v>242085343729.71835</v>
      </c>
      <c r="Z10" s="7">
        <f>'IRA Calculations'!AM116</f>
        <v>242494273491.64087</v>
      </c>
      <c r="AA10" s="7">
        <f>'IRA Calculations'!AN116</f>
        <v>242891534190.71497</v>
      </c>
      <c r="AB10" s="7">
        <f>'IRA Calculations'!AO116</f>
        <v>243279612577.46124</v>
      </c>
      <c r="AC10" s="7">
        <f>'IRA Calculations'!AP116</f>
        <v>243660530516.80701</v>
      </c>
      <c r="AD10" s="7">
        <f>'IRA Calculations'!AQ116</f>
        <v>244035851269.35699</v>
      </c>
      <c r="AE10" s="7">
        <f>'IRA Calculations'!AR116</f>
        <v>244406296192.60522</v>
      </c>
      <c r="AF10" s="7">
        <f>'IRA Calculations'!AS116</f>
        <v>244774878100.37363</v>
      </c>
      <c r="AG10" s="7">
        <f>'IRA Calculations'!AT116</f>
        <v>245144166850.21719</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2867628387911.4751</v>
      </c>
      <c r="C2" s="7">
        <f>'IRA Calculations'!P121</f>
        <v>2867628387911.4751</v>
      </c>
      <c r="D2" s="7">
        <f>'IRA Calculations'!Q121</f>
        <v>2867628387911.4751</v>
      </c>
      <c r="E2" s="7">
        <f>'IRA Calculations'!R121</f>
        <v>2890833461873.981</v>
      </c>
      <c r="F2" s="7">
        <f>'IRA Calculations'!S121</f>
        <v>2914973995555.5786</v>
      </c>
      <c r="G2" s="7">
        <f>'IRA Calculations'!T121</f>
        <v>2941742258562.3667</v>
      </c>
      <c r="H2" s="7">
        <f>'IRA Calculations'!U121</f>
        <v>2970234961395.8945</v>
      </c>
      <c r="I2" s="7">
        <f>'IRA Calculations'!V121</f>
        <v>2997133212827.082</v>
      </c>
      <c r="J2" s="7">
        <f>'IRA Calculations'!W121</f>
        <v>3024943687733.4053</v>
      </c>
      <c r="K2" s="7">
        <f>'IRA Calculations'!X121</f>
        <v>3055429901099.5483</v>
      </c>
      <c r="L2" s="7">
        <f>'IRA Calculations'!Y121</f>
        <v>3083965367831.6904</v>
      </c>
      <c r="M2" s="7">
        <f>'IRA Calculations'!Z121</f>
        <v>3111185219373.2925</v>
      </c>
      <c r="N2" s="7">
        <f>'IRA Calculations'!AA121</f>
        <v>3137620280126.3159</v>
      </c>
      <c r="O2" s="7">
        <f>'IRA Calculations'!AB121</f>
        <v>3163020894067.1343</v>
      </c>
      <c r="P2" s="7">
        <f>'IRA Calculations'!AC121</f>
        <v>3191281695175.0962</v>
      </c>
      <c r="Q2" s="7">
        <f>'IRA Calculations'!AD121</f>
        <v>3223801275595.1768</v>
      </c>
      <c r="R2" s="7">
        <f>'IRA Calculations'!AE121</f>
        <v>3259579504838.334</v>
      </c>
      <c r="S2" s="7">
        <f>'IRA Calculations'!AF121</f>
        <v>3295461943144.1108</v>
      </c>
      <c r="T2" s="7">
        <f>'IRA Calculations'!AG121</f>
        <v>3330204591372.2056</v>
      </c>
      <c r="U2" s="7">
        <f>'IRA Calculations'!AH121</f>
        <v>3365967772769.0586</v>
      </c>
      <c r="V2" s="7">
        <f>'IRA Calculations'!AI121</f>
        <v>3400058759942.2739</v>
      </c>
      <c r="W2" s="7">
        <f>'IRA Calculations'!AJ121</f>
        <v>3431982170785.8633</v>
      </c>
      <c r="X2" s="7">
        <f>'IRA Calculations'!AK121</f>
        <v>3456763405626.2896</v>
      </c>
      <c r="Y2" s="7">
        <f>'IRA Calculations'!AL121</f>
        <v>3481767299713.4111</v>
      </c>
      <c r="Z2" s="7">
        <f>'IRA Calculations'!AM121</f>
        <v>3507741389201.6792</v>
      </c>
      <c r="AA2" s="7">
        <f>'IRA Calculations'!AN121</f>
        <v>3533608166260.9761</v>
      </c>
      <c r="AB2" s="7">
        <f>'IRA Calculations'!AO121</f>
        <v>3559143749710.8101</v>
      </c>
      <c r="AC2" s="7">
        <f>'IRA Calculations'!AP121</f>
        <v>3581469864358.7051</v>
      </c>
      <c r="AD2" s="7">
        <f>'IRA Calculations'!AQ121</f>
        <v>3600315242692.5801</v>
      </c>
      <c r="AE2" s="7">
        <f>'IRA Calculations'!AR121</f>
        <v>3618178897548.5366</v>
      </c>
      <c r="AF2" s="7">
        <f>'IRA Calculations'!AS121</f>
        <v>3637153130503.9561</v>
      </c>
      <c r="AG2" s="7">
        <f>'IRA Calculations'!AT121</f>
        <v>3657644133172.7368</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1057948289175.7233</v>
      </c>
      <c r="C2" s="7">
        <f>'IRA Calculations'!P134</f>
        <v>1057948289175.7233</v>
      </c>
      <c r="D2" s="7">
        <f>'IRA Calculations'!Q134</f>
        <v>1057948289175.7233</v>
      </c>
      <c r="E2" s="7">
        <f>'IRA Calculations'!R134</f>
        <v>1054224566111.3324</v>
      </c>
      <c r="F2" s="7">
        <f>'IRA Calculations'!S134</f>
        <v>1050303627069.8021</v>
      </c>
      <c r="G2" s="7">
        <f>'IRA Calculations'!T134</f>
        <v>1046284866593.1902</v>
      </c>
      <c r="H2" s="7">
        <f>'IRA Calculations'!U134</f>
        <v>1042328665927.5948</v>
      </c>
      <c r="I2" s="7">
        <f>'IRA Calculations'!V134</f>
        <v>1038860834586.3912</v>
      </c>
      <c r="J2" s="7">
        <f>'IRA Calculations'!W134</f>
        <v>1035854606414.1505</v>
      </c>
      <c r="K2" s="7">
        <f>'IRA Calculations'!X134</f>
        <v>1033550438104.7477</v>
      </c>
      <c r="L2" s="7">
        <f>'IRA Calculations'!Y134</f>
        <v>1031905590788.652</v>
      </c>
      <c r="M2" s="7">
        <f>'IRA Calculations'!Z134</f>
        <v>1030946156173.4446</v>
      </c>
      <c r="N2" s="7">
        <f>'IRA Calculations'!AA134</f>
        <v>1030675993404.0276</v>
      </c>
      <c r="O2" s="7">
        <f>'IRA Calculations'!AB134</f>
        <v>1030816694119.0426</v>
      </c>
      <c r="P2" s="7">
        <f>'IRA Calculations'!AC134</f>
        <v>1031186620768.2789</v>
      </c>
      <c r="Q2" s="7">
        <f>'IRA Calculations'!AD134</f>
        <v>1031659073658.6941</v>
      </c>
      <c r="R2" s="7">
        <f>'IRA Calculations'!AE134</f>
        <v>1032077999880.9628</v>
      </c>
      <c r="S2" s="7">
        <f>'IRA Calculations'!AF134</f>
        <v>1032283352035.0139</v>
      </c>
      <c r="T2" s="7">
        <f>'IRA Calculations'!AG134</f>
        <v>1032030839363.4232</v>
      </c>
      <c r="U2" s="7">
        <f>'IRA Calculations'!AH134</f>
        <v>1031609523456.5924</v>
      </c>
      <c r="V2" s="7">
        <f>'IRA Calculations'!AI134</f>
        <v>1030709789983.4431</v>
      </c>
      <c r="W2" s="7">
        <f>'IRA Calculations'!AJ134</f>
        <v>1029614465812.5553</v>
      </c>
      <c r="X2" s="7">
        <f>'IRA Calculations'!AK134</f>
        <v>1028503889237.0231</v>
      </c>
      <c r="Y2" s="7">
        <f>'IRA Calculations'!AL134</f>
        <v>1027261243043.2473</v>
      </c>
      <c r="Z2" s="7">
        <f>'IRA Calculations'!AM134</f>
        <v>1026115508527.106</v>
      </c>
      <c r="AA2" s="7">
        <f>'IRA Calculations'!AN134</f>
        <v>1025048030243.9612</v>
      </c>
      <c r="AB2" s="7">
        <f>'IRA Calculations'!AO134</f>
        <v>1024087988162.8622</v>
      </c>
      <c r="AC2" s="7">
        <f>'IRA Calculations'!AP134</f>
        <v>1023196299136.6853</v>
      </c>
      <c r="AD2" s="7">
        <f>'IRA Calculations'!AQ134</f>
        <v>1022361735813.001</v>
      </c>
      <c r="AE2" s="7">
        <f>'IRA Calculations'!AR134</f>
        <v>1021574024423.4478</v>
      </c>
      <c r="AF2" s="7">
        <f>'IRA Calculations'!AS134</f>
        <v>1020787563887.1249</v>
      </c>
      <c r="AG2" s="7">
        <f>'IRA Calculations'!AT134</f>
        <v>1019960384510.1252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9628993267871.8477</v>
      </c>
      <c r="C4" s="7">
        <f>'IRA Calculations'!P136</f>
        <v>9628993267871.8477</v>
      </c>
      <c r="D4" s="7">
        <f>'IRA Calculations'!Q136</f>
        <v>9628993267871.8477</v>
      </c>
      <c r="E4" s="7">
        <f>'IRA Calculations'!R136</f>
        <v>9619720498342.9941</v>
      </c>
      <c r="F4" s="7">
        <f>'IRA Calculations'!S136</f>
        <v>9599672710085.6855</v>
      </c>
      <c r="G4" s="7">
        <f>'IRA Calculations'!T136</f>
        <v>9576877094016.0723</v>
      </c>
      <c r="H4" s="7">
        <f>'IRA Calculations'!U136</f>
        <v>9551844226238.9219</v>
      </c>
      <c r="I4" s="7">
        <f>'IRA Calculations'!V136</f>
        <v>9527623060662.5762</v>
      </c>
      <c r="J4" s="7">
        <f>'IRA Calculations'!W136</f>
        <v>9503085395570.4609</v>
      </c>
      <c r="K4" s="7">
        <f>'IRA Calculations'!X136</f>
        <v>9479908669902.3613</v>
      </c>
      <c r="L4" s="7">
        <f>'IRA Calculations'!Y136</f>
        <v>9457419462384.7383</v>
      </c>
      <c r="M4" s="7">
        <f>'IRA Calculations'!Z136</f>
        <v>9436224322796.2227</v>
      </c>
      <c r="N4" s="7">
        <f>'IRA Calculations'!AA136</f>
        <v>9416716991703.7246</v>
      </c>
      <c r="O4" s="7">
        <f>'IRA Calculations'!AB136</f>
        <v>9397675526319.2324</v>
      </c>
      <c r="P4" s="7">
        <f>'IRA Calculations'!AC136</f>
        <v>9387178941196.707</v>
      </c>
      <c r="Q4" s="7">
        <f>'IRA Calculations'!AD136</f>
        <v>9378010425345.1191</v>
      </c>
      <c r="R4" s="7">
        <f>'IRA Calculations'!AE136</f>
        <v>9370470304364.4727</v>
      </c>
      <c r="S4" s="7">
        <f>'IRA Calculations'!AF136</f>
        <v>9364295568666.9238</v>
      </c>
      <c r="T4" s="7">
        <f>'IRA Calculations'!AG136</f>
        <v>9358001469202.6816</v>
      </c>
      <c r="U4" s="7">
        <f>'IRA Calculations'!AH136</f>
        <v>9354665990956.459</v>
      </c>
      <c r="V4" s="7">
        <f>'IRA Calculations'!AI136</f>
        <v>9351024991680.7832</v>
      </c>
      <c r="W4" s="7">
        <f>'IRA Calculations'!AJ136</f>
        <v>9349171424839.4395</v>
      </c>
      <c r="X4" s="7">
        <f>'IRA Calculations'!AK136</f>
        <v>9348900451746</v>
      </c>
      <c r="Y4" s="7">
        <f>'IRA Calculations'!AL136</f>
        <v>9348116402735.2773</v>
      </c>
      <c r="Z4" s="7">
        <f>'IRA Calculations'!AM136</f>
        <v>9348279007728.4043</v>
      </c>
      <c r="AA4" s="7">
        <f>'IRA Calculations'!AN136</f>
        <v>9348587498761.543</v>
      </c>
      <c r="AB4" s="7">
        <f>'IRA Calculations'!AO136</f>
        <v>9349089967811.2305</v>
      </c>
      <c r="AC4" s="7">
        <f>'IRA Calculations'!AP136</f>
        <v>9349355843517.332</v>
      </c>
      <c r="AD4" s="7">
        <f>'IRA Calculations'!AQ136</f>
        <v>9349396929128.6543</v>
      </c>
      <c r="AE4" s="7">
        <f>'IRA Calculations'!AR136</f>
        <v>9349284803690.9766</v>
      </c>
      <c r="AF4" s="7">
        <f>'IRA Calculations'!AS136</f>
        <v>9348672995912.707</v>
      </c>
      <c r="AG4" s="7">
        <f>'IRA Calculations'!AT136</f>
        <v>9347195323036.1016</v>
      </c>
    </row>
    <row r="5" spans="1:35" x14ac:dyDescent="0.2">
      <c r="A5" s="1" t="s">
        <v>79</v>
      </c>
      <c r="B5" s="7">
        <f>'IRA Calculations'!O137</f>
        <v>1542994685392.8887</v>
      </c>
      <c r="C5" s="7">
        <f>'IRA Calculations'!P137</f>
        <v>1542994685392.8887</v>
      </c>
      <c r="D5" s="7">
        <f>'IRA Calculations'!Q137</f>
        <v>1542994685392.8887</v>
      </c>
      <c r="E5" s="7">
        <f>'IRA Calculations'!R137</f>
        <v>1566507162681.3188</v>
      </c>
      <c r="F5" s="7">
        <f>'IRA Calculations'!S137</f>
        <v>1589410835399.4956</v>
      </c>
      <c r="G5" s="7">
        <f>'IRA Calculations'!T137</f>
        <v>1611619669550.4258</v>
      </c>
      <c r="H5" s="7">
        <f>'IRA Calculations'!U137</f>
        <v>1633116377098.1865</v>
      </c>
      <c r="I5" s="7">
        <f>'IRA Calculations'!V137</f>
        <v>1654302278810.9578</v>
      </c>
      <c r="J5" s="7">
        <f>'IRA Calculations'!W137</f>
        <v>1674826887211.9866</v>
      </c>
      <c r="K5" s="7">
        <f>'IRA Calculations'!X137</f>
        <v>1694829555396.5381</v>
      </c>
      <c r="L5" s="7">
        <f>'IRA Calculations'!Y137</f>
        <v>1714077813943.26</v>
      </c>
      <c r="M5" s="7">
        <f>'IRA Calculations'!Z137</f>
        <v>1732570401949.3582</v>
      </c>
      <c r="N5" s="7">
        <f>'IRA Calculations'!AA137</f>
        <v>1750271458806.0393</v>
      </c>
      <c r="O5" s="7">
        <f>'IRA Calculations'!AB137</f>
        <v>1766886302642.873</v>
      </c>
      <c r="P5" s="7">
        <f>'IRA Calculations'!AC137</f>
        <v>1782313709102.062</v>
      </c>
      <c r="Q5" s="7">
        <f>'IRA Calculations'!AD137</f>
        <v>1796500783852.0823</v>
      </c>
      <c r="R5" s="7">
        <f>'IRA Calculations'!AE137</f>
        <v>1809283320256.1235</v>
      </c>
      <c r="S5" s="7">
        <f>'IRA Calculations'!AF137</f>
        <v>1820433452580.2634</v>
      </c>
      <c r="T5" s="7">
        <f>'IRA Calculations'!AG137</f>
        <v>1829487465698.0298</v>
      </c>
      <c r="U5" s="7">
        <f>'IRA Calculations'!AH137</f>
        <v>1836888400731.2993</v>
      </c>
      <c r="V5" s="7">
        <f>'IRA Calculations'!AI137</f>
        <v>1842111721171.0684</v>
      </c>
      <c r="W5" s="7">
        <f>'IRA Calculations'!AJ137</f>
        <v>1845709040429.1853</v>
      </c>
      <c r="X5" s="7">
        <f>'IRA Calculations'!AK137</f>
        <v>1847914436518.2686</v>
      </c>
      <c r="Y5" s="7">
        <f>'IRA Calculations'!AL137</f>
        <v>1848714331656.3354</v>
      </c>
      <c r="Z5" s="7">
        <f>'IRA Calculations'!AM137</f>
        <v>1848715804682.1082</v>
      </c>
      <c r="AA5" s="7">
        <f>'IRA Calculations'!AN137</f>
        <v>1848144007778.8835</v>
      </c>
      <c r="AB5" s="7">
        <f>'IRA Calculations'!AO137</f>
        <v>1847264973141.334</v>
      </c>
      <c r="AC5" s="7">
        <f>'IRA Calculations'!AP137</f>
        <v>1846203527158.6621</v>
      </c>
      <c r="AD5" s="7">
        <f>'IRA Calculations'!AQ137</f>
        <v>1845071409967.3506</v>
      </c>
      <c r="AE5" s="7">
        <f>'IRA Calculations'!AR137</f>
        <v>1843913500757.0793</v>
      </c>
      <c r="AF5" s="7">
        <f>'IRA Calculations'!AS137</f>
        <v>1842674513652.6865</v>
      </c>
      <c r="AG5" s="7">
        <f>'IRA Calculations'!AT137</f>
        <v>1841271992438.1045</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93000000000</v>
      </c>
      <c r="C7" s="7">
        <f>'IRA Calculations'!P139</f>
        <v>93000000000</v>
      </c>
      <c r="D7" s="7">
        <f>'IRA Calculations'!Q139</f>
        <v>93000000000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3000000000</v>
      </c>
      <c r="C8" s="7">
        <f>'IRA Calculations'!P140</f>
        <v>3000000000</v>
      </c>
      <c r="D8" s="7">
        <f>'IRA Calculations'!Q140</f>
        <v>3000000000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2332000000000</v>
      </c>
      <c r="C10" s="7">
        <f>'IRA Calculations'!P142</f>
        <v>2332000000000</v>
      </c>
      <c r="D10" s="7">
        <f>'IRA Calculations'!Q142</f>
        <v>2332000000000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3046159605811.1406</v>
      </c>
      <c r="C2" s="7">
        <f>'IRA Calculations'!P147</f>
        <v>3046159605811.1406</v>
      </c>
      <c r="D2" s="7">
        <f>'IRA Calculations'!Q147</f>
        <v>3046159605811.1406</v>
      </c>
      <c r="E2" s="7">
        <f>'IRA Calculations'!R147</f>
        <v>3059186139530.8794</v>
      </c>
      <c r="F2" s="7">
        <f>'IRA Calculations'!S147</f>
        <v>3048483908807.1533</v>
      </c>
      <c r="G2" s="7">
        <f>'IRA Calculations'!T147</f>
        <v>3032701390175.9814</v>
      </c>
      <c r="H2" s="7">
        <f>'IRA Calculations'!U147</f>
        <v>3015696725741.8423</v>
      </c>
      <c r="I2" s="7">
        <f>'IRA Calculations'!V147</f>
        <v>2996763738490.6685</v>
      </c>
      <c r="J2" s="7">
        <f>'IRA Calculations'!W147</f>
        <v>2974596532555.8721</v>
      </c>
      <c r="K2" s="7">
        <f>'IRA Calculations'!X147</f>
        <v>2949967752068.3428</v>
      </c>
      <c r="L2" s="7">
        <f>'IRA Calculations'!Y147</f>
        <v>2923902902883.2598</v>
      </c>
      <c r="M2" s="7">
        <f>'IRA Calculations'!Z147</f>
        <v>2893419610140.2271</v>
      </c>
      <c r="N2" s="7">
        <f>'IRA Calculations'!AA147</f>
        <v>2864394547923.7852</v>
      </c>
      <c r="O2" s="7">
        <f>'IRA Calculations'!AB147</f>
        <v>2835634750557.6157</v>
      </c>
      <c r="P2" s="7">
        <f>'IRA Calculations'!AC147</f>
        <v>2828738869003.4268</v>
      </c>
      <c r="Q2" s="7">
        <f>'IRA Calculations'!AD147</f>
        <v>2822453234653.5391</v>
      </c>
      <c r="R2" s="7">
        <f>'IRA Calculations'!AE147</f>
        <v>2816765822827.4761</v>
      </c>
      <c r="S2" s="7">
        <f>'IRA Calculations'!AF147</f>
        <v>2813298175276.1704</v>
      </c>
      <c r="T2" s="7">
        <f>'IRA Calculations'!AG147</f>
        <v>2811413891418.0728</v>
      </c>
      <c r="U2" s="7">
        <f>'IRA Calculations'!AH147</f>
        <v>2811349242746.2759</v>
      </c>
      <c r="V2" s="7">
        <f>'IRA Calculations'!AI147</f>
        <v>2813972628467.9106</v>
      </c>
      <c r="W2" s="7">
        <f>'IRA Calculations'!AJ147</f>
        <v>2819421365013.2339</v>
      </c>
      <c r="X2" s="7">
        <f>'IRA Calculations'!AK147</f>
        <v>2828040754788.7056</v>
      </c>
      <c r="Y2" s="7">
        <f>'IRA Calculations'!AL147</f>
        <v>2837684704311.9595</v>
      </c>
      <c r="Z2" s="7">
        <f>'IRA Calculations'!AM147</f>
        <v>2850446625930.6353</v>
      </c>
      <c r="AA2" s="7">
        <f>'IRA Calculations'!AN147</f>
        <v>2865840129493.7637</v>
      </c>
      <c r="AB2" s="7">
        <f>'IRA Calculations'!AO147</f>
        <v>2885089129488.7456</v>
      </c>
      <c r="AC2" s="7">
        <f>'IRA Calculations'!AP147</f>
        <v>2906651483471.8916</v>
      </c>
      <c r="AD2" s="7">
        <f>'IRA Calculations'!AQ147</f>
        <v>2929575752641.938</v>
      </c>
      <c r="AE2" s="7">
        <f>'IRA Calculations'!AR147</f>
        <v>2955175968406.0552</v>
      </c>
      <c r="AF2" s="7">
        <f>'IRA Calculations'!AS147</f>
        <v>2983563256701.0498</v>
      </c>
      <c r="AG2" s="7">
        <f>'IRA Calculations'!AT147</f>
        <v>3013515812532.5029</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4297053810.063385</v>
      </c>
      <c r="C4" s="7">
        <f>'IRA Calculations'!P149</f>
        <v>4297053810.063385</v>
      </c>
      <c r="D4" s="7">
        <f>'IRA Calculations'!Q149</f>
        <v>4297053810.063385</v>
      </c>
      <c r="E4" s="7">
        <f>'IRA Calculations'!R149</f>
        <v>4353326711.8501415</v>
      </c>
      <c r="F4" s="7">
        <f>'IRA Calculations'!S149</f>
        <v>4403917437.1264591</v>
      </c>
      <c r="G4" s="7">
        <f>'IRA Calculations'!T149</f>
        <v>4449334313.3423452</v>
      </c>
      <c r="H4" s="7">
        <f>'IRA Calculations'!U149</f>
        <v>4488220141.6548157</v>
      </c>
      <c r="I4" s="7">
        <f>'IRA Calculations'!V149</f>
        <v>4521220201.3249388</v>
      </c>
      <c r="J4" s="7">
        <f>'IRA Calculations'!W149</f>
        <v>4546712622.889286</v>
      </c>
      <c r="K4" s="7">
        <f>'IRA Calculations'!X149</f>
        <v>4564275237.7533236</v>
      </c>
      <c r="L4" s="7">
        <f>'IRA Calculations'!Y149</f>
        <v>4574271136.1670761</v>
      </c>
      <c r="M4" s="7">
        <f>'IRA Calculations'!Z149</f>
        <v>4575445509.705493</v>
      </c>
      <c r="N4" s="7">
        <f>'IRA Calculations'!AA149</f>
        <v>4567324222.3587341</v>
      </c>
      <c r="O4" s="7">
        <f>'IRA Calculations'!AB149</f>
        <v>4549243060.7453413</v>
      </c>
      <c r="P4" s="7">
        <f>'IRA Calculations'!AC149</f>
        <v>4520303962.0985584</v>
      </c>
      <c r="Q4" s="7">
        <f>'IRA Calculations'!AD149</f>
        <v>4481279880.5559034</v>
      </c>
      <c r="R4" s="7">
        <f>'IRA Calculations'!AE149</f>
        <v>4432264388.6428118</v>
      </c>
      <c r="S4" s="7">
        <f>'IRA Calculations'!AF149</f>
        <v>4373509117.6609316</v>
      </c>
      <c r="T4" s="7">
        <f>'IRA Calculations'!AG149</f>
        <v>4305784863.7576952</v>
      </c>
      <c r="U4" s="7">
        <f>'IRA Calculations'!AH149</f>
        <v>4228635352.0386806</v>
      </c>
      <c r="V4" s="7">
        <f>'IRA Calculations'!AI149</f>
        <v>4143252838.2892861</v>
      </c>
      <c r="W4" s="7">
        <f>'IRA Calculations'!AJ149</f>
        <v>4050939480.8188543</v>
      </c>
      <c r="X4" s="7">
        <f>'IRA Calculations'!AK149</f>
        <v>3951637304.9604836</v>
      </c>
      <c r="Y4" s="7">
        <f>'IRA Calculations'!AL149</f>
        <v>3847499856.56358</v>
      </c>
      <c r="Z4" s="7">
        <f>'IRA Calculations'!AM149</f>
        <v>3739289522.4991298</v>
      </c>
      <c r="AA4" s="7">
        <f>'IRA Calculations'!AN149</f>
        <v>3628757524.1184692</v>
      </c>
      <c r="AB4" s="7">
        <f>'IRA Calculations'!AO149</f>
        <v>3517667810.2320275</v>
      </c>
      <c r="AC4" s="7">
        <f>'IRA Calculations'!AP149</f>
        <v>3406329102.3680196</v>
      </c>
      <c r="AD4" s="7">
        <f>'IRA Calculations'!AQ149</f>
        <v>3295913730.6894302</v>
      </c>
      <c r="AE4" s="7">
        <f>'IRA Calculations'!AR149</f>
        <v>3187668056.0459738</v>
      </c>
      <c r="AF4" s="7">
        <f>'IRA Calculations'!AS149</f>
        <v>3081630103.8398619</v>
      </c>
      <c r="AG4" s="7">
        <f>'IRA Calculations'!AT149</f>
        <v>2977940931.4822021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2424660345719.2881</v>
      </c>
      <c r="C2" s="7">
        <f>'IRA Calculations'!P160</f>
        <v>2424660345719.2881</v>
      </c>
      <c r="D2" s="7">
        <f>'IRA Calculations'!Q160</f>
        <v>2424660345719.2881</v>
      </c>
      <c r="E2" s="7">
        <f>'IRA Calculations'!R160</f>
        <v>2378741038212.4307</v>
      </c>
      <c r="F2" s="7">
        <f>'IRA Calculations'!S160</f>
        <v>2309384042265.6968</v>
      </c>
      <c r="G2" s="7">
        <f>'IRA Calculations'!T160</f>
        <v>2235869027474.748</v>
      </c>
      <c r="H2" s="7">
        <f>'IRA Calculations'!U160</f>
        <v>2166739213822.0295</v>
      </c>
      <c r="I2" s="7">
        <f>'IRA Calculations'!V160</f>
        <v>2100244095793.7812</v>
      </c>
      <c r="J2" s="7">
        <f>'IRA Calculations'!W160</f>
        <v>2036551002039.9624</v>
      </c>
      <c r="K2" s="7">
        <f>'IRA Calculations'!X160</f>
        <v>1977084389113.0198</v>
      </c>
      <c r="L2" s="7">
        <f>'IRA Calculations'!Y160</f>
        <v>1922412616721.2522</v>
      </c>
      <c r="M2" s="7">
        <f>'IRA Calculations'!Z160</f>
        <v>1874207001694.6597</v>
      </c>
      <c r="N2" s="7">
        <f>'IRA Calculations'!AA160</f>
        <v>1833101928571.2668</v>
      </c>
      <c r="O2" s="7">
        <f>'IRA Calculations'!AB160</f>
        <v>1798246390027.1348</v>
      </c>
      <c r="P2" s="7">
        <f>'IRA Calculations'!AC160</f>
        <v>1768665033429.6807</v>
      </c>
      <c r="Q2" s="7">
        <f>'IRA Calculations'!AD160</f>
        <v>1742035789740.5427</v>
      </c>
      <c r="R2" s="7">
        <f>'IRA Calculations'!AE160</f>
        <v>1717804968966.4438</v>
      </c>
      <c r="S2" s="7">
        <f>'IRA Calculations'!AF160</f>
        <v>1695032076694.075</v>
      </c>
      <c r="T2" s="7">
        <f>'IRA Calculations'!AG160</f>
        <v>1674441939086.0752</v>
      </c>
      <c r="U2" s="7">
        <f>'IRA Calculations'!AH160</f>
        <v>1656337536224.4866</v>
      </c>
      <c r="V2" s="7">
        <f>'IRA Calculations'!AI160</f>
        <v>1639739102800.8823</v>
      </c>
      <c r="W2" s="7">
        <f>'IRA Calculations'!AJ160</f>
        <v>1624399326798.1978</v>
      </c>
      <c r="X2" s="7">
        <f>'IRA Calculations'!AK160</f>
        <v>1610936030438.9104</v>
      </c>
      <c r="Y2" s="7">
        <f>'IRA Calculations'!AL160</f>
        <v>1600632082516.2341</v>
      </c>
      <c r="Z2" s="7">
        <f>'IRA Calculations'!AM160</f>
        <v>1592618643542.8367</v>
      </c>
      <c r="AA2" s="7">
        <f>'IRA Calculations'!AN160</f>
        <v>1586470165230.2007</v>
      </c>
      <c r="AB2" s="7">
        <f>'IRA Calculations'!AO160</f>
        <v>1582789713451.8459</v>
      </c>
      <c r="AC2" s="7">
        <f>'IRA Calculations'!AP160</f>
        <v>1580650866864.2144</v>
      </c>
      <c r="AD2" s="7">
        <f>'IRA Calculations'!AQ160</f>
        <v>1580367980259.8025</v>
      </c>
      <c r="AE2" s="7">
        <f>'IRA Calculations'!AR160</f>
        <v>1581782085026.8188</v>
      </c>
      <c r="AF2" s="7">
        <f>'IRA Calculations'!AS160</f>
        <v>1585555304570.6199</v>
      </c>
      <c r="AG2" s="7">
        <f>'IRA Calculations'!AT160</f>
        <v>1591316797507.6609</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3283334865722.6099</v>
      </c>
      <c r="C2" s="7">
        <f>'IRA Calculations'!P173</f>
        <v>3283334865722.6099</v>
      </c>
      <c r="D2" s="7">
        <f>'IRA Calculations'!Q173</f>
        <v>3283334865722.6099</v>
      </c>
      <c r="E2" s="7">
        <f>'IRA Calculations'!R173</f>
        <v>3309797218502.9761</v>
      </c>
      <c r="F2" s="7">
        <f>'IRA Calculations'!S173</f>
        <v>3331912417107.5181</v>
      </c>
      <c r="G2" s="7">
        <f>'IRA Calculations'!T173</f>
        <v>3348835313034.3062</v>
      </c>
      <c r="H2" s="7">
        <f>'IRA Calculations'!U173</f>
        <v>3358625229506.0874</v>
      </c>
      <c r="I2" s="7">
        <f>'IRA Calculations'!V173</f>
        <v>3360301451633.1406</v>
      </c>
      <c r="J2" s="7">
        <f>'IRA Calculations'!W173</f>
        <v>3355724223619.7119</v>
      </c>
      <c r="K2" s="7">
        <f>'IRA Calculations'!X173</f>
        <v>3346944055019.1797</v>
      </c>
      <c r="L2" s="7">
        <f>'IRA Calculations'!Y173</f>
        <v>3337731577782.3071</v>
      </c>
      <c r="M2" s="7">
        <f>'IRA Calculations'!Z173</f>
        <v>3328553870235.4106</v>
      </c>
      <c r="N2" s="7">
        <f>'IRA Calculations'!AA173</f>
        <v>3321806100089.5874</v>
      </c>
      <c r="O2" s="7">
        <f>'IRA Calculations'!AB173</f>
        <v>3318606541100.9077</v>
      </c>
      <c r="P2" s="7">
        <f>'IRA Calculations'!AC173</f>
        <v>3318165909343.6011</v>
      </c>
      <c r="Q2" s="7">
        <f>'IRA Calculations'!AD173</f>
        <v>3320514148866.7974</v>
      </c>
      <c r="R2" s="7">
        <f>'IRA Calculations'!AE173</f>
        <v>3325052635606.8755</v>
      </c>
      <c r="S2" s="7">
        <f>'IRA Calculations'!AF173</f>
        <v>3331659930454.2163</v>
      </c>
      <c r="T2" s="7">
        <f>'IRA Calculations'!AG173</f>
        <v>3339724267636.9033</v>
      </c>
      <c r="U2" s="7">
        <f>'IRA Calculations'!AH173</f>
        <v>3349254583540.0562</v>
      </c>
      <c r="V2" s="7">
        <f>'IRA Calculations'!AI173</f>
        <v>3360557104317.9277</v>
      </c>
      <c r="W2" s="7">
        <f>'IRA Calculations'!AJ173</f>
        <v>3371822661029.1641</v>
      </c>
      <c r="X2" s="7">
        <f>'IRA Calculations'!AK173</f>
        <v>3385179148794.6016</v>
      </c>
      <c r="Y2" s="7">
        <f>'IRA Calculations'!AL173</f>
        <v>3398546018511.1465</v>
      </c>
      <c r="Z2" s="7">
        <f>'IRA Calculations'!AM173</f>
        <v>3414015359893.5415</v>
      </c>
      <c r="AA2" s="7">
        <f>'IRA Calculations'!AN173</f>
        <v>3430183463205.0322</v>
      </c>
      <c r="AB2" s="7">
        <f>'IRA Calculations'!AO173</f>
        <v>3448242585809.7471</v>
      </c>
      <c r="AC2" s="7">
        <f>'IRA Calculations'!AP173</f>
        <v>3466555083987.7554</v>
      </c>
      <c r="AD2" s="7">
        <f>'IRA Calculations'!AQ173</f>
        <v>3486406290939.8027</v>
      </c>
      <c r="AE2" s="7">
        <f>'IRA Calculations'!AR173</f>
        <v>3507087255949.9062</v>
      </c>
      <c r="AF2" s="7">
        <f>'IRA Calculations'!AS173</f>
        <v>3528512205003.3833</v>
      </c>
      <c r="AG2" s="7">
        <f>'IRA Calculations'!AT173</f>
        <v>3550487830514.8315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1998283336451.3521</v>
      </c>
      <c r="C4" s="7">
        <f>'IRA Calculations'!P175</f>
        <v>1998283336451.3521</v>
      </c>
      <c r="D4" s="7">
        <f>'IRA Calculations'!Q175</f>
        <v>1998283336451.3521</v>
      </c>
      <c r="E4" s="7">
        <f>'IRA Calculations'!R175</f>
        <v>2018454567190.5669</v>
      </c>
      <c r="F4" s="7">
        <f>'IRA Calculations'!S175</f>
        <v>2036580472043.7742</v>
      </c>
      <c r="G4" s="7">
        <f>'IRA Calculations'!T175</f>
        <v>2052457125677.3936</v>
      </c>
      <c r="H4" s="7">
        <f>'IRA Calculations'!U175</f>
        <v>2067646073641.2212</v>
      </c>
      <c r="I4" s="7">
        <f>'IRA Calculations'!V175</f>
        <v>2082661803471.6304</v>
      </c>
      <c r="J4" s="7">
        <f>'IRA Calculations'!W175</f>
        <v>2098325460498.4202</v>
      </c>
      <c r="K4" s="7">
        <f>'IRA Calculations'!X175</f>
        <v>2114913853082.8809</v>
      </c>
      <c r="L4" s="7">
        <f>'IRA Calculations'!Y175</f>
        <v>2133400963742.6101</v>
      </c>
      <c r="M4" s="7">
        <f>'IRA Calculations'!Z175</f>
        <v>2152364315444.0261</v>
      </c>
      <c r="N4" s="7">
        <f>'IRA Calculations'!AA175</f>
        <v>2171257492047.1633</v>
      </c>
      <c r="O4" s="7">
        <f>'IRA Calculations'!AB175</f>
        <v>2190917995799.9829</v>
      </c>
      <c r="P4" s="7">
        <f>'IRA Calculations'!AC175</f>
        <v>2210192193615.1558</v>
      </c>
      <c r="Q4" s="7">
        <f>'IRA Calculations'!AD175</f>
        <v>2229958173116.9463</v>
      </c>
      <c r="R4" s="7">
        <f>'IRA Calculations'!AE175</f>
        <v>2250131770008.1777</v>
      </c>
      <c r="S4" s="7">
        <f>'IRA Calculations'!AF175</f>
        <v>2270217588704.689</v>
      </c>
      <c r="T4" s="7">
        <f>'IRA Calculations'!AG175</f>
        <v>2290386374376.0269</v>
      </c>
      <c r="U4" s="7">
        <f>'IRA Calculations'!AH175</f>
        <v>2309686269275.4346</v>
      </c>
      <c r="V4" s="7">
        <f>'IRA Calculations'!AI175</f>
        <v>2331244374080.2881</v>
      </c>
      <c r="W4" s="7">
        <f>'IRA Calculations'!AJ175</f>
        <v>2351316913780.9639</v>
      </c>
      <c r="X4" s="7">
        <f>'IRA Calculations'!AK175</f>
        <v>2372089508841.582</v>
      </c>
      <c r="Y4" s="7">
        <f>'IRA Calculations'!AL175</f>
        <v>2392060083483.7041</v>
      </c>
      <c r="Z4" s="7">
        <f>'IRA Calculations'!AM175</f>
        <v>2412513279091.6899</v>
      </c>
      <c r="AA4" s="7">
        <f>'IRA Calculations'!AN175</f>
        <v>2432342087800.7129</v>
      </c>
      <c r="AB4" s="7">
        <f>'IRA Calculations'!AO175</f>
        <v>2453462379243.2046</v>
      </c>
      <c r="AC4" s="7">
        <f>'IRA Calculations'!AP175</f>
        <v>2473751426534.3569</v>
      </c>
      <c r="AD4" s="7">
        <f>'IRA Calculations'!AQ175</f>
        <v>2494246838579.8828</v>
      </c>
      <c r="AE4" s="7">
        <f>'IRA Calculations'!AR175</f>
        <v>2514885063404.0298</v>
      </c>
      <c r="AF4" s="7">
        <f>'IRA Calculations'!AS175</f>
        <v>2535365208485.3232</v>
      </c>
      <c r="AG4" s="7">
        <f>'IRA Calculations'!AT175</f>
        <v>2555501443386.2217</v>
      </c>
    </row>
    <row r="5" spans="1:35" x14ac:dyDescent="0.2">
      <c r="A5" s="1" t="s">
        <v>79</v>
      </c>
      <c r="B5" s="7">
        <f>'IRA Calculations'!O176</f>
        <v>9083596744.6015301</v>
      </c>
      <c r="C5" s="7">
        <f>'IRA Calculations'!P176</f>
        <v>9083596744.6015301</v>
      </c>
      <c r="D5" s="7">
        <f>'IRA Calculations'!Q176</f>
        <v>9083596744.6015301</v>
      </c>
      <c r="E5" s="7">
        <f>'IRA Calculations'!R176</f>
        <v>8643754705.8135071</v>
      </c>
      <c r="F5" s="7">
        <f>'IRA Calculations'!S176</f>
        <v>8201073123.1774931</v>
      </c>
      <c r="G5" s="7">
        <f>'IRA Calculations'!T176</f>
        <v>7758834132.8206272</v>
      </c>
      <c r="H5" s="7">
        <f>'IRA Calculations'!U176</f>
        <v>7332054567.4601917</v>
      </c>
      <c r="I5" s="7">
        <f>'IRA Calculations'!V176</f>
        <v>6928771363.8844309</v>
      </c>
      <c r="J5" s="7">
        <f>'IRA Calculations'!W176</f>
        <v>6558989238.3022442</v>
      </c>
      <c r="K5" s="7">
        <f>'IRA Calculations'!X176</f>
        <v>6232727875.9740896</v>
      </c>
      <c r="L5" s="7">
        <f>'IRA Calculations'!Y176</f>
        <v>5954940939.5670671</v>
      </c>
      <c r="M5" s="7">
        <f>'IRA Calculations'!Z176</f>
        <v>5731322398.3150444</v>
      </c>
      <c r="N5" s="7">
        <f>'IRA Calculations'!AA176</f>
        <v>5558018358.224288</v>
      </c>
      <c r="O5" s="7">
        <f>'IRA Calculations'!AB176</f>
        <v>5433787170.4049301</v>
      </c>
      <c r="P5" s="7">
        <f>'IRA Calculations'!AC176</f>
        <v>5343730369.281642</v>
      </c>
      <c r="Q5" s="7">
        <f>'IRA Calculations'!AD176</f>
        <v>5281693413.8331013</v>
      </c>
      <c r="R5" s="7">
        <f>'IRA Calculations'!AE176</f>
        <v>5234706802.3313932</v>
      </c>
      <c r="S5" s="7">
        <f>'IRA Calculations'!AF176</f>
        <v>5196296811.2421923</v>
      </c>
      <c r="T5" s="7">
        <f>'IRA Calculations'!AG176</f>
        <v>5159658171.9737272</v>
      </c>
      <c r="U5" s="7">
        <f>'IRA Calculations'!AH176</f>
        <v>5122607331.4454041</v>
      </c>
      <c r="V5" s="7">
        <f>'IRA Calculations'!AI176</f>
        <v>5089482074.0527878</v>
      </c>
      <c r="W5" s="7">
        <f>'IRA Calculations'!AJ176</f>
        <v>5052814820.104929</v>
      </c>
      <c r="X5" s="7">
        <f>'IRA Calculations'!AK176</f>
        <v>5013702712.2768736</v>
      </c>
      <c r="Y5" s="7">
        <f>'IRA Calculations'!AL176</f>
        <v>4974582142.1717663</v>
      </c>
      <c r="Z5" s="7">
        <f>'IRA Calculations'!AM176</f>
        <v>4932311122.0513067</v>
      </c>
      <c r="AA5" s="7">
        <f>'IRA Calculations'!AN176</f>
        <v>4888004828.9742804</v>
      </c>
      <c r="AB5" s="7">
        <f>'IRA Calculations'!AO176</f>
        <v>4843313864.2677193</v>
      </c>
      <c r="AC5" s="7">
        <f>'IRA Calculations'!AP176</f>
        <v>4795765331.9330692</v>
      </c>
      <c r="AD5" s="7">
        <f>'IRA Calculations'!AQ176</f>
        <v>4748139335.1109047</v>
      </c>
      <c r="AE5" s="7">
        <f>'IRA Calculations'!AR176</f>
        <v>4699000210.190238</v>
      </c>
      <c r="AF5" s="7">
        <f>'IRA Calculations'!AS176</f>
        <v>4647450395.6739416</v>
      </c>
      <c r="AG5" s="7">
        <f>'IRA Calculations'!AT176</f>
        <v>4595307479.7483644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13417896893571.238</v>
      </c>
      <c r="C2" s="7">
        <f>'IRA Calculations'!P186</f>
        <v>13417896893571.238</v>
      </c>
      <c r="D2" s="7">
        <f>'IRA Calculations'!Q186</f>
        <v>13417896893571.238</v>
      </c>
      <c r="E2" s="7">
        <f>'IRA Calculations'!R186</f>
        <v>13550564076409.129</v>
      </c>
      <c r="F2" s="7">
        <f>'IRA Calculations'!S186</f>
        <v>13704542290077.143</v>
      </c>
      <c r="G2" s="7">
        <f>'IRA Calculations'!T186</f>
        <v>13883517386230.85</v>
      </c>
      <c r="H2" s="7">
        <f>'IRA Calculations'!U186</f>
        <v>14067270003479.482</v>
      </c>
      <c r="I2" s="7">
        <f>'IRA Calculations'!V186</f>
        <v>14263799848521.361</v>
      </c>
      <c r="J2" s="7">
        <f>'IRA Calculations'!W186</f>
        <v>14468916319314.953</v>
      </c>
      <c r="K2" s="7">
        <f>'IRA Calculations'!X186</f>
        <v>14679356145923.164</v>
      </c>
      <c r="L2" s="7">
        <f>'IRA Calculations'!Y186</f>
        <v>14898764095667.834</v>
      </c>
      <c r="M2" s="7">
        <f>'IRA Calculations'!Z186</f>
        <v>15123988413232.021</v>
      </c>
      <c r="N2" s="7">
        <f>'IRA Calculations'!AA186</f>
        <v>15353913952414.195</v>
      </c>
      <c r="O2" s="7">
        <f>'IRA Calculations'!AB186</f>
        <v>15594685755703.803</v>
      </c>
      <c r="P2" s="7">
        <f>'IRA Calculations'!AC186</f>
        <v>15840874821856.609</v>
      </c>
      <c r="Q2" s="7">
        <f>'IRA Calculations'!AD186</f>
        <v>16095832458667.68</v>
      </c>
      <c r="R2" s="7">
        <f>'IRA Calculations'!AE186</f>
        <v>16358214621504.674</v>
      </c>
      <c r="S2" s="7">
        <f>'IRA Calculations'!AF186</f>
        <v>16623372911464.408</v>
      </c>
      <c r="T2" s="7">
        <f>'IRA Calculations'!AG186</f>
        <v>16900193283015.855</v>
      </c>
      <c r="U2" s="7">
        <f>'IRA Calculations'!AH186</f>
        <v>17178827234442.404</v>
      </c>
      <c r="V2" s="7">
        <f>'IRA Calculations'!AI186</f>
        <v>17466094765144.918</v>
      </c>
      <c r="W2" s="7">
        <f>'IRA Calculations'!AJ186</f>
        <v>17761297441449.855</v>
      </c>
      <c r="X2" s="7">
        <f>'IRA Calculations'!AK186</f>
        <v>18065491717653.391</v>
      </c>
      <c r="Y2" s="7">
        <f>'IRA Calculations'!AL186</f>
        <v>18375942550966.504</v>
      </c>
      <c r="Z2" s="7">
        <f>'IRA Calculations'!AM186</f>
        <v>18696130371376.078</v>
      </c>
      <c r="AA2" s="7">
        <f>'IRA Calculations'!AN186</f>
        <v>19021706108696.152</v>
      </c>
      <c r="AB2" s="7">
        <f>'IRA Calculations'!AO186</f>
        <v>19350562723524.898</v>
      </c>
      <c r="AC2" s="7">
        <f>'IRA Calculations'!AP186</f>
        <v>19691568562759.719</v>
      </c>
      <c r="AD2" s="7">
        <f>'IRA Calculations'!AQ186</f>
        <v>20032128343513.918</v>
      </c>
      <c r="AE2" s="7">
        <f>'IRA Calculations'!AR186</f>
        <v>20383469827279.691</v>
      </c>
      <c r="AF2" s="7">
        <f>'IRA Calculations'!AS186</f>
        <v>20742828625315.324</v>
      </c>
      <c r="AG2" s="7">
        <f>'IRA Calculations'!AT186</f>
        <v>21112206131593.066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3196426341866.7368</v>
      </c>
      <c r="C4" s="7">
        <f>'IRA Calculations'!P188</f>
        <v>3196426341866.7368</v>
      </c>
      <c r="D4" s="7">
        <f>'IRA Calculations'!Q188</f>
        <v>3196426341866.7368</v>
      </c>
      <c r="E4" s="7">
        <f>'IRA Calculations'!R188</f>
        <v>3185403928678.3818</v>
      </c>
      <c r="F4" s="7">
        <f>'IRA Calculations'!S188</f>
        <v>3181872163785.9473</v>
      </c>
      <c r="G4" s="7">
        <f>'IRA Calculations'!T188</f>
        <v>3177169267492.2505</v>
      </c>
      <c r="H4" s="7">
        <f>'IRA Calculations'!U188</f>
        <v>3170730341121.3848</v>
      </c>
      <c r="I4" s="7">
        <f>'IRA Calculations'!V188</f>
        <v>3164204153979.459</v>
      </c>
      <c r="J4" s="7">
        <f>'IRA Calculations'!W188</f>
        <v>3149585678488.4077</v>
      </c>
      <c r="K4" s="7">
        <f>'IRA Calculations'!X188</f>
        <v>3137217612356.6543</v>
      </c>
      <c r="L4" s="7">
        <f>'IRA Calculations'!Y188</f>
        <v>3128294050346.2417</v>
      </c>
      <c r="M4" s="7">
        <f>'IRA Calculations'!Z188</f>
        <v>3124298425565.4756</v>
      </c>
      <c r="N4" s="7">
        <f>'IRA Calculations'!AA188</f>
        <v>3121827567942.4111</v>
      </c>
      <c r="O4" s="7">
        <f>'IRA Calculations'!AB188</f>
        <v>3121074369707.8848</v>
      </c>
      <c r="P4" s="7">
        <f>'IRA Calculations'!AC188</f>
        <v>3122383281273.9858</v>
      </c>
      <c r="Q4" s="7">
        <f>'IRA Calculations'!AD188</f>
        <v>3122139869649.4214</v>
      </c>
      <c r="R4" s="7">
        <f>'IRA Calculations'!AE188</f>
        <v>3116665404432.5327</v>
      </c>
      <c r="S4" s="7">
        <f>'IRA Calculations'!AF188</f>
        <v>3112146215025.3228</v>
      </c>
      <c r="T4" s="7">
        <f>'IRA Calculations'!AG188</f>
        <v>3108908381151.2329</v>
      </c>
      <c r="U4" s="7">
        <f>'IRA Calculations'!AH188</f>
        <v>3107980661374.5527</v>
      </c>
      <c r="V4" s="7">
        <f>'IRA Calculations'!AI188</f>
        <v>3107163165729.7471</v>
      </c>
      <c r="W4" s="7">
        <f>'IRA Calculations'!AJ188</f>
        <v>3108917566495.5654</v>
      </c>
      <c r="X4" s="7">
        <f>'IRA Calculations'!AK188</f>
        <v>3110378036243.0225</v>
      </c>
      <c r="Y4" s="7">
        <f>'IRA Calculations'!AL188</f>
        <v>3109725876796.0381</v>
      </c>
      <c r="Z4" s="7">
        <f>'IRA Calculations'!AM188</f>
        <v>3106726861874.3804</v>
      </c>
      <c r="AA4" s="7">
        <f>'IRA Calculations'!AN188</f>
        <v>3102818497864.6743</v>
      </c>
      <c r="AB4" s="7">
        <f>'IRA Calculations'!AO188</f>
        <v>3098400347245.0063</v>
      </c>
      <c r="AC4" s="7">
        <f>'IRA Calculations'!AP188</f>
        <v>3094386351775.5918</v>
      </c>
      <c r="AD4" s="7">
        <f>'IRA Calculations'!AQ188</f>
        <v>3091387336853.917</v>
      </c>
      <c r="AE4" s="7">
        <f>'IRA Calculations'!AR188</f>
        <v>3087281487941.2593</v>
      </c>
      <c r="AF4" s="7">
        <f>'IRA Calculations'!AS188</f>
        <v>3084429438528.7739</v>
      </c>
      <c r="AG4" s="7">
        <f>'IRA Calculations'!AT188</f>
        <v>3081265087409.2954</v>
      </c>
    </row>
    <row r="5" spans="1:35" x14ac:dyDescent="0.2">
      <c r="A5" s="1" t="s">
        <v>79</v>
      </c>
      <c r="B5" s="7">
        <f>'IRA Calculations'!O189</f>
        <v>2243921717862.5098</v>
      </c>
      <c r="C5" s="7">
        <f>'IRA Calculations'!P189</f>
        <v>2243921717862.5098</v>
      </c>
      <c r="D5" s="7">
        <f>'IRA Calculations'!Q189</f>
        <v>2243921717862.5098</v>
      </c>
      <c r="E5" s="7">
        <f>'IRA Calculations'!R189</f>
        <v>2246421079521.9966</v>
      </c>
      <c r="F5" s="7">
        <f>'IRA Calculations'!S189</f>
        <v>2245799476622.2285</v>
      </c>
      <c r="G5" s="7">
        <f>'IRA Calculations'!T189</f>
        <v>2243209464539.8589</v>
      </c>
      <c r="H5" s="7">
        <f>'IRA Calculations'!U189</f>
        <v>2236151681615.4004</v>
      </c>
      <c r="I5" s="7">
        <f>'IRA Calculations'!V189</f>
        <v>2229469450442.8882</v>
      </c>
      <c r="J5" s="7">
        <f>'IRA Calculations'!W189</f>
        <v>2225338381171.5093</v>
      </c>
      <c r="K5" s="7">
        <f>'IRA Calculations'!X189</f>
        <v>2225856383587.9844</v>
      </c>
      <c r="L5" s="7">
        <f>'IRA Calculations'!Y189</f>
        <v>2225791633285.9277</v>
      </c>
      <c r="M5" s="7">
        <f>'IRA Calculations'!Z189</f>
        <v>2222074965947.7256</v>
      </c>
      <c r="N5" s="7">
        <f>'IRA Calculations'!AA189</f>
        <v>2216946742024.6377</v>
      </c>
      <c r="O5" s="7">
        <f>'IRA Calculations'!AB189</f>
        <v>2211183965141.3667</v>
      </c>
      <c r="P5" s="7">
        <f>'IRA Calculations'!AC189</f>
        <v>2211054464537.248</v>
      </c>
      <c r="Q5" s="7">
        <f>'IRA Calculations'!AD189</f>
        <v>2210873163691.4829</v>
      </c>
      <c r="R5" s="7">
        <f>'IRA Calculations'!AE189</f>
        <v>2211546566832.8979</v>
      </c>
      <c r="S5" s="7">
        <f>'IRA Calculations'!AF189</f>
        <v>2208179551125.8159</v>
      </c>
      <c r="T5" s="7">
        <f>'IRA Calculations'!AG189</f>
        <v>2207985300219.6401</v>
      </c>
      <c r="U5" s="7">
        <f>'IRA Calculations'!AH189</f>
        <v>2209474557167.0029</v>
      </c>
      <c r="V5" s="7">
        <f>'IRA Calculations'!AI189</f>
        <v>2209927809281.4155</v>
      </c>
      <c r="W5" s="7">
        <f>'IRA Calculations'!AJ189</f>
        <v>2210536462120.7729</v>
      </c>
      <c r="X5" s="7">
        <f>'IRA Calculations'!AK189</f>
        <v>2212828622813.6689</v>
      </c>
      <c r="Y5" s="7">
        <f>'IRA Calculations'!AL189</f>
        <v>2217153942991.2241</v>
      </c>
      <c r="Z5" s="7">
        <f>'IRA Calculations'!AM189</f>
        <v>2222010215645.6689</v>
      </c>
      <c r="AA5" s="7">
        <f>'IRA Calculations'!AN189</f>
        <v>2226516836668.9888</v>
      </c>
      <c r="AB5" s="7">
        <f>'IRA Calculations'!AO189</f>
        <v>2230000402919.7744</v>
      </c>
      <c r="AC5" s="7">
        <f>'IRA Calculations'!AP189</f>
        <v>2231968812102.3755</v>
      </c>
      <c r="AD5" s="7">
        <f>'IRA Calculations'!AQ189</f>
        <v>2232460914398.0249</v>
      </c>
      <c r="AE5" s="7">
        <f>'IRA Calculations'!AR189</f>
        <v>2233950171345.3877</v>
      </c>
      <c r="AF5" s="7">
        <f>'IRA Calculations'!AS189</f>
        <v>2235802029984.2812</v>
      </c>
      <c r="AG5" s="7">
        <f>'IRA Calculations'!AT189</f>
        <v>2236501333246.521</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2023-12-15T19:17:48Z</dcterms:modified>
</cp:coreProperties>
</file>