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11A1792C-2EAC-43B2-8D42-9130B61C3C57}"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C26" i="28"/>
  <c r="E12" i="28"/>
  <c r="E4" i="3" s="1"/>
  <c r="E29" i="28"/>
  <c r="E21"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9" i="28" l="1"/>
  <c r="D4" i="3"/>
  <c r="F5" i="28"/>
  <c r="E22" i="28"/>
  <c r="E14" i="3" s="1"/>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C21"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G857" i="22" s="1"/>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863" i="22" l="1"/>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J64" i="23" s="1"/>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B72" i="23" s="1"/>
  <c r="M730" i="22"/>
  <c r="I732" i="22"/>
  <c r="H737" i="22"/>
  <c r="G742" i="22"/>
  <c r="Q729" i="22"/>
  <c r="P734" i="22"/>
  <c r="O739" i="22"/>
  <c r="O736" i="22"/>
  <c r="J61" i="23" s="1"/>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C73" i="23" s="1"/>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B66" i="23" s="1"/>
  <c r="F736" i="22"/>
  <c r="R740" i="22"/>
  <c r="Q742" i="22"/>
  <c r="O733" i="22"/>
  <c r="N738" i="22"/>
  <c r="M743" i="22"/>
  <c r="O730" i="22"/>
  <c r="N735" i="22"/>
  <c r="M740" i="22"/>
  <c r="R737" i="22"/>
  <c r="N732" i="22"/>
  <c r="I68" i="23" s="1"/>
  <c r="M737" i="22"/>
  <c r="H70" i="23" s="1"/>
  <c r="L742" i="22"/>
  <c r="L731" i="22"/>
  <c r="K736" i="22"/>
  <c r="J741" i="22"/>
  <c r="G729" i="22"/>
  <c r="F734" i="22"/>
  <c r="R738" i="22"/>
  <c r="Q743" i="22"/>
  <c r="L65" i="23" s="1"/>
  <c r="I762" i="22"/>
  <c r="N761" i="22"/>
  <c r="J766" i="22"/>
  <c r="R763" i="22"/>
  <c r="M760" i="22"/>
  <c r="N759" i="22"/>
  <c r="O762" i="22"/>
  <c r="K761" i="22"/>
  <c r="G760" i="22"/>
  <c r="B60" i="23" s="1"/>
  <c r="R764" i="22"/>
  <c r="Q769" i="22"/>
  <c r="N765" i="22"/>
  <c r="M770" i="22"/>
  <c r="P765" i="22"/>
  <c r="O770" i="22"/>
  <c r="J73" i="23" s="1"/>
  <c r="Q765" i="22"/>
  <c r="P770" i="22"/>
  <c r="J765" i="22"/>
  <c r="I770" i="22"/>
  <c r="D73" i="23" s="1"/>
  <c r="Q759" i="22"/>
  <c r="L67" i="23" s="1"/>
  <c r="P764" i="22"/>
  <c r="O769" i="22"/>
  <c r="Q764" i="22"/>
  <c r="P769" i="22"/>
  <c r="K72" i="23" s="1"/>
  <c r="R1346" i="22"/>
  <c r="N1358" i="22"/>
  <c r="N1350" i="22"/>
  <c r="F1348" i="22"/>
  <c r="R1352" i="22"/>
  <c r="Q1357" i="22"/>
  <c r="G1348" i="22"/>
  <c r="F1353" i="22"/>
  <c r="R1357" i="22"/>
  <c r="I1348" i="22"/>
  <c r="H1353" i="22"/>
  <c r="G1358" i="22"/>
  <c r="O1347" i="22"/>
  <c r="N1352" i="22"/>
  <c r="M1357" i="22"/>
  <c r="H1347" i="22"/>
  <c r="C68" i="23" s="1"/>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D63" i="23" s="1"/>
  <c r="H738" i="22"/>
  <c r="G743" i="22"/>
  <c r="G732" i="22"/>
  <c r="F737" i="22"/>
  <c r="R741" i="22"/>
  <c r="O729" i="22"/>
  <c r="N734" i="22"/>
  <c r="M739" i="22"/>
  <c r="F763" i="22"/>
  <c r="K762" i="22"/>
  <c r="F759" i="22"/>
  <c r="R766" i="22"/>
  <c r="M61" i="23" s="1"/>
  <c r="I761" i="22"/>
  <c r="P761" i="22"/>
  <c r="K763" i="22"/>
  <c r="G762" i="22"/>
  <c r="P760" i="22"/>
  <c r="M765" i="22"/>
  <c r="L770" i="22"/>
  <c r="I766" i="22"/>
  <c r="H771" i="22"/>
  <c r="K766" i="22"/>
  <c r="J771" i="22"/>
  <c r="L766" i="22"/>
  <c r="G61" i="23" s="1"/>
  <c r="K771" i="22"/>
  <c r="R765" i="22"/>
  <c r="Q770" i="22"/>
  <c r="L760" i="22"/>
  <c r="G60" i="23" s="1"/>
  <c r="K765" i="22"/>
  <c r="J770" i="22"/>
  <c r="L765" i="22"/>
  <c r="G64" i="23" s="1"/>
  <c r="K770" i="22"/>
  <c r="Q1351" i="22"/>
  <c r="L1344" i="22"/>
  <c r="M1355" i="22"/>
  <c r="N1348" i="22"/>
  <c r="M1353" i="22"/>
  <c r="L1358" i="22"/>
  <c r="O1348" i="22"/>
  <c r="N1353" i="22"/>
  <c r="I62" i="23" s="1"/>
  <c r="M1358" i="22"/>
  <c r="Q1348" i="22"/>
  <c r="P1353" i="22"/>
  <c r="O1358" i="22"/>
  <c r="J1348" i="22"/>
  <c r="I1353" i="22"/>
  <c r="H1358" i="22"/>
  <c r="P1347" i="22"/>
  <c r="O1352" i="22"/>
  <c r="N1357" i="22"/>
  <c r="I1347" i="22"/>
  <c r="H1352" i="22"/>
  <c r="G1357" i="22"/>
  <c r="O1346" i="22"/>
  <c r="N1351" i="22"/>
  <c r="I61" i="23" s="1"/>
  <c r="M1356" i="22"/>
  <c r="L2" i="20"/>
  <c r="I2" i="5"/>
  <c r="P729" i="22"/>
  <c r="O734" i="22"/>
  <c r="N739" i="22"/>
  <c r="K732" i="22"/>
  <c r="J732" i="22"/>
  <c r="I737" i="22"/>
  <c r="H742" i="22"/>
  <c r="F730" i="22"/>
  <c r="R734" i="22"/>
  <c r="Q739" i="22"/>
  <c r="L72" i="23" s="1"/>
  <c r="P731" i="22"/>
  <c r="R731" i="22"/>
  <c r="Q736" i="22"/>
  <c r="L61" i="23" s="1"/>
  <c r="P741" i="22"/>
  <c r="L743" i="22"/>
  <c r="Q733" i="22"/>
  <c r="P738" i="22"/>
  <c r="K62" i="23" s="1"/>
  <c r="O743" i="22"/>
  <c r="J65" i="23" s="1"/>
  <c r="O732" i="22"/>
  <c r="N737" i="22"/>
  <c r="M742" i="22"/>
  <c r="J730" i="22"/>
  <c r="I735" i="22"/>
  <c r="O763" i="22"/>
  <c r="G763" i="22"/>
  <c r="O759" i="22"/>
  <c r="J67" i="23" s="1"/>
  <c r="Q771" i="22"/>
  <c r="R761" i="22"/>
  <c r="Q763" i="22"/>
  <c r="L63" i="23" s="1"/>
  <c r="J764" i="22"/>
  <c r="P762" i="22"/>
  <c r="L761" i="22"/>
  <c r="H766" i="22"/>
  <c r="G771" i="22"/>
  <c r="B65" i="23" s="1"/>
  <c r="Q766" i="22"/>
  <c r="P771" i="22"/>
  <c r="F767" i="22"/>
  <c r="R771" i="22"/>
  <c r="G767" i="22"/>
  <c r="B70" i="23" s="1"/>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L62" i="23" s="1"/>
  <c r="P1358" i="22"/>
  <c r="K65" i="23" s="1"/>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8" i="23"/>
  <c r="I72" i="23"/>
  <c r="F68" i="23"/>
  <c r="K66" i="23"/>
  <c r="E64" i="23"/>
  <c r="M68" i="23"/>
  <c r="L70" i="23"/>
  <c r="H64" i="23"/>
  <c r="G73" i="23"/>
  <c r="G70" i="23"/>
  <c r="H67" i="23"/>
  <c r="D62" i="23"/>
  <c r="H63" i="23"/>
  <c r="G62" i="23"/>
  <c r="D66" i="23"/>
  <c r="B62" i="23"/>
  <c r="B64" i="23"/>
  <c r="H61" i="23"/>
  <c r="J62" i="23"/>
  <c r="G72" i="23"/>
  <c r="M67" i="23"/>
  <c r="H60" i="23"/>
  <c r="J72" i="23"/>
  <c r="G68" i="23"/>
  <c r="G67" i="23"/>
  <c r="E72" i="23"/>
  <c r="C66" i="23"/>
  <c r="C64" i="23"/>
  <c r="B73" i="23"/>
  <c r="K70" i="23"/>
  <c r="B63" i="23"/>
  <c r="L60" i="23"/>
  <c r="K64" i="23"/>
  <c r="E62" i="23"/>
  <c r="H73" i="23"/>
  <c r="M70" i="23"/>
  <c r="G66" i="23"/>
  <c r="B67" i="23"/>
  <c r="AM10" i="26"/>
  <c r="AL14" i="26"/>
  <c r="AL15" i="26"/>
  <c r="AM11" i="26"/>
  <c r="AF93" i="23"/>
  <c r="AG87" i="23"/>
  <c r="AG93" i="23" s="1"/>
  <c r="AF101" i="23"/>
  <c r="AG88" i="23"/>
  <c r="AG101" i="23" s="1"/>
  <c r="AF96" i="23"/>
  <c r="AG82" i="23"/>
  <c r="AG96" i="23" s="1"/>
  <c r="AF100" i="23"/>
  <c r="AF99" i="23"/>
  <c r="AG83" i="23"/>
  <c r="AF92" i="23"/>
  <c r="AG86" i="23"/>
  <c r="AG92" i="23" s="1"/>
  <c r="K68" i="23" l="1"/>
  <c r="K73" i="23"/>
  <c r="M73" i="23"/>
  <c r="C65" i="23"/>
  <c r="I63" i="23"/>
  <c r="J68" i="23"/>
  <c r="E73" i="23"/>
  <c r="F67" i="23"/>
  <c r="I64" i="23"/>
  <c r="M72" i="23"/>
  <c r="F64" i="23"/>
  <c r="F61" i="23"/>
  <c r="F66" i="23"/>
  <c r="E60" i="23"/>
  <c r="C61" i="23"/>
  <c r="C60" i="23"/>
  <c r="K61" i="23"/>
  <c r="I66" i="23"/>
  <c r="H72"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<sst xmlns="http://schemas.openxmlformats.org/spreadsheetml/2006/main" count="14980" uniqueCount="1049">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</sst>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507</v>
      </c>
      <c r="C1" s="86">
        <v>45300</v>
      </c>
      <c r="D1" s="87"/>
      <c r="E1" s="87"/>
      <c r="F1" s="87"/>
      <c r="G1" s="87"/>
      <c r="H1" s="87"/>
      <c r="I1" s="87"/>
      <c r="J1" s="87"/>
      <c r="K1" s="85" t="s">
        <v>534</v>
      </c>
      <c r="L1" s="85" t="s">
        <v>536</v>
      </c>
    </row>
    <row r="2" spans="1:12">
      <c r="A2" s="1" t="s">
        <v>1</v>
      </c>
      <c r="B2" s="87" t="str">
        <f>LOOKUP(B1,K1:L50,L1:L50)</f>
        <v>ND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11702844</v>
      </c>
      <c r="C5" s="174">
        <f>SUMIFS(Cambium!C:C,Cambium!B:B,About!B2)</f>
        <v>11702844</v>
      </c>
      <c r="D5">
        <f>C5</f>
        <v>11702844</v>
      </c>
      <c r="E5">
        <f t="shared" ref="E5:AF5" si="0">D5</f>
        <v>11702844</v>
      </c>
      <c r="F5">
        <f t="shared" si="0"/>
        <v>11702844</v>
      </c>
      <c r="G5">
        <f t="shared" si="0"/>
        <v>11702844</v>
      </c>
      <c r="H5">
        <f t="shared" si="0"/>
        <v>11702844</v>
      </c>
      <c r="I5">
        <f t="shared" si="0"/>
        <v>11702844</v>
      </c>
      <c r="J5">
        <f t="shared" si="0"/>
        <v>11702844</v>
      </c>
      <c r="K5">
        <f t="shared" si="0"/>
        <v>11702844</v>
      </c>
      <c r="L5">
        <f t="shared" si="0"/>
        <v>11702844</v>
      </c>
      <c r="M5">
        <f t="shared" si="0"/>
        <v>11702844</v>
      </c>
      <c r="N5">
        <f t="shared" si="0"/>
        <v>11702844</v>
      </c>
      <c r="O5">
        <f t="shared" si="0"/>
        <v>11702844</v>
      </c>
      <c r="P5">
        <f t="shared" si="0"/>
        <v>11702844</v>
      </c>
      <c r="Q5">
        <f t="shared" si="0"/>
        <v>11702844</v>
      </c>
      <c r="R5">
        <f t="shared" si="0"/>
        <v>11702844</v>
      </c>
      <c r="S5">
        <f t="shared" si="0"/>
        <v>11702844</v>
      </c>
      <c r="T5">
        <f t="shared" si="0"/>
        <v>11702844</v>
      </c>
      <c r="U5">
        <f t="shared" si="0"/>
        <v>11702844</v>
      </c>
      <c r="V5">
        <f t="shared" si="0"/>
        <v>11702844</v>
      </c>
      <c r="W5">
        <f t="shared" si="0"/>
        <v>11702844</v>
      </c>
      <c r="X5">
        <f t="shared" si="0"/>
        <v>11702844</v>
      </c>
      <c r="Y5">
        <f t="shared" si="0"/>
        <v>11702844</v>
      </c>
      <c r="Z5">
        <f t="shared" si="0"/>
        <v>11702844</v>
      </c>
      <c r="AA5">
        <f t="shared" si="0"/>
        <v>11702844</v>
      </c>
      <c r="AB5">
        <f t="shared" si="0"/>
        <v>11702844</v>
      </c>
      <c r="AC5">
        <f t="shared" si="0"/>
        <v>11702844</v>
      </c>
      <c r="AD5">
        <f t="shared" si="0"/>
        <v>11702844</v>
      </c>
      <c r="AE5">
        <f t="shared" si="0"/>
        <v>11702844</v>
      </c>
      <c r="AF5">
        <f t="shared" si="0"/>
        <v>11702844</v>
      </c>
    </row>
    <row r="6" spans="1:32">
      <c r="A6" s="99" t="s">
        <v>440</v>
      </c>
      <c r="B6">
        <f>C6</f>
        <v>2982525</v>
      </c>
      <c r="C6" s="41">
        <f>SUMIFS('EIA_State Elec Profiles'!$C:$C,'EIA_State Elec Profiles'!$B:$B,A6,'EIA_State Elec Profiles'!$A:$A,$A$2)</f>
        <v>2982525</v>
      </c>
      <c r="D6">
        <f>C6</f>
        <v>2982525</v>
      </c>
      <c r="E6">
        <f t="shared" ref="E6:AF6" si="1">D6</f>
        <v>2982525</v>
      </c>
      <c r="F6">
        <f t="shared" si="1"/>
        <v>2982525</v>
      </c>
      <c r="G6">
        <f t="shared" si="1"/>
        <v>2982525</v>
      </c>
      <c r="H6">
        <f t="shared" si="1"/>
        <v>2982525</v>
      </c>
      <c r="I6">
        <f t="shared" si="1"/>
        <v>2982525</v>
      </c>
      <c r="J6">
        <f t="shared" si="1"/>
        <v>2982525</v>
      </c>
      <c r="K6">
        <f t="shared" si="1"/>
        <v>2982525</v>
      </c>
      <c r="L6">
        <f t="shared" si="1"/>
        <v>2982525</v>
      </c>
      <c r="M6">
        <f t="shared" si="1"/>
        <v>2982525</v>
      </c>
      <c r="N6">
        <f t="shared" si="1"/>
        <v>2982525</v>
      </c>
      <c r="O6">
        <f t="shared" si="1"/>
        <v>2982525</v>
      </c>
      <c r="P6">
        <f t="shared" si="1"/>
        <v>2982525</v>
      </c>
      <c r="Q6">
        <f t="shared" si="1"/>
        <v>2982525</v>
      </c>
      <c r="R6">
        <f t="shared" si="1"/>
        <v>2982525</v>
      </c>
      <c r="S6">
        <f t="shared" si="1"/>
        <v>2982525</v>
      </c>
      <c r="T6">
        <f t="shared" si="1"/>
        <v>2982525</v>
      </c>
      <c r="U6">
        <f t="shared" si="1"/>
        <v>2982525</v>
      </c>
      <c r="V6">
        <f t="shared" si="1"/>
        <v>2982525</v>
      </c>
      <c r="W6">
        <f t="shared" si="1"/>
        <v>2982525</v>
      </c>
      <c r="X6">
        <f t="shared" si="1"/>
        <v>2982525</v>
      </c>
      <c r="Y6">
        <f t="shared" si="1"/>
        <v>2982525</v>
      </c>
      <c r="Z6">
        <f t="shared" si="1"/>
        <v>2982525</v>
      </c>
      <c r="AA6">
        <f t="shared" si="1"/>
        <v>2982525</v>
      </c>
      <c r="AB6">
        <f t="shared" si="1"/>
        <v>2982525</v>
      </c>
      <c r="AC6">
        <f t="shared" si="1"/>
        <v>2982525</v>
      </c>
      <c r="AD6">
        <f t="shared" si="1"/>
        <v>2982525</v>
      </c>
      <c r="AE6">
        <f t="shared" si="1"/>
        <v>2982525</v>
      </c>
      <c r="AF6">
        <f t="shared" si="1"/>
        <v>2982525</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3192733.686615129</v>
      </c>
      <c r="C10">
        <f>D10</f>
        <v>3192733.686615129</v>
      </c>
      <c r="D10" s="170">
        <f>SUM(D$5*SUMIFS(C$39:C$48,$B$39:$B$48,$A10),D$6*IF($B$2=TRUE,SUMIFS($B$147:$B$162,$A$147:$A$162,$A10),SUMIFS(E$125:E$140,$A$125:$A$140,$A10)))</f>
        <v>3192733.686615129</v>
      </c>
      <c r="E10">
        <f t="shared" ref="E10:N10" si="2">SUM(E$5*SUMIFS(D$39:D$48,$B$39:$B$48,$A10),E$6*IF($B$2=TRUE,SUMIFS($B$147:$B$162,$A$147:$A$162,$A10),SUMIFS(F$125:F$140,$A$125:$A$140,$A10)))</f>
        <v>2201983.2616836717</v>
      </c>
      <c r="F10">
        <f t="shared" si="2"/>
        <v>1860141.9809100598</v>
      </c>
      <c r="G10">
        <f t="shared" si="2"/>
        <v>858215.15701708081</v>
      </c>
      <c r="H10">
        <f t="shared" si="2"/>
        <v>873670.59303962986</v>
      </c>
      <c r="I10">
        <f t="shared" si="2"/>
        <v>511673.92156495928</v>
      </c>
      <c r="J10">
        <f t="shared" si="2"/>
        <v>233805.76374538642</v>
      </c>
      <c r="K10">
        <f t="shared" si="2"/>
        <v>72943.989144318562</v>
      </c>
      <c r="L10">
        <f t="shared" si="2"/>
        <v>97684.799858425453</v>
      </c>
      <c r="M10">
        <f t="shared" si="2"/>
        <v>97836.32554271564</v>
      </c>
      <c r="N10">
        <f t="shared" si="2"/>
        <v>93120.240098764029</v>
      </c>
      <c r="O10">
        <f t="shared" ref="O10:AE10" si="3">SUM(O$5*SUMIFS(N$39:N$48,$B$39:$B$48,$A10),O$6*IF($B$2=TRUE,SUMIFS($B$147:$B$162,$A$147:$A$162,$A10),SUMIFS(P$125:P$140,$A$125:$A$140,$A10)))</f>
        <v>93548.851317121851</v>
      </c>
      <c r="P10">
        <f t="shared" si="3"/>
        <v>91356.722943611967</v>
      </c>
      <c r="Q10">
        <f t="shared" si="3"/>
        <v>90984.379758814262</v>
      </c>
      <c r="R10">
        <f t="shared" si="3"/>
        <v>91167.119319673657</v>
      </c>
      <c r="S10">
        <f t="shared" si="3"/>
        <v>90285.330231657441</v>
      </c>
      <c r="T10">
        <f t="shared" si="3"/>
        <v>90272.292002307659</v>
      </c>
      <c r="U10">
        <f t="shared" si="3"/>
        <v>89332.686964069027</v>
      </c>
      <c r="V10">
        <f t="shared" si="3"/>
        <v>89567.627148626038</v>
      </c>
      <c r="W10">
        <f t="shared" si="3"/>
        <v>89567.627148626038</v>
      </c>
      <c r="X10">
        <f t="shared" si="3"/>
        <v>89567.627148626038</v>
      </c>
      <c r="Y10">
        <f t="shared" si="3"/>
        <v>89567.627148626038</v>
      </c>
      <c r="Z10">
        <f t="shared" si="3"/>
        <v>89567.627148626038</v>
      </c>
      <c r="AA10">
        <f t="shared" si="3"/>
        <v>89567.627148626038</v>
      </c>
      <c r="AB10">
        <f t="shared" si="3"/>
        <v>89567.627148626038</v>
      </c>
      <c r="AC10">
        <f t="shared" si="3"/>
        <v>89567.627148626038</v>
      </c>
      <c r="AD10">
        <f t="shared" si="3"/>
        <v>89567.627148626038</v>
      </c>
      <c r="AE10">
        <f t="shared" si="3"/>
        <v>89567.627148626038</v>
      </c>
      <c r="AF10">
        <f>SUM(AF$5*SUMIFS(AE$39:AE$48,$B$39:$B$48,$A10),AF$6*IF($B$2=TRUE,SUMIFS($B$147:$B$162,$A$147:$A$162,$A10),SUMIFS(AG$125:AG$140,$A$125:$A$140,$A10)))</f>
        <v>89567.627148626038</v>
      </c>
    </row>
    <row r="11" spans="1:32">
      <c r="A11" s="100" t="s">
        <v>347</v>
      </c>
      <c r="B11">
        <f t="shared" ref="B11:B33" si="4">D11</f>
        <v>1933094.6348481504</v>
      </c>
      <c r="C11">
        <f t="shared" ref="C11:C33" si="5">D11</f>
        <v>1933094.6348481504</v>
      </c>
      <c r="D11" s="170">
        <f t="shared" ref="D11:D33" si="6">SUM(D$5*SUMIFS(C$39:C$48,$B$39:$B$48,$A11),D$6*IF($B$2=TRUE,SUMIFS($B$147:$B$162,$A$147:$A$162,$A11),SUMIFS(E$125:E$140,$A$125:$A$140,$A11)))</f>
        <v>1933094.6348481504</v>
      </c>
      <c r="E11">
        <f t="shared" ref="E11:N11" si="7">SUM(E$5*SUMIFS(D$39:D$48,$B$39:$B$48,$A11),E$6*IF($B$2=TRUE,SUMIFS($B$147:$B$162,$A$147:$A$162,$A11),SUMIFS(F$125:F$140,$A$125:$A$140,$A11)))</f>
        <v>1682277.6323023548</v>
      </c>
      <c r="F11">
        <f t="shared" si="7"/>
        <v>1543240.6474005433</v>
      </c>
      <c r="G11">
        <f t="shared" si="7"/>
        <v>1176451.9351248597</v>
      </c>
      <c r="H11">
        <f t="shared" si="7"/>
        <v>1008822.0106511693</v>
      </c>
      <c r="I11">
        <f t="shared" si="7"/>
        <v>693765.51869733748</v>
      </c>
      <c r="J11">
        <f t="shared" si="7"/>
        <v>679675.2304643027</v>
      </c>
      <c r="K11">
        <f t="shared" si="7"/>
        <v>618120.87227856496</v>
      </c>
      <c r="L11">
        <f t="shared" si="7"/>
        <v>569227.09738483315</v>
      </c>
      <c r="M11">
        <f t="shared" si="7"/>
        <v>589044.01876345591</v>
      </c>
      <c r="N11">
        <f t="shared" si="7"/>
        <v>583406.54222397832</v>
      </c>
      <c r="O11">
        <f t="shared" ref="O11:AF11" si="8">SUM(O$5*SUMIFS(N$39:N$48,$B$39:$B$48,$A11),O$6*IF($B$2=TRUE,SUMIFS($B$147:$B$162,$A$147:$A$162,$A11),SUMIFS(P$125:P$140,$A$125:$A$140,$A11)))</f>
        <v>578742.64225317072</v>
      </c>
      <c r="P11">
        <f t="shared" si="8"/>
        <v>575522.220718364</v>
      </c>
      <c r="Q11">
        <f t="shared" si="8"/>
        <v>584660.10901660158</v>
      </c>
      <c r="R11">
        <f t="shared" si="8"/>
        <v>592047.10624492448</v>
      </c>
      <c r="S11">
        <f t="shared" si="8"/>
        <v>597435.91157596884</v>
      </c>
      <c r="T11">
        <f t="shared" si="8"/>
        <v>601239.33262452635</v>
      </c>
      <c r="U11">
        <f t="shared" si="8"/>
        <v>605295.64103879535</v>
      </c>
      <c r="V11">
        <f t="shared" si="8"/>
        <v>607342.78863312001</v>
      </c>
      <c r="W11">
        <f t="shared" si="8"/>
        <v>607342.78863312001</v>
      </c>
      <c r="X11">
        <f t="shared" si="8"/>
        <v>607342.78863312001</v>
      </c>
      <c r="Y11">
        <f t="shared" si="8"/>
        <v>607342.78863312001</v>
      </c>
      <c r="Z11">
        <f t="shared" si="8"/>
        <v>607342.78863312001</v>
      </c>
      <c r="AA11">
        <f t="shared" si="8"/>
        <v>607342.78863312001</v>
      </c>
      <c r="AB11">
        <f t="shared" si="8"/>
        <v>607342.78863312001</v>
      </c>
      <c r="AC11">
        <f t="shared" si="8"/>
        <v>607342.78863312001</v>
      </c>
      <c r="AD11">
        <f t="shared" si="8"/>
        <v>607342.78863312001</v>
      </c>
      <c r="AE11">
        <f t="shared" si="8"/>
        <v>607342.78863312001</v>
      </c>
      <c r="AF11">
        <f t="shared" si="8"/>
        <v>607342.78863312001</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1595241.3861022368</v>
      </c>
      <c r="C13">
        <f t="shared" si="5"/>
        <v>1595241.3861022368</v>
      </c>
      <c r="D13" s="170">
        <f t="shared" si="6"/>
        <v>1595241.3861022368</v>
      </c>
      <c r="E13">
        <f t="shared" ref="E13:N13" si="11">SUM(E$5*SUMIFS(D$39:D$48,$B$39:$B$48,$A13),E$6*IF($B$2=TRUE,SUMIFS($B$147:$B$162,$A$147:$A$162,$A13),SUMIFS(F$125:F$140,$A$125:$A$140,$A13)))</f>
        <v>1300221.999538047</v>
      </c>
      <c r="F13">
        <f t="shared" si="11"/>
        <v>1292943.9819729889</v>
      </c>
      <c r="G13">
        <f t="shared" si="11"/>
        <v>1173191.5194103713</v>
      </c>
      <c r="H13">
        <f t="shared" si="11"/>
        <v>1192332.8035392403</v>
      </c>
      <c r="I13">
        <f t="shared" si="11"/>
        <v>1004695.7613613511</v>
      </c>
      <c r="J13">
        <f t="shared" si="11"/>
        <v>972208.35603167745</v>
      </c>
      <c r="K13">
        <f t="shared" si="11"/>
        <v>909377.67668271961</v>
      </c>
      <c r="L13">
        <f t="shared" si="11"/>
        <v>930399.84201281844</v>
      </c>
      <c r="M13">
        <f t="shared" si="11"/>
        <v>902866.76897966978</v>
      </c>
      <c r="N13">
        <f t="shared" si="11"/>
        <v>926650.63834238658</v>
      </c>
      <c r="O13">
        <f t="shared" ref="O13:AF13" si="12">SUM(O$5*SUMIFS(N$39:N$48,$B$39:$B$48,$A13),O$6*IF($B$2=TRUE,SUMIFS($B$147:$B$162,$A$147:$A$162,$A13),SUMIFS(P$125:P$140,$A$125:$A$140,$A13)))</f>
        <v>925279.9271932703</v>
      </c>
      <c r="P13">
        <f t="shared" si="12"/>
        <v>948602.19414831349</v>
      </c>
      <c r="Q13">
        <f t="shared" si="12"/>
        <v>946971.03072719439</v>
      </c>
      <c r="R13">
        <f t="shared" si="12"/>
        <v>944840.10448976408</v>
      </c>
      <c r="S13">
        <f t="shared" si="12"/>
        <v>944320.69666583231</v>
      </c>
      <c r="T13">
        <f t="shared" si="12"/>
        <v>942825.05121344212</v>
      </c>
      <c r="U13">
        <f t="shared" si="12"/>
        <v>941345.67961425893</v>
      </c>
      <c r="V13">
        <f t="shared" si="12"/>
        <v>940030.32336661709</v>
      </c>
      <c r="W13">
        <f t="shared" si="12"/>
        <v>940030.32336661709</v>
      </c>
      <c r="X13">
        <f t="shared" si="12"/>
        <v>940030.32336661709</v>
      </c>
      <c r="Y13">
        <f t="shared" si="12"/>
        <v>940030.32336661709</v>
      </c>
      <c r="Z13">
        <f t="shared" si="12"/>
        <v>940030.32336661709</v>
      </c>
      <c r="AA13">
        <f t="shared" si="12"/>
        <v>940030.32336661709</v>
      </c>
      <c r="AB13">
        <f t="shared" si="12"/>
        <v>940030.32336661709</v>
      </c>
      <c r="AC13">
        <f t="shared" si="12"/>
        <v>940030.32336661709</v>
      </c>
      <c r="AD13">
        <f t="shared" si="12"/>
        <v>940030.32336661709</v>
      </c>
      <c r="AE13">
        <f t="shared" si="12"/>
        <v>940030.32336661709</v>
      </c>
      <c r="AF13">
        <f t="shared" si="12"/>
        <v>940030.32336661709</v>
      </c>
    </row>
    <row r="14" spans="1:32">
      <c r="A14" s="100" t="s">
        <v>101</v>
      </c>
      <c r="B14">
        <f t="shared" si="4"/>
        <v>3572477.520639874</v>
      </c>
      <c r="C14">
        <f t="shared" si="5"/>
        <v>3572477.520639874</v>
      </c>
      <c r="D14" s="170">
        <f t="shared" si="6"/>
        <v>3572477.520639874</v>
      </c>
      <c r="E14">
        <f t="shared" ref="E14:N14" si="13">SUM(E$5*SUMIFS(D$39:D$48,$B$39:$B$48,$A14),E$6*IF($B$2=TRUE,SUMIFS($B$147:$B$162,$A$147:$A$162,$A14),SUMIFS(F$125:F$140,$A$125:$A$140,$A14)))</f>
        <v>3623405.7376930658</v>
      </c>
      <c r="F14">
        <f t="shared" si="13"/>
        <v>3581869.9469728582</v>
      </c>
      <c r="G14">
        <f t="shared" si="13"/>
        <v>3766916.6233630078</v>
      </c>
      <c r="H14">
        <f t="shared" si="13"/>
        <v>3722601.7020273963</v>
      </c>
      <c r="I14">
        <f t="shared" si="13"/>
        <v>3669978.3810340725</v>
      </c>
      <c r="J14">
        <f t="shared" si="13"/>
        <v>3335133.7456188956</v>
      </c>
      <c r="K14">
        <f t="shared" si="13"/>
        <v>3021562.4165615961</v>
      </c>
      <c r="L14">
        <f t="shared" si="13"/>
        <v>2872255.094874748</v>
      </c>
      <c r="M14">
        <f t="shared" si="13"/>
        <v>2876834.7006749897</v>
      </c>
      <c r="N14">
        <f t="shared" si="13"/>
        <v>2862719.0009850021</v>
      </c>
      <c r="O14">
        <f t="shared" ref="O14:AF14" si="14">SUM(O$5*SUMIFS(N$39:N$48,$B$39:$B$48,$A14),O$6*IF($B$2=TRUE,SUMIFS($B$147:$B$162,$A$147:$A$162,$A14),SUMIFS(P$125:P$140,$A$125:$A$140,$A14)))</f>
        <v>2856333.9651682843</v>
      </c>
      <c r="P14">
        <f t="shared" si="14"/>
        <v>2840187.6757453955</v>
      </c>
      <c r="Q14">
        <f t="shared" si="14"/>
        <v>2829173.397175957</v>
      </c>
      <c r="R14">
        <f t="shared" si="14"/>
        <v>2820795.3764230548</v>
      </c>
      <c r="S14">
        <f t="shared" si="14"/>
        <v>2815370.3494702838</v>
      </c>
      <c r="T14">
        <f t="shared" si="14"/>
        <v>2808655.0913767857</v>
      </c>
      <c r="U14">
        <f t="shared" si="14"/>
        <v>2803788.4407633836</v>
      </c>
      <c r="V14">
        <f t="shared" si="14"/>
        <v>2799265.2053432665</v>
      </c>
      <c r="W14">
        <f t="shared" si="14"/>
        <v>2799265.2053432665</v>
      </c>
      <c r="X14">
        <f t="shared" si="14"/>
        <v>2799265.2053432665</v>
      </c>
      <c r="Y14">
        <f t="shared" si="14"/>
        <v>2799265.2053432665</v>
      </c>
      <c r="Z14">
        <f t="shared" si="14"/>
        <v>2799265.2053432665</v>
      </c>
      <c r="AA14">
        <f t="shared" si="14"/>
        <v>2799265.2053432665</v>
      </c>
      <c r="AB14">
        <f t="shared" si="14"/>
        <v>2799265.2053432665</v>
      </c>
      <c r="AC14">
        <f t="shared" si="14"/>
        <v>2799265.2053432665</v>
      </c>
      <c r="AD14">
        <f t="shared" si="14"/>
        <v>2799265.2053432665</v>
      </c>
      <c r="AE14">
        <f t="shared" si="14"/>
        <v>2799265.2053432665</v>
      </c>
      <c r="AF14">
        <f t="shared" si="14"/>
        <v>2799265.2053432665</v>
      </c>
    </row>
    <row r="15" spans="1:32">
      <c r="A15" s="100" t="s">
        <v>100</v>
      </c>
      <c r="B15">
        <f t="shared" si="4"/>
        <v>4036201.0507164556</v>
      </c>
      <c r="C15">
        <f t="shared" si="5"/>
        <v>4036201.0507164556</v>
      </c>
      <c r="D15" s="170">
        <f t="shared" si="6"/>
        <v>4036201.0507164556</v>
      </c>
      <c r="E15">
        <f t="shared" ref="E15:N15" si="15">SUM(E$5*SUMIFS(D$39:D$48,$B$39:$B$48,$A15),E$6*IF($B$2=TRUE,SUMIFS($B$147:$B$162,$A$147:$A$162,$A15),SUMIFS(F$125:F$140,$A$125:$A$140,$A15)))</f>
        <v>5296576.8808563752</v>
      </c>
      <c r="F15">
        <f t="shared" si="15"/>
        <v>5840285.5257677808</v>
      </c>
      <c r="G15">
        <f t="shared" si="15"/>
        <v>7069146.4141470352</v>
      </c>
      <c r="H15">
        <f t="shared" si="15"/>
        <v>7244523.3961056704</v>
      </c>
      <c r="I15">
        <f t="shared" si="15"/>
        <v>8041320.667275642</v>
      </c>
      <c r="J15">
        <f t="shared" si="15"/>
        <v>8663158.7964067981</v>
      </c>
      <c r="K15">
        <f t="shared" si="15"/>
        <v>9254031.7485721502</v>
      </c>
      <c r="L15">
        <f t="shared" si="15"/>
        <v>9421002.7272826191</v>
      </c>
      <c r="M15">
        <f t="shared" si="15"/>
        <v>9423710.7835118398</v>
      </c>
      <c r="N15">
        <f t="shared" si="15"/>
        <v>9424497.0248661283</v>
      </c>
      <c r="O15">
        <f t="shared" ref="O15:AF15" si="16">SUM(O$5*SUMIFS(N$39:N$48,$B$39:$B$48,$A15),O$6*IF($B$2=TRUE,SUMIFS($B$147:$B$162,$A$147:$A$162,$A15),SUMIFS(P$125:P$140,$A$125:$A$140,$A15)))</f>
        <v>9435047.7921617478</v>
      </c>
      <c r="P15">
        <f t="shared" si="16"/>
        <v>9435741.3306631111</v>
      </c>
      <c r="Q15">
        <f t="shared" si="16"/>
        <v>9440104.4025521856</v>
      </c>
      <c r="R15">
        <f t="shared" si="16"/>
        <v>9442221.1682622992</v>
      </c>
      <c r="S15">
        <f t="shared" si="16"/>
        <v>9443131.0773142036</v>
      </c>
      <c r="T15">
        <f t="shared" si="16"/>
        <v>9447119.3133959938</v>
      </c>
      <c r="U15">
        <f t="shared" si="16"/>
        <v>9449874.5386085566</v>
      </c>
      <c r="V15">
        <f t="shared" si="16"/>
        <v>9452683.5655864552</v>
      </c>
      <c r="W15">
        <f t="shared" si="16"/>
        <v>9452683.5655864552</v>
      </c>
      <c r="X15">
        <f t="shared" si="16"/>
        <v>9452683.5655864552</v>
      </c>
      <c r="Y15">
        <f t="shared" si="16"/>
        <v>9452683.5655864552</v>
      </c>
      <c r="Z15">
        <f t="shared" si="16"/>
        <v>9452683.5655864552</v>
      </c>
      <c r="AA15">
        <f t="shared" si="16"/>
        <v>9452683.5655864552</v>
      </c>
      <c r="AB15">
        <f t="shared" si="16"/>
        <v>9452683.5655864552</v>
      </c>
      <c r="AC15">
        <f t="shared" si="16"/>
        <v>9452683.5655864552</v>
      </c>
      <c r="AD15">
        <f t="shared" si="16"/>
        <v>9452683.5655864552</v>
      </c>
      <c r="AE15">
        <f t="shared" si="16"/>
        <v>9452683.5655864552</v>
      </c>
      <c r="AF15">
        <f t="shared" si="16"/>
        <v>9452683.5655864552</v>
      </c>
    </row>
    <row r="16" spans="1:32">
      <c r="A16" s="100" t="s">
        <v>102</v>
      </c>
      <c r="B16">
        <f t="shared" si="4"/>
        <v>230596.13241905041</v>
      </c>
      <c r="C16">
        <f t="shared" si="5"/>
        <v>230596.13241905041</v>
      </c>
      <c r="D16" s="170">
        <f t="shared" si="6"/>
        <v>230596.13241905041</v>
      </c>
      <c r="E16">
        <f t="shared" ref="E16:N16" si="17">SUM(E$5*SUMIFS(D$39:D$48,$B$39:$B$48,$A16),E$6*IF($B$2=TRUE,SUMIFS($B$147:$B$162,$A$147:$A$162,$A16),SUMIFS(F$125:F$140,$A$125:$A$140,$A16)))</f>
        <v>489141.6334726318</v>
      </c>
      <c r="F16">
        <f t="shared" si="17"/>
        <v>478265.80455443723</v>
      </c>
      <c r="G16">
        <f t="shared" si="17"/>
        <v>554931.11582141672</v>
      </c>
      <c r="H16">
        <f t="shared" si="17"/>
        <v>559003.47874623921</v>
      </c>
      <c r="I16">
        <f t="shared" si="17"/>
        <v>694357.92147442151</v>
      </c>
      <c r="J16">
        <f t="shared" si="17"/>
        <v>731401.88458536565</v>
      </c>
      <c r="K16">
        <f t="shared" si="17"/>
        <v>741056.67037278716</v>
      </c>
      <c r="L16">
        <f t="shared" si="17"/>
        <v>730937.29641673958</v>
      </c>
      <c r="M16">
        <f t="shared" si="17"/>
        <v>731077.87523359386</v>
      </c>
      <c r="N16">
        <f t="shared" si="17"/>
        <v>731432.16639442288</v>
      </c>
      <c r="O16">
        <f t="shared" ref="O16:AF16" si="18">SUM(O$5*SUMIFS(N$39:N$48,$B$39:$B$48,$A16),O$6*IF($B$2=TRUE,SUMIFS($B$147:$B$162,$A$147:$A$162,$A16),SUMIFS(P$125:P$140,$A$125:$A$140,$A16)))</f>
        <v>731586.38882804476</v>
      </c>
      <c r="P16">
        <f t="shared" si="18"/>
        <v>732050.28048375528</v>
      </c>
      <c r="Q16">
        <f t="shared" si="18"/>
        <v>733061.00231975142</v>
      </c>
      <c r="R16">
        <f t="shared" si="18"/>
        <v>733968.50103049446</v>
      </c>
      <c r="S16">
        <f t="shared" si="18"/>
        <v>734632.74764875299</v>
      </c>
      <c r="T16">
        <f t="shared" si="18"/>
        <v>734912.22986862902</v>
      </c>
      <c r="U16">
        <f t="shared" si="18"/>
        <v>735494.11562520999</v>
      </c>
      <c r="V16">
        <f t="shared" si="18"/>
        <v>736251.47795995919</v>
      </c>
      <c r="W16">
        <f t="shared" si="18"/>
        <v>736251.47795995919</v>
      </c>
      <c r="X16">
        <f t="shared" si="18"/>
        <v>736251.47795995919</v>
      </c>
      <c r="Y16">
        <f t="shared" si="18"/>
        <v>736251.47795995919</v>
      </c>
      <c r="Z16">
        <f t="shared" si="18"/>
        <v>736251.47795995919</v>
      </c>
      <c r="AA16">
        <f t="shared" si="18"/>
        <v>736251.47795995919</v>
      </c>
      <c r="AB16">
        <f t="shared" si="18"/>
        <v>736251.47795995919</v>
      </c>
      <c r="AC16">
        <f t="shared" si="18"/>
        <v>736251.47795995919</v>
      </c>
      <c r="AD16">
        <f t="shared" si="18"/>
        <v>736251.47795995919</v>
      </c>
      <c r="AE16">
        <f t="shared" si="18"/>
        <v>736251.47795995919</v>
      </c>
      <c r="AF16">
        <f t="shared" si="18"/>
        <v>736251.47795995919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57615.810538579608</v>
      </c>
      <c r="C18">
        <f t="shared" si="5"/>
        <v>57615.810538579608</v>
      </c>
      <c r="D18" s="170">
        <f t="shared" si="6"/>
        <v>57615.810538579608</v>
      </c>
      <c r="E18">
        <f t="shared" ref="E18:N18" si="21">SUM(E$5*SUMIFS(D$39:D$48,$B$39:$B$48,$A18),E$6*IF($B$2=TRUE,SUMIFS($B$147:$B$162,$A$147:$A$162,$A18),SUMIFS(F$125:F$140,$A$125:$A$140,$A18)))</f>
        <v>50101.80985479449</v>
      </c>
      <c r="F18">
        <f t="shared" si="21"/>
        <v>49086.395702672584</v>
      </c>
      <c r="G18">
        <f t="shared" si="21"/>
        <v>47882.139533214329</v>
      </c>
      <c r="H18">
        <f t="shared" si="21"/>
        <v>47289.803294672296</v>
      </c>
      <c r="I18">
        <f t="shared" si="21"/>
        <v>33335.478575100853</v>
      </c>
      <c r="J18">
        <f t="shared" si="21"/>
        <v>34077.984887149491</v>
      </c>
      <c r="K18">
        <f t="shared" si="21"/>
        <v>33184.507226690272</v>
      </c>
      <c r="L18">
        <f t="shared" si="21"/>
        <v>32515.176581177733</v>
      </c>
      <c r="M18">
        <f t="shared" si="21"/>
        <v>32501.056184006098</v>
      </c>
      <c r="N18">
        <f t="shared" si="21"/>
        <v>32330.184975261971</v>
      </c>
      <c r="O18">
        <f t="shared" ref="O18:AF18" si="22">SUM(O$5*SUMIFS(N$39:N$48,$B$39:$B$48,$A18),O$6*IF($B$2=TRUE,SUMIFS($B$147:$B$162,$A$147:$A$162,$A18),SUMIFS(P$125:P$140,$A$125:$A$140,$A18)))</f>
        <v>32927.986800179082</v>
      </c>
      <c r="P18">
        <f t="shared" si="22"/>
        <v>31881.110569378492</v>
      </c>
      <c r="Q18">
        <f t="shared" si="22"/>
        <v>31450.446432404809</v>
      </c>
      <c r="R18">
        <f t="shared" si="22"/>
        <v>31398.349455218791</v>
      </c>
      <c r="S18">
        <f t="shared" si="22"/>
        <v>31333.142080074253</v>
      </c>
      <c r="T18">
        <f t="shared" si="22"/>
        <v>31383.526261339484</v>
      </c>
      <c r="U18">
        <f t="shared" si="22"/>
        <v>31324.618084244612</v>
      </c>
      <c r="V18">
        <f t="shared" si="22"/>
        <v>31255.923751873896</v>
      </c>
      <c r="W18">
        <f t="shared" si="22"/>
        <v>31255.923751873896</v>
      </c>
      <c r="X18">
        <f t="shared" si="22"/>
        <v>31255.923751873896</v>
      </c>
      <c r="Y18">
        <f t="shared" si="22"/>
        <v>31255.923751873896</v>
      </c>
      <c r="Z18">
        <f t="shared" si="22"/>
        <v>31255.923751873896</v>
      </c>
      <c r="AA18">
        <f t="shared" si="22"/>
        <v>31255.923751873896</v>
      </c>
      <c r="AB18">
        <f t="shared" si="22"/>
        <v>31255.923751873896</v>
      </c>
      <c r="AC18">
        <f t="shared" si="22"/>
        <v>31255.923751873896</v>
      </c>
      <c r="AD18">
        <f t="shared" si="22"/>
        <v>31255.923751873896</v>
      </c>
      <c r="AE18">
        <f t="shared" si="22"/>
        <v>31255.923751873896</v>
      </c>
      <c r="AF18">
        <f t="shared" si="22"/>
        <v>31255.923751873896</v>
      </c>
    </row>
    <row r="19" spans="1:32">
      <c r="A19" s="100" t="s">
        <v>105</v>
      </c>
      <c r="B19">
        <f t="shared" si="4"/>
        <v>20370.68798649637</v>
      </c>
      <c r="C19">
        <f t="shared" si="5"/>
        <v>20370.68798649637</v>
      </c>
      <c r="D19" s="170">
        <f t="shared" si="6"/>
        <v>20370.68798649637</v>
      </c>
      <c r="E19">
        <f t="shared" ref="E19:N19" si="23">SUM(E$5*SUMIFS(D$39:D$48,$B$39:$B$48,$A19),E$6*IF($B$2=TRUE,SUMIFS($B$147:$B$162,$A$147:$A$162,$A19),SUMIFS(F$125:F$140,$A$125:$A$140,$A19)))</f>
        <v>21824.363779654752</v>
      </c>
      <c r="F19">
        <f t="shared" si="23"/>
        <v>21695.66977786626</v>
      </c>
      <c r="G19">
        <f t="shared" si="23"/>
        <v>21960.245499632147</v>
      </c>
      <c r="H19">
        <f t="shared" si="23"/>
        <v>22116.395084558895</v>
      </c>
      <c r="I19">
        <f t="shared" si="23"/>
        <v>22252.389700819938</v>
      </c>
      <c r="J19">
        <f t="shared" si="23"/>
        <v>22860.87291465918</v>
      </c>
      <c r="K19">
        <f t="shared" si="23"/>
        <v>22193.98289937351</v>
      </c>
      <c r="L19">
        <f t="shared" si="23"/>
        <v>22061.622749473696</v>
      </c>
      <c r="M19">
        <f t="shared" si="23"/>
        <v>22047.502352302061</v>
      </c>
      <c r="N19">
        <f t="shared" si="23"/>
        <v>21876.631143557934</v>
      </c>
      <c r="O19">
        <f t="shared" ref="O19:AF19" si="24">SUM(O$5*SUMIFS(N$39:N$48,$B$39:$B$48,$A19),O$6*IF($B$2=TRUE,SUMIFS($B$147:$B$162,$A$147:$A$162,$A19),SUMIFS(P$125:P$140,$A$125:$A$140,$A19)))</f>
        <v>22474.432968475045</v>
      </c>
      <c r="P19">
        <f t="shared" si="24"/>
        <v>21427.556737674455</v>
      </c>
      <c r="Q19">
        <f t="shared" si="24"/>
        <v>20996.892600700772</v>
      </c>
      <c r="R19">
        <f t="shared" si="24"/>
        <v>20944.795623514754</v>
      </c>
      <c r="S19">
        <f t="shared" si="24"/>
        <v>20879.588248370215</v>
      </c>
      <c r="T19">
        <f t="shared" si="24"/>
        <v>20929.972429635447</v>
      </c>
      <c r="U19">
        <f t="shared" si="24"/>
        <v>20871.064252540575</v>
      </c>
      <c r="V19">
        <f t="shared" si="24"/>
        <v>20802.369920169858</v>
      </c>
      <c r="W19">
        <f t="shared" si="24"/>
        <v>20802.369920169858</v>
      </c>
      <c r="X19">
        <f t="shared" si="24"/>
        <v>20802.369920169858</v>
      </c>
      <c r="Y19">
        <f t="shared" si="24"/>
        <v>20802.369920169858</v>
      </c>
      <c r="Z19">
        <f t="shared" si="24"/>
        <v>20802.369920169858</v>
      </c>
      <c r="AA19">
        <f t="shared" si="24"/>
        <v>20802.369920169858</v>
      </c>
      <c r="AB19">
        <f t="shared" si="24"/>
        <v>20802.369920169858</v>
      </c>
      <c r="AC19">
        <f t="shared" si="24"/>
        <v>20802.369920169858</v>
      </c>
      <c r="AD19">
        <f t="shared" si="24"/>
        <v>20802.369920169858</v>
      </c>
      <c r="AE19">
        <f t="shared" si="24"/>
        <v>20802.369920169858</v>
      </c>
      <c r="AF19">
        <f t="shared" si="24"/>
        <v>20802.369920169858</v>
      </c>
    </row>
    <row r="20" spans="1:32">
      <c r="A20" s="100" t="s">
        <v>106</v>
      </c>
      <c r="B20">
        <f t="shared" si="4"/>
        <v>47038.090134028724</v>
      </c>
      <c r="C20">
        <f t="shared" si="5"/>
        <v>47038.090134028724</v>
      </c>
      <c r="D20" s="170">
        <f t="shared" si="6"/>
        <v>47038.090134028724</v>
      </c>
      <c r="E20">
        <f t="shared" ref="E20:N20" si="25">SUM(E$5*SUMIFS(D$39:D$48,$B$39:$B$48,$A20),E$6*IF($B$2=TRUE,SUMIFS($B$147:$B$162,$A$147:$A$162,$A20),SUMIFS(F$125:F$140,$A$125:$A$140,$A20)))</f>
        <v>19835.680819405519</v>
      </c>
      <c r="F20">
        <f t="shared" si="25"/>
        <v>17839.046940793523</v>
      </c>
      <c r="G20">
        <f t="shared" si="25"/>
        <v>16673.850083382371</v>
      </c>
      <c r="H20">
        <f t="shared" si="25"/>
        <v>15008.817511425381</v>
      </c>
      <c r="I20">
        <f t="shared" si="25"/>
        <v>13988.960316297365</v>
      </c>
      <c r="J20">
        <f t="shared" si="25"/>
        <v>13046.36534576636</v>
      </c>
      <c r="K20">
        <f t="shared" si="25"/>
        <v>12897.136261800844</v>
      </c>
      <c r="L20">
        <f t="shared" si="25"/>
        <v>9285.3428391630441</v>
      </c>
      <c r="M20">
        <f t="shared" si="25"/>
        <v>9449.9687574265354</v>
      </c>
      <c r="N20">
        <f t="shared" si="25"/>
        <v>9336.5709704965629</v>
      </c>
      <c r="O20">
        <f t="shared" ref="O20:AF20" si="26">SUM(O$5*SUMIFS(N$39:N$48,$B$39:$B$48,$A20),O$6*IF($B$2=TRUE,SUMIFS($B$147:$B$162,$A$147:$A$162,$A20),SUMIFS(P$125:P$140,$A$125:$A$140,$A20)))</f>
        <v>9427.0133097055386</v>
      </c>
      <c r="P20">
        <f t="shared" si="26"/>
        <v>8599.9079903963993</v>
      </c>
      <c r="Q20">
        <f t="shared" si="26"/>
        <v>7967.3394163895373</v>
      </c>
      <c r="R20">
        <f t="shared" si="26"/>
        <v>7986.4791510556997</v>
      </c>
      <c r="S20">
        <f t="shared" si="26"/>
        <v>7980.1567648568007</v>
      </c>
      <c r="T20">
        <f t="shared" si="26"/>
        <v>8032.1908273403878</v>
      </c>
      <c r="U20">
        <f t="shared" si="26"/>
        <v>8042.2150489406731</v>
      </c>
      <c r="V20">
        <f t="shared" si="26"/>
        <v>8169.7182899113914</v>
      </c>
      <c r="W20">
        <f t="shared" si="26"/>
        <v>8169.7182899113914</v>
      </c>
      <c r="X20">
        <f t="shared" si="26"/>
        <v>8169.7182899113914</v>
      </c>
      <c r="Y20">
        <f t="shared" si="26"/>
        <v>8169.7182899113914</v>
      </c>
      <c r="Z20">
        <f t="shared" si="26"/>
        <v>8169.7182899113914</v>
      </c>
      <c r="AA20">
        <f t="shared" si="26"/>
        <v>8169.7182899113914</v>
      </c>
      <c r="AB20">
        <f t="shared" si="26"/>
        <v>8169.7182899113914</v>
      </c>
      <c r="AC20">
        <f t="shared" si="26"/>
        <v>8169.7182899113914</v>
      </c>
      <c r="AD20">
        <f t="shared" si="26"/>
        <v>8169.7182899113914</v>
      </c>
      <c r="AE20">
        <f t="shared" si="26"/>
        <v>8169.7182899113914</v>
      </c>
      <c r="AF20">
        <f t="shared" si="26"/>
        <v>8169.7182899113914</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4">L39</f>
        <v>8.9324901124068963E-4</v>
      </c>
      <c r="N39" s="156">
        <f t="shared" si="54"/>
        <v>8.9324901124068963E-4</v>
      </c>
      <c r="O39" s="156">
        <f t="shared" si="54"/>
        <v>8.9324901124068963E-4</v>
      </c>
      <c r="P39" s="156">
        <f t="shared" si="54"/>
        <v>8.9324901124068963E-4</v>
      </c>
      <c r="Q39" s="156">
        <f t="shared" si="54"/>
        <v>8.9324901124068963E-4</v>
      </c>
      <c r="R39" s="156">
        <f t="shared" si="54"/>
        <v>8.9324901124068963E-4</v>
      </c>
      <c r="S39" s="156">
        <f t="shared" si="54"/>
        <v>8.9324901124068963E-4</v>
      </c>
      <c r="T39" s="156">
        <f t="shared" si="54"/>
        <v>8.9324901124068963E-4</v>
      </c>
      <c r="U39" s="156">
        <f t="shared" si="54"/>
        <v>8.9324901124068963E-4</v>
      </c>
      <c r="V39" s="156">
        <f t="shared" si="54"/>
        <v>8.9324901124068963E-4</v>
      </c>
      <c r="W39" s="156">
        <f t="shared" si="54"/>
        <v>8.9324901124068963E-4</v>
      </c>
      <c r="X39" s="156">
        <f t="shared" si="54"/>
        <v>8.9324901124068963E-4</v>
      </c>
      <c r="Y39" s="156">
        <f t="shared" si="54"/>
        <v>8.9324901124068963E-4</v>
      </c>
      <c r="Z39" s="156">
        <f t="shared" si="54"/>
        <v>8.9324901124068963E-4</v>
      </c>
      <c r="AA39" s="156">
        <f t="shared" si="54"/>
        <v>8.9324901124068963E-4</v>
      </c>
      <c r="AB39" s="156">
        <f t="shared" si="54"/>
        <v>8.9324901124068963E-4</v>
      </c>
      <c r="AC39" s="156">
        <f t="shared" si="54"/>
        <v>8.9324901124068963E-4</v>
      </c>
      <c r="AD39" s="156">
        <f t="shared" si="54"/>
        <v>8.9324901124068963E-4</v>
      </c>
      <c r="AE39" s="156">
        <f t="shared" si="54"/>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5">K40</f>
        <v>7.1749001917308809E-3</v>
      </c>
      <c r="M40" s="156">
        <f t="shared" si="55"/>
        <v>7.1749001917308809E-3</v>
      </c>
      <c r="N40" s="156">
        <f t="shared" si="55"/>
        <v>7.1749001917308809E-3</v>
      </c>
      <c r="O40" s="156">
        <f t="shared" si="55"/>
        <v>7.1749001917308809E-3</v>
      </c>
      <c r="P40" s="156">
        <f t="shared" si="55"/>
        <v>7.1749001917308809E-3</v>
      </c>
      <c r="Q40" s="156">
        <f t="shared" si="55"/>
        <v>7.1749001917308809E-3</v>
      </c>
      <c r="R40" s="156">
        <f t="shared" si="55"/>
        <v>7.1749001917308809E-3</v>
      </c>
      <c r="S40" s="156">
        <f t="shared" si="55"/>
        <v>7.1749001917308809E-3</v>
      </c>
      <c r="T40" s="156">
        <f t="shared" si="55"/>
        <v>7.1749001917308809E-3</v>
      </c>
      <c r="U40" s="156">
        <f t="shared" si="55"/>
        <v>7.1749001917308809E-3</v>
      </c>
      <c r="V40" s="156">
        <f t="shared" si="55"/>
        <v>7.1749001917308809E-3</v>
      </c>
      <c r="W40" s="156">
        <f t="shared" si="55"/>
        <v>7.1749001917308809E-3</v>
      </c>
      <c r="X40" s="156">
        <f t="shared" si="55"/>
        <v>7.1749001917308809E-3</v>
      </c>
      <c r="Y40" s="156">
        <f t="shared" si="55"/>
        <v>7.1749001917308809E-3</v>
      </c>
      <c r="Z40" s="156">
        <f t="shared" si="55"/>
        <v>7.1749001917308809E-3</v>
      </c>
      <c r="AA40" s="156">
        <f t="shared" si="55"/>
        <v>7.1749001917308809E-3</v>
      </c>
      <c r="AB40" s="156">
        <f t="shared" si="54"/>
        <v>7.1749001917308809E-3</v>
      </c>
      <c r="AC40" s="156">
        <f t="shared" si="54"/>
        <v>7.1749001917308809E-3</v>
      </c>
      <c r="AD40" s="156">
        <f t="shared" si="54"/>
        <v>7.1749001917308809E-3</v>
      </c>
      <c r="AE40" s="156">
        <f t="shared" si="54"/>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5"/>
        <v>8.7210017432075543E-2</v>
      </c>
      <c r="M42" s="156">
        <f t="shared" si="54"/>
        <v>8.7210017432075543E-2</v>
      </c>
      <c r="N42" s="156">
        <f t="shared" si="54"/>
        <v>8.7210017432075543E-2</v>
      </c>
      <c r="O42" s="156">
        <f t="shared" si="54"/>
        <v>8.7210017432075543E-2</v>
      </c>
      <c r="P42" s="156">
        <f t="shared" si="54"/>
        <v>8.7210017432075543E-2</v>
      </c>
      <c r="Q42" s="156">
        <f t="shared" si="54"/>
        <v>8.7210017432075543E-2</v>
      </c>
      <c r="R42" s="156">
        <f t="shared" si="54"/>
        <v>8.7210017432075543E-2</v>
      </c>
      <c r="S42" s="156">
        <f t="shared" si="54"/>
        <v>8.7210017432075543E-2</v>
      </c>
      <c r="T42" s="156">
        <f t="shared" si="54"/>
        <v>8.7210017432075543E-2</v>
      </c>
      <c r="U42" s="156">
        <f t="shared" si="54"/>
        <v>8.7210017432075543E-2</v>
      </c>
      <c r="V42" s="156">
        <f t="shared" si="54"/>
        <v>8.7210017432075543E-2</v>
      </c>
      <c r="W42" s="156">
        <f t="shared" si="54"/>
        <v>8.7210017432075543E-2</v>
      </c>
      <c r="X42" s="156">
        <f t="shared" si="54"/>
        <v>8.7210017432075543E-2</v>
      </c>
      <c r="Y42" s="156">
        <f t="shared" si="54"/>
        <v>8.7210017432075543E-2</v>
      </c>
      <c r="Z42" s="156">
        <f t="shared" si="54"/>
        <v>8.7210017432075543E-2</v>
      </c>
      <c r="AA42" s="156">
        <f t="shared" si="54"/>
        <v>8.7210017432075543E-2</v>
      </c>
      <c r="AB42" s="156">
        <f t="shared" si="54"/>
        <v>8.7210017432075543E-2</v>
      </c>
      <c r="AC42" s="156">
        <f t="shared" si="54"/>
        <v>8.7210017432075543E-2</v>
      </c>
      <c r="AD42" s="156">
        <f t="shared" si="54"/>
        <v>8.7210017432075543E-2</v>
      </c>
      <c r="AE42" s="156">
        <f t="shared" si="54"/>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5"/>
        <v>8.0020775648329476E-3</v>
      </c>
      <c r="M43" s="156">
        <f t="shared" si="54"/>
        <v>8.0020775648329476E-3</v>
      </c>
      <c r="N43" s="156">
        <f t="shared" si="54"/>
        <v>8.0020775648329476E-3</v>
      </c>
      <c r="O43" s="156">
        <f t="shared" si="54"/>
        <v>8.0020775648329476E-3</v>
      </c>
      <c r="P43" s="156">
        <f t="shared" si="54"/>
        <v>8.0020775648329476E-3</v>
      </c>
      <c r="Q43" s="156">
        <f t="shared" si="54"/>
        <v>8.0020775648329476E-3</v>
      </c>
      <c r="R43" s="156">
        <f t="shared" si="54"/>
        <v>8.0020775648329476E-3</v>
      </c>
      <c r="S43" s="156">
        <f t="shared" si="54"/>
        <v>8.0020775648329476E-3</v>
      </c>
      <c r="T43" s="156">
        <f t="shared" si="54"/>
        <v>8.0020775648329476E-3</v>
      </c>
      <c r="U43" s="156">
        <f t="shared" si="54"/>
        <v>8.0020775648329476E-3</v>
      </c>
      <c r="V43" s="156">
        <f t="shared" si="54"/>
        <v>8.0020775648329476E-3</v>
      </c>
      <c r="W43" s="156">
        <f t="shared" si="54"/>
        <v>8.0020775648329476E-3</v>
      </c>
      <c r="X43" s="156">
        <f t="shared" si="54"/>
        <v>8.0020775648329476E-3</v>
      </c>
      <c r="Y43" s="156">
        <f t="shared" si="54"/>
        <v>8.0020775648329476E-3</v>
      </c>
      <c r="Z43" s="156">
        <f t="shared" si="54"/>
        <v>8.0020775648329476E-3</v>
      </c>
      <c r="AA43" s="156">
        <f t="shared" si="54"/>
        <v>8.0020775648329476E-3</v>
      </c>
      <c r="AB43" s="156">
        <f t="shared" si="54"/>
        <v>8.0020775648329476E-3</v>
      </c>
      <c r="AC43" s="156">
        <f t="shared" si="54"/>
        <v>8.0020775648329476E-3</v>
      </c>
      <c r="AD43" s="156">
        <f t="shared" si="54"/>
        <v>8.0020775648329476E-3</v>
      </c>
      <c r="AE43" s="156">
        <f t="shared" si="54"/>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5"/>
        <v>5.1890120657536634E-2</v>
      </c>
      <c r="M44" s="156">
        <f t="shared" si="54"/>
        <v>5.1890120657536634E-2</v>
      </c>
      <c r="N44" s="156">
        <f t="shared" si="54"/>
        <v>5.1890120657536634E-2</v>
      </c>
      <c r="O44" s="156">
        <f t="shared" si="54"/>
        <v>5.1890120657536634E-2</v>
      </c>
      <c r="P44" s="156">
        <f t="shared" si="54"/>
        <v>5.1890120657536634E-2</v>
      </c>
      <c r="Q44" s="156">
        <f t="shared" si="54"/>
        <v>5.1890120657536634E-2</v>
      </c>
      <c r="R44" s="156">
        <f t="shared" si="54"/>
        <v>5.1890120657536634E-2</v>
      </c>
      <c r="S44" s="156">
        <f t="shared" si="54"/>
        <v>5.1890120657536634E-2</v>
      </c>
      <c r="T44" s="156">
        <f t="shared" si="54"/>
        <v>5.1890120657536634E-2</v>
      </c>
      <c r="U44" s="156">
        <f t="shared" si="54"/>
        <v>5.1890120657536634E-2</v>
      </c>
      <c r="V44" s="156">
        <f t="shared" si="54"/>
        <v>5.1890120657536634E-2</v>
      </c>
      <c r="W44" s="156">
        <f t="shared" si="54"/>
        <v>5.1890120657536634E-2</v>
      </c>
      <c r="X44" s="156">
        <f t="shared" si="54"/>
        <v>5.1890120657536634E-2</v>
      </c>
      <c r="Y44" s="156">
        <f t="shared" si="54"/>
        <v>5.1890120657536634E-2</v>
      </c>
      <c r="Z44" s="156">
        <f t="shared" si="54"/>
        <v>5.1890120657536634E-2</v>
      </c>
      <c r="AA44" s="156">
        <f t="shared" si="54"/>
        <v>5.1890120657536634E-2</v>
      </c>
      <c r="AB44" s="156">
        <f t="shared" si="54"/>
        <v>5.1890120657536634E-2</v>
      </c>
      <c r="AC44" s="156">
        <f t="shared" si="54"/>
        <v>5.1890120657536634E-2</v>
      </c>
      <c r="AD44" s="156">
        <f t="shared" si="54"/>
        <v>5.1890120657536634E-2</v>
      </c>
      <c r="AE44" s="156">
        <f t="shared" si="54"/>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5"/>
        <v>1.1344907603098011E-4</v>
      </c>
      <c r="M46" s="156">
        <f t="shared" si="54"/>
        <v>1.1344907603098011E-4</v>
      </c>
      <c r="N46" s="156">
        <f t="shared" si="54"/>
        <v>1.1344907603098011E-4</v>
      </c>
      <c r="O46" s="156">
        <f t="shared" si="54"/>
        <v>1.1344907603098011E-4</v>
      </c>
      <c r="P46" s="156">
        <f t="shared" si="54"/>
        <v>1.1344907603098011E-4</v>
      </c>
      <c r="Q46" s="156">
        <f t="shared" si="54"/>
        <v>1.1344907603098011E-4</v>
      </c>
      <c r="R46" s="156">
        <f t="shared" si="54"/>
        <v>1.1344907603098011E-4</v>
      </c>
      <c r="S46" s="156">
        <f t="shared" si="54"/>
        <v>1.1344907603098011E-4</v>
      </c>
      <c r="T46" s="156">
        <f t="shared" si="54"/>
        <v>1.1344907603098011E-4</v>
      </c>
      <c r="U46" s="156">
        <f t="shared" si="54"/>
        <v>1.1344907603098011E-4</v>
      </c>
      <c r="V46" s="156">
        <f t="shared" si="54"/>
        <v>1.1344907603098011E-4</v>
      </c>
      <c r="W46" s="156">
        <f t="shared" si="54"/>
        <v>1.1344907603098011E-4</v>
      </c>
      <c r="X46" s="156">
        <f t="shared" si="54"/>
        <v>1.1344907603098011E-4</v>
      </c>
      <c r="Y46" s="156">
        <f t="shared" si="54"/>
        <v>1.1344907603098011E-4</v>
      </c>
      <c r="Z46" s="156">
        <f t="shared" si="54"/>
        <v>1.1344907603098011E-4</v>
      </c>
      <c r="AA46" s="156">
        <f t="shared" si="54"/>
        <v>1.1344907603098011E-4</v>
      </c>
      <c r="AB46" s="156">
        <f t="shared" si="54"/>
        <v>1.1344907603098011E-4</v>
      </c>
      <c r="AC46" s="156">
        <f t="shared" si="54"/>
        <v>1.1344907603098011E-4</v>
      </c>
      <c r="AD46" s="156">
        <f t="shared" si="54"/>
        <v>1.1344907603098011E-4</v>
      </c>
      <c r="AE46" s="156">
        <f t="shared" si="54"/>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5"/>
        <v>0.7841904046614625</v>
      </c>
      <c r="M47" s="156">
        <f t="shared" si="54"/>
        <v>0.7841904046614625</v>
      </c>
      <c r="N47" s="156">
        <f t="shared" si="54"/>
        <v>0.7841904046614625</v>
      </c>
      <c r="O47" s="156">
        <f t="shared" si="54"/>
        <v>0.7841904046614625</v>
      </c>
      <c r="P47" s="156">
        <f t="shared" si="54"/>
        <v>0.7841904046614625</v>
      </c>
      <c r="Q47" s="156">
        <f t="shared" si="54"/>
        <v>0.7841904046614625</v>
      </c>
      <c r="R47" s="156">
        <f t="shared" si="54"/>
        <v>0.7841904046614625</v>
      </c>
      <c r="S47" s="156">
        <f t="shared" si="54"/>
        <v>0.7841904046614625</v>
      </c>
      <c r="T47" s="156">
        <f t="shared" si="54"/>
        <v>0.7841904046614625</v>
      </c>
      <c r="U47" s="156">
        <f t="shared" si="54"/>
        <v>0.7841904046614625</v>
      </c>
      <c r="V47" s="156">
        <f t="shared" si="54"/>
        <v>0.7841904046614625</v>
      </c>
      <c r="W47" s="156">
        <f t="shared" si="54"/>
        <v>0.7841904046614625</v>
      </c>
      <c r="X47" s="156">
        <f t="shared" si="54"/>
        <v>0.7841904046614625</v>
      </c>
      <c r="Y47" s="156">
        <f t="shared" si="54"/>
        <v>0.7841904046614625</v>
      </c>
      <c r="Z47" s="156">
        <f t="shared" si="54"/>
        <v>0.7841904046614625</v>
      </c>
      <c r="AA47" s="156">
        <f t="shared" si="54"/>
        <v>0.7841904046614625</v>
      </c>
      <c r="AB47" s="156">
        <f t="shared" si="54"/>
        <v>0.7841904046614625</v>
      </c>
      <c r="AC47" s="156">
        <f t="shared" si="54"/>
        <v>0.7841904046614625</v>
      </c>
      <c r="AD47" s="156">
        <f t="shared" si="54"/>
        <v>0.7841904046614625</v>
      </c>
      <c r="AE47" s="156">
        <f t="shared" si="54"/>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5"/>
        <v>6.0525781405089789E-2</v>
      </c>
      <c r="M48" s="156">
        <f t="shared" si="54"/>
        <v>6.0525781405089789E-2</v>
      </c>
      <c r="N48" s="156">
        <f t="shared" si="54"/>
        <v>6.0525781405089789E-2</v>
      </c>
      <c r="O48" s="156">
        <f t="shared" si="54"/>
        <v>6.0525781405089789E-2</v>
      </c>
      <c r="P48" s="156">
        <f t="shared" si="54"/>
        <v>6.0525781405089789E-2</v>
      </c>
      <c r="Q48" s="156">
        <f t="shared" si="54"/>
        <v>6.0525781405089789E-2</v>
      </c>
      <c r="R48" s="156">
        <f t="shared" si="54"/>
        <v>6.0525781405089789E-2</v>
      </c>
      <c r="S48" s="156">
        <f t="shared" si="54"/>
        <v>6.0525781405089789E-2</v>
      </c>
      <c r="T48" s="156">
        <f t="shared" si="54"/>
        <v>6.0525781405089789E-2</v>
      </c>
      <c r="U48" s="156">
        <f t="shared" si="54"/>
        <v>6.0525781405089789E-2</v>
      </c>
      <c r="V48" s="156">
        <f t="shared" si="54"/>
        <v>6.0525781405089789E-2</v>
      </c>
      <c r="W48" s="156">
        <f t="shared" si="54"/>
        <v>6.0525781405089789E-2</v>
      </c>
      <c r="X48" s="156">
        <f t="shared" si="54"/>
        <v>6.0525781405089789E-2</v>
      </c>
      <c r="Y48" s="156">
        <f t="shared" si="54"/>
        <v>6.0525781405089789E-2</v>
      </c>
      <c r="Z48" s="156">
        <f t="shared" si="54"/>
        <v>6.0525781405089789E-2</v>
      </c>
      <c r="AA48" s="156">
        <f t="shared" si="54"/>
        <v>6.0525781405089789E-2</v>
      </c>
      <c r="AB48" s="156">
        <f t="shared" si="54"/>
        <v>6.0525781405089789E-2</v>
      </c>
      <c r="AC48" s="156">
        <f t="shared" si="54"/>
        <v>6.0525781405089789E-2</v>
      </c>
      <c r="AD48" s="156">
        <f t="shared" si="54"/>
        <v>6.0525781405089789E-2</v>
      </c>
      <c r="AE48" s="156">
        <f t="shared" si="54"/>
        <v>6.0525781405089789E-2</v>
      </c>
    </row>
    <row r="49" spans="1:110">
      <c r="B49" s="1"/>
    </row>
    <row r="50" spans="1:110">
      <c r="B50" s="1"/>
      <c r="C50" s="160">
        <f>SUM(C39:C48)</f>
        <v>1.0000000000000002</v>
      </c>
      <c r="D50" s="160">
        <f>SUM(D39:D48)</f>
        <v>1.0000000000000002</v>
      </c>
      <c r="E50" s="160">
        <f>SUM(E39:E48)</f>
        <v>1</v>
      </c>
      <c r="F50" s="160">
        <f>SUM(F39:F48)</f>
        <v>1</v>
      </c>
      <c r="G50" s="160">
        <f t="shared" ref="G50:K50" si="56">SUM(G39:G48)</f>
        <v>1.0000000000000002</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28949594</v>
      </c>
      <c r="D2" s="91">
        <f>C2</f>
        <v>28949594</v>
      </c>
      <c r="E2" s="91">
        <f t="shared" ref="E2:AH2" si="0">D2</f>
        <v>28949594</v>
      </c>
      <c r="F2" s="91">
        <f t="shared" si="0"/>
        <v>28949594</v>
      </c>
      <c r="G2" s="91">
        <f t="shared" si="0"/>
        <v>28949594</v>
      </c>
      <c r="H2" s="91">
        <f t="shared" si="0"/>
        <v>28949594</v>
      </c>
      <c r="I2" s="91">
        <f t="shared" si="0"/>
        <v>28949594</v>
      </c>
      <c r="J2" s="91">
        <f t="shared" si="0"/>
        <v>28949594</v>
      </c>
      <c r="K2" s="91">
        <f t="shared" si="0"/>
        <v>28949594</v>
      </c>
      <c r="L2" s="91">
        <f t="shared" si="0"/>
        <v>28949594</v>
      </c>
      <c r="M2" s="91">
        <f t="shared" si="0"/>
        <v>28949594</v>
      </c>
      <c r="N2" s="91">
        <f t="shared" si="0"/>
        <v>28949594</v>
      </c>
      <c r="O2" s="91">
        <f t="shared" si="0"/>
        <v>28949594</v>
      </c>
      <c r="P2" s="91">
        <f t="shared" si="0"/>
        <v>28949594</v>
      </c>
      <c r="Q2" s="91">
        <f t="shared" si="0"/>
        <v>28949594</v>
      </c>
      <c r="R2" s="91">
        <f t="shared" si="0"/>
        <v>28949594</v>
      </c>
      <c r="S2" s="91">
        <f t="shared" si="0"/>
        <v>28949594</v>
      </c>
      <c r="T2" s="91">
        <f t="shared" si="0"/>
        <v>28949594</v>
      </c>
      <c r="U2" s="91">
        <f t="shared" si="0"/>
        <v>28949594</v>
      </c>
      <c r="V2" s="91">
        <f t="shared" si="0"/>
        <v>28949594</v>
      </c>
      <c r="W2" s="91">
        <f t="shared" si="0"/>
        <v>28949594</v>
      </c>
      <c r="X2" s="91">
        <f t="shared" si="0"/>
        <v>28949594</v>
      </c>
      <c r="Y2" s="91">
        <f t="shared" si="0"/>
        <v>28949594</v>
      </c>
      <c r="Z2" s="91">
        <f t="shared" si="0"/>
        <v>28949594</v>
      </c>
      <c r="AA2" s="91">
        <f t="shared" si="0"/>
        <v>28949594</v>
      </c>
      <c r="AB2" s="91">
        <f t="shared" si="0"/>
        <v>28949594</v>
      </c>
      <c r="AC2" s="91">
        <f t="shared" si="0"/>
        <v>28949594</v>
      </c>
      <c r="AD2" s="91">
        <f t="shared" si="0"/>
        <v>28949594</v>
      </c>
      <c r="AE2" s="91">
        <f t="shared" si="0"/>
        <v>28949594</v>
      </c>
      <c r="AF2" s="91">
        <f t="shared" si="0"/>
        <v>28949594</v>
      </c>
      <c r="AG2" s="91">
        <f t="shared" si="0"/>
        <v>28949594</v>
      </c>
      <c r="AH2" s="91">
        <f t="shared" si="0"/>
        <v>28949594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3192733.686615129</v>
      </c>
      <c r="C2" s="5">
        <f>SUMIFS(Imports_new!C$10:C$33,Imports_new!$A$10:$A$33,$A2)</f>
        <v>3192733.686615129</v>
      </c>
      <c r="D2" s="5">
        <f>SUMIFS(Imports_new!D$10:D$33,Imports_new!$A$10:$A$33,$A2)</f>
        <v>3192733.686615129</v>
      </c>
      <c r="E2" s="5">
        <f>SUMIFS(Imports_new!E$10:E$33,Imports_new!$A$10:$A$33,$A2)</f>
        <v>2201983.2616836717</v>
      </c>
      <c r="F2" s="5">
        <f>SUMIFS(Imports_new!F$10:F$33,Imports_new!$A$10:$A$33,$A2)</f>
        <v>1860141.9809100598</v>
      </c>
      <c r="G2" s="5">
        <f>SUMIFS(Imports_new!G$10:G$33,Imports_new!$A$10:$A$33,$A2)</f>
        <v>858215.15701708081</v>
      </c>
      <c r="H2" s="5">
        <f>SUMIFS(Imports_new!H$10:H$33,Imports_new!$A$10:$A$33,$A2)</f>
        <v>873670.59303962986</v>
      </c>
      <c r="I2" s="5">
        <f>SUMIFS(Imports_new!I$10:I$33,Imports_new!$A$10:$A$33,$A2)</f>
        <v>511673.92156495928</v>
      </c>
      <c r="J2" s="5">
        <f>SUMIFS(Imports_new!J$10:J$33,Imports_new!$A$10:$A$33,$A2)</f>
        <v>233805.76374538642</v>
      </c>
      <c r="K2" s="5">
        <f>SUMIFS(Imports_new!K$10:K$33,Imports_new!$A$10:$A$33,$A2)</f>
        <v>72943.989144318562</v>
      </c>
      <c r="L2" s="5">
        <f>SUMIFS(Imports_new!L$10:L$33,Imports_new!$A$10:$A$33,$A2)</f>
        <v>97684.799858425453</v>
      </c>
      <c r="M2" s="5">
        <f>SUMIFS(Imports_new!M$10:M$33,Imports_new!$A$10:$A$33,$A2)</f>
        <v>97836.32554271564</v>
      </c>
      <c r="N2" s="5">
        <f>SUMIFS(Imports_new!N$10:N$33,Imports_new!$A$10:$A$33,$A2)</f>
        <v>93120.240098764029</v>
      </c>
      <c r="O2" s="5">
        <f>SUMIFS(Imports_new!O$10:O$33,Imports_new!$A$10:$A$33,$A2)</f>
        <v>93548.851317121851</v>
      </c>
      <c r="P2" s="5">
        <f>SUMIFS(Imports_new!P$10:P$33,Imports_new!$A$10:$A$33,$A2)</f>
        <v>91356.722943611967</v>
      </c>
      <c r="Q2" s="5">
        <f>SUMIFS(Imports_new!Q$10:Q$33,Imports_new!$A$10:$A$33,$A2)</f>
        <v>90984.379758814262</v>
      </c>
      <c r="R2" s="5">
        <f>SUMIFS(Imports_new!R$10:R$33,Imports_new!$A$10:$A$33,$A2)</f>
        <v>91167.119319673657</v>
      </c>
      <c r="S2" s="5">
        <f>SUMIFS(Imports_new!S$10:S$33,Imports_new!$A$10:$A$33,$A2)</f>
        <v>90285.330231657441</v>
      </c>
      <c r="T2" s="5">
        <f>SUMIFS(Imports_new!T$10:T$33,Imports_new!$A$10:$A$33,$A2)</f>
        <v>90272.292002307659</v>
      </c>
      <c r="U2" s="5">
        <f>SUMIFS(Imports_new!U$10:U$33,Imports_new!$A$10:$A$33,$A2)</f>
        <v>89332.686964069027</v>
      </c>
      <c r="V2" s="5">
        <f>SUMIFS(Imports_new!V$10:V$33,Imports_new!$A$10:$A$33,$A2)</f>
        <v>89567.627148626038</v>
      </c>
      <c r="W2" s="5">
        <f>SUMIFS(Imports_new!W$10:W$33,Imports_new!$A$10:$A$33,$A2)</f>
        <v>89567.627148626038</v>
      </c>
      <c r="X2" s="5">
        <f>SUMIFS(Imports_new!X$10:X$33,Imports_new!$A$10:$A$33,$A2)</f>
        <v>89567.627148626038</v>
      </c>
      <c r="Y2" s="5">
        <f>SUMIFS(Imports_new!Y$10:Y$33,Imports_new!$A$10:$A$33,$A2)</f>
        <v>89567.627148626038</v>
      </c>
      <c r="Z2" s="5">
        <f>SUMIFS(Imports_new!Z$10:Z$33,Imports_new!$A$10:$A$33,$A2)</f>
        <v>89567.627148626038</v>
      </c>
      <c r="AA2" s="5">
        <f>SUMIFS(Imports_new!AA$10:AA$33,Imports_new!$A$10:$A$33,$A2)</f>
        <v>89567.627148626038</v>
      </c>
      <c r="AB2" s="5">
        <f>SUMIFS(Imports_new!AB$10:AB$33,Imports_new!$A$10:$A$33,$A2)</f>
        <v>89567.627148626038</v>
      </c>
      <c r="AC2" s="5">
        <f>SUMIFS(Imports_new!AC$10:AC$33,Imports_new!$A$10:$A$33,$A2)</f>
        <v>89567.627148626038</v>
      </c>
      <c r="AD2" s="5">
        <f>SUMIFS(Imports_new!AD$10:AD$33,Imports_new!$A$10:$A$33,$A2)</f>
        <v>89567.627148626038</v>
      </c>
      <c r="AE2" s="5">
        <f>SUMIFS(Imports_new!AE$10:AE$33,Imports_new!$A$10:$A$33,$A2)</f>
        <v>89567.627148626038</v>
      </c>
      <c r="AF2" s="5">
        <f>SUMIFS(Imports_new!AF$10:AF$33,Imports_new!$A$10:$A$33,$A2)</f>
        <v>89567.627148626038</v>
      </c>
    </row>
    <row r="3" spans="1:32">
      <c r="A3" s="2" t="s">
        <v>347</v>
      </c>
      <c r="B3" s="5">
        <f>SUMIFS(Imports_new!B$10:B$33,Imports_new!$A$10:$A$33,$A3)</f>
        <v>1933094.6348481504</v>
      </c>
      <c r="C3" s="5">
        <f>SUMIFS(Imports_new!C$10:C$33,Imports_new!$A$10:$A$33,$A3)</f>
        <v>1933094.6348481504</v>
      </c>
      <c r="D3" s="5">
        <f>SUMIFS(Imports_new!D$10:D$33,Imports_new!$A$10:$A$33,$A3)</f>
        <v>1933094.6348481504</v>
      </c>
      <c r="E3" s="5">
        <f>SUMIFS(Imports_new!E$10:E$33,Imports_new!$A$10:$A$33,$A3)</f>
        <v>1682277.6323023548</v>
      </c>
      <c r="F3" s="5">
        <f>SUMIFS(Imports_new!F$10:F$33,Imports_new!$A$10:$A$33,$A3)</f>
        <v>1543240.6474005433</v>
      </c>
      <c r="G3" s="5">
        <f>SUMIFS(Imports_new!G$10:G$33,Imports_new!$A$10:$A$33,$A3)</f>
        <v>1176451.9351248597</v>
      </c>
      <c r="H3" s="5">
        <f>SUMIFS(Imports_new!H$10:H$33,Imports_new!$A$10:$A$33,$A3)</f>
        <v>1008822.0106511693</v>
      </c>
      <c r="I3" s="5">
        <f>SUMIFS(Imports_new!I$10:I$33,Imports_new!$A$10:$A$33,$A3)</f>
        <v>693765.51869733748</v>
      </c>
      <c r="J3" s="5">
        <f>SUMIFS(Imports_new!J$10:J$33,Imports_new!$A$10:$A$33,$A3)</f>
        <v>679675.2304643027</v>
      </c>
      <c r="K3" s="5">
        <f>SUMIFS(Imports_new!K$10:K$33,Imports_new!$A$10:$A$33,$A3)</f>
        <v>618120.87227856496</v>
      </c>
      <c r="L3" s="5">
        <f>SUMIFS(Imports_new!L$10:L$33,Imports_new!$A$10:$A$33,$A3)</f>
        <v>569227.09738483315</v>
      </c>
      <c r="M3" s="5">
        <f>SUMIFS(Imports_new!M$10:M$33,Imports_new!$A$10:$A$33,$A3)</f>
        <v>589044.01876345591</v>
      </c>
      <c r="N3" s="5">
        <f>SUMIFS(Imports_new!N$10:N$33,Imports_new!$A$10:$A$33,$A3)</f>
        <v>583406.54222397832</v>
      </c>
      <c r="O3" s="5">
        <f>SUMIFS(Imports_new!O$10:O$33,Imports_new!$A$10:$A$33,$A3)</f>
        <v>578742.64225317072</v>
      </c>
      <c r="P3" s="5">
        <f>SUMIFS(Imports_new!P$10:P$33,Imports_new!$A$10:$A$33,$A3)</f>
        <v>575522.220718364</v>
      </c>
      <c r="Q3" s="5">
        <f>SUMIFS(Imports_new!Q$10:Q$33,Imports_new!$A$10:$A$33,$A3)</f>
        <v>584660.10901660158</v>
      </c>
      <c r="R3" s="5">
        <f>SUMIFS(Imports_new!R$10:R$33,Imports_new!$A$10:$A$33,$A3)</f>
        <v>592047.10624492448</v>
      </c>
      <c r="S3" s="5">
        <f>SUMIFS(Imports_new!S$10:S$33,Imports_new!$A$10:$A$33,$A3)</f>
        <v>597435.91157596884</v>
      </c>
      <c r="T3" s="5">
        <f>SUMIFS(Imports_new!T$10:T$33,Imports_new!$A$10:$A$33,$A3)</f>
        <v>601239.33262452635</v>
      </c>
      <c r="U3" s="5">
        <f>SUMIFS(Imports_new!U$10:U$33,Imports_new!$A$10:$A$33,$A3)</f>
        <v>605295.64103879535</v>
      </c>
      <c r="V3" s="5">
        <f>SUMIFS(Imports_new!V$10:V$33,Imports_new!$A$10:$A$33,$A3)</f>
        <v>607342.78863312001</v>
      </c>
      <c r="W3" s="5">
        <f>SUMIFS(Imports_new!W$10:W$33,Imports_new!$A$10:$A$33,$A3)</f>
        <v>607342.78863312001</v>
      </c>
      <c r="X3" s="5">
        <f>SUMIFS(Imports_new!X$10:X$33,Imports_new!$A$10:$A$33,$A3)</f>
        <v>607342.78863312001</v>
      </c>
      <c r="Y3" s="5">
        <f>SUMIFS(Imports_new!Y$10:Y$33,Imports_new!$A$10:$A$33,$A3)</f>
        <v>607342.78863312001</v>
      </c>
      <c r="Z3" s="5">
        <f>SUMIFS(Imports_new!Z$10:Z$33,Imports_new!$A$10:$A$33,$A3)</f>
        <v>607342.78863312001</v>
      </c>
      <c r="AA3" s="5">
        <f>SUMIFS(Imports_new!AA$10:AA$33,Imports_new!$A$10:$A$33,$A3)</f>
        <v>607342.78863312001</v>
      </c>
      <c r="AB3" s="5">
        <f>SUMIFS(Imports_new!AB$10:AB$33,Imports_new!$A$10:$A$33,$A3)</f>
        <v>607342.78863312001</v>
      </c>
      <c r="AC3" s="5">
        <f>SUMIFS(Imports_new!AC$10:AC$33,Imports_new!$A$10:$A$33,$A3)</f>
        <v>607342.78863312001</v>
      </c>
      <c r="AD3" s="5">
        <f>SUMIFS(Imports_new!AD$10:AD$33,Imports_new!$A$10:$A$33,$A3)</f>
        <v>607342.78863312001</v>
      </c>
      <c r="AE3" s="5">
        <f>SUMIFS(Imports_new!AE$10:AE$33,Imports_new!$A$10:$A$33,$A3)</f>
        <v>607342.78863312001</v>
      </c>
      <c r="AF3" s="5">
        <f>SUMIFS(Imports_new!AF$10:AF$33,Imports_new!$A$10:$A$33,$A3)</f>
        <v>607342.78863312001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1595241.3861022368</v>
      </c>
      <c r="C5" s="5">
        <f>SUMIFS(Imports_new!C$10:C$33,Imports_new!$A$10:$A$33,$A5)</f>
        <v>1595241.3861022368</v>
      </c>
      <c r="D5" s="5">
        <f>SUMIFS(Imports_new!D$10:D$33,Imports_new!$A$10:$A$33,$A5)</f>
        <v>1595241.3861022368</v>
      </c>
      <c r="E5" s="5">
        <f>SUMIFS(Imports_new!E$10:E$33,Imports_new!$A$10:$A$33,$A5)</f>
        <v>1300221.999538047</v>
      </c>
      <c r="F5" s="5">
        <f>SUMIFS(Imports_new!F$10:F$33,Imports_new!$A$10:$A$33,$A5)</f>
        <v>1292943.9819729889</v>
      </c>
      <c r="G5" s="5">
        <f>SUMIFS(Imports_new!G$10:G$33,Imports_new!$A$10:$A$33,$A5)</f>
        <v>1173191.5194103713</v>
      </c>
      <c r="H5" s="5">
        <f>SUMIFS(Imports_new!H$10:H$33,Imports_new!$A$10:$A$33,$A5)</f>
        <v>1192332.8035392403</v>
      </c>
      <c r="I5" s="5">
        <f>SUMIFS(Imports_new!I$10:I$33,Imports_new!$A$10:$A$33,$A5)</f>
        <v>1004695.7613613511</v>
      </c>
      <c r="J5" s="5">
        <f>SUMIFS(Imports_new!J$10:J$33,Imports_new!$A$10:$A$33,$A5)</f>
        <v>972208.35603167745</v>
      </c>
      <c r="K5" s="5">
        <f>SUMIFS(Imports_new!K$10:K$33,Imports_new!$A$10:$A$33,$A5)</f>
        <v>909377.67668271961</v>
      </c>
      <c r="L5" s="5">
        <f>SUMIFS(Imports_new!L$10:L$33,Imports_new!$A$10:$A$33,$A5)</f>
        <v>930399.84201281844</v>
      </c>
      <c r="M5" s="5">
        <f>SUMIFS(Imports_new!M$10:M$33,Imports_new!$A$10:$A$33,$A5)</f>
        <v>902866.76897966978</v>
      </c>
      <c r="N5" s="5">
        <f>SUMIFS(Imports_new!N$10:N$33,Imports_new!$A$10:$A$33,$A5)</f>
        <v>926650.63834238658</v>
      </c>
      <c r="O5" s="5">
        <f>SUMIFS(Imports_new!O$10:O$33,Imports_new!$A$10:$A$33,$A5)</f>
        <v>925279.9271932703</v>
      </c>
      <c r="P5" s="5">
        <f>SUMIFS(Imports_new!P$10:P$33,Imports_new!$A$10:$A$33,$A5)</f>
        <v>948602.19414831349</v>
      </c>
      <c r="Q5" s="5">
        <f>SUMIFS(Imports_new!Q$10:Q$33,Imports_new!$A$10:$A$33,$A5)</f>
        <v>946971.03072719439</v>
      </c>
      <c r="R5" s="5">
        <f>SUMIFS(Imports_new!R$10:R$33,Imports_new!$A$10:$A$33,$A5)</f>
        <v>944840.10448976408</v>
      </c>
      <c r="S5" s="5">
        <f>SUMIFS(Imports_new!S$10:S$33,Imports_new!$A$10:$A$33,$A5)</f>
        <v>944320.69666583231</v>
      </c>
      <c r="T5" s="5">
        <f>SUMIFS(Imports_new!T$10:T$33,Imports_new!$A$10:$A$33,$A5)</f>
        <v>942825.05121344212</v>
      </c>
      <c r="U5" s="5">
        <f>SUMIFS(Imports_new!U$10:U$33,Imports_new!$A$10:$A$33,$A5)</f>
        <v>941345.67961425893</v>
      </c>
      <c r="V5" s="5">
        <f>SUMIFS(Imports_new!V$10:V$33,Imports_new!$A$10:$A$33,$A5)</f>
        <v>940030.32336661709</v>
      </c>
      <c r="W5" s="5">
        <f>SUMIFS(Imports_new!W$10:W$33,Imports_new!$A$10:$A$33,$A5)</f>
        <v>940030.32336661709</v>
      </c>
      <c r="X5" s="5">
        <f>SUMIFS(Imports_new!X$10:X$33,Imports_new!$A$10:$A$33,$A5)</f>
        <v>940030.32336661709</v>
      </c>
      <c r="Y5" s="5">
        <f>SUMIFS(Imports_new!Y$10:Y$33,Imports_new!$A$10:$A$33,$A5)</f>
        <v>940030.32336661709</v>
      </c>
      <c r="Z5" s="5">
        <f>SUMIFS(Imports_new!Z$10:Z$33,Imports_new!$A$10:$A$33,$A5)</f>
        <v>940030.32336661709</v>
      </c>
      <c r="AA5" s="5">
        <f>SUMIFS(Imports_new!AA$10:AA$33,Imports_new!$A$10:$A$33,$A5)</f>
        <v>940030.32336661709</v>
      </c>
      <c r="AB5" s="5">
        <f>SUMIFS(Imports_new!AB$10:AB$33,Imports_new!$A$10:$A$33,$A5)</f>
        <v>940030.32336661709</v>
      </c>
      <c r="AC5" s="5">
        <f>SUMIFS(Imports_new!AC$10:AC$33,Imports_new!$A$10:$A$33,$A5)</f>
        <v>940030.32336661709</v>
      </c>
      <c r="AD5" s="5">
        <f>SUMIFS(Imports_new!AD$10:AD$33,Imports_new!$A$10:$A$33,$A5)</f>
        <v>940030.32336661709</v>
      </c>
      <c r="AE5" s="5">
        <f>SUMIFS(Imports_new!AE$10:AE$33,Imports_new!$A$10:$A$33,$A5)</f>
        <v>940030.32336661709</v>
      </c>
      <c r="AF5" s="5">
        <f>SUMIFS(Imports_new!AF$10:AF$33,Imports_new!$A$10:$A$33,$A5)</f>
        <v>940030.32336661709</v>
      </c>
    </row>
    <row r="6" spans="1:32">
      <c r="A6" s="2" t="s">
        <v>101</v>
      </c>
      <c r="B6" s="5">
        <f>SUMIFS(Imports_new!B$10:B$33,Imports_new!$A$10:$A$33,$A6)</f>
        <v>3572477.520639874</v>
      </c>
      <c r="C6" s="5">
        <f>SUMIFS(Imports_new!C$10:C$33,Imports_new!$A$10:$A$33,$A6)</f>
        <v>3572477.520639874</v>
      </c>
      <c r="D6" s="5">
        <f>SUMIFS(Imports_new!D$10:D$33,Imports_new!$A$10:$A$33,$A6)</f>
        <v>3572477.520639874</v>
      </c>
      <c r="E6" s="5">
        <f>SUMIFS(Imports_new!E$10:E$33,Imports_new!$A$10:$A$33,$A6)</f>
        <v>3623405.7376930658</v>
      </c>
      <c r="F6" s="5">
        <f>SUMIFS(Imports_new!F$10:F$33,Imports_new!$A$10:$A$33,$A6)</f>
        <v>3581869.9469728582</v>
      </c>
      <c r="G6" s="5">
        <f>SUMIFS(Imports_new!G$10:G$33,Imports_new!$A$10:$A$33,$A6)</f>
        <v>3766916.6233630078</v>
      </c>
      <c r="H6" s="5">
        <f>SUMIFS(Imports_new!H$10:H$33,Imports_new!$A$10:$A$33,$A6)</f>
        <v>3722601.7020273963</v>
      </c>
      <c r="I6" s="5">
        <f>SUMIFS(Imports_new!I$10:I$33,Imports_new!$A$10:$A$33,$A6)</f>
        <v>3669978.3810340725</v>
      </c>
      <c r="J6" s="5">
        <f>SUMIFS(Imports_new!J$10:J$33,Imports_new!$A$10:$A$33,$A6)</f>
        <v>3335133.7456188956</v>
      </c>
      <c r="K6" s="5">
        <f>SUMIFS(Imports_new!K$10:K$33,Imports_new!$A$10:$A$33,$A6)</f>
        <v>3021562.4165615961</v>
      </c>
      <c r="L6" s="5">
        <f>SUMIFS(Imports_new!L$10:L$33,Imports_new!$A$10:$A$33,$A6)</f>
        <v>2872255.094874748</v>
      </c>
      <c r="M6" s="5">
        <f>SUMIFS(Imports_new!M$10:M$33,Imports_new!$A$10:$A$33,$A6)</f>
        <v>2876834.7006749897</v>
      </c>
      <c r="N6" s="5">
        <f>SUMIFS(Imports_new!N$10:N$33,Imports_new!$A$10:$A$33,$A6)</f>
        <v>2862719.0009850021</v>
      </c>
      <c r="O6" s="5">
        <f>SUMIFS(Imports_new!O$10:O$33,Imports_new!$A$10:$A$33,$A6)</f>
        <v>2856333.9651682843</v>
      </c>
      <c r="P6" s="5">
        <f>SUMIFS(Imports_new!P$10:P$33,Imports_new!$A$10:$A$33,$A6)</f>
        <v>2840187.6757453955</v>
      </c>
      <c r="Q6" s="5">
        <f>SUMIFS(Imports_new!Q$10:Q$33,Imports_new!$A$10:$A$33,$A6)</f>
        <v>2829173.397175957</v>
      </c>
      <c r="R6" s="5">
        <f>SUMIFS(Imports_new!R$10:R$33,Imports_new!$A$10:$A$33,$A6)</f>
        <v>2820795.3764230548</v>
      </c>
      <c r="S6" s="5">
        <f>SUMIFS(Imports_new!S$10:S$33,Imports_new!$A$10:$A$33,$A6)</f>
        <v>2815370.3494702838</v>
      </c>
      <c r="T6" s="5">
        <f>SUMIFS(Imports_new!T$10:T$33,Imports_new!$A$10:$A$33,$A6)</f>
        <v>2808655.0913767857</v>
      </c>
      <c r="U6" s="5">
        <f>SUMIFS(Imports_new!U$10:U$33,Imports_new!$A$10:$A$33,$A6)</f>
        <v>2803788.4407633836</v>
      </c>
      <c r="V6" s="5">
        <f>SUMIFS(Imports_new!V$10:V$33,Imports_new!$A$10:$A$33,$A6)</f>
        <v>2799265.2053432665</v>
      </c>
      <c r="W6" s="5">
        <f>SUMIFS(Imports_new!W$10:W$33,Imports_new!$A$10:$A$33,$A6)</f>
        <v>2799265.2053432665</v>
      </c>
      <c r="X6" s="5">
        <f>SUMIFS(Imports_new!X$10:X$33,Imports_new!$A$10:$A$33,$A6)</f>
        <v>2799265.2053432665</v>
      </c>
      <c r="Y6" s="5">
        <f>SUMIFS(Imports_new!Y$10:Y$33,Imports_new!$A$10:$A$33,$A6)</f>
        <v>2799265.2053432665</v>
      </c>
      <c r="Z6" s="5">
        <f>SUMIFS(Imports_new!Z$10:Z$33,Imports_new!$A$10:$A$33,$A6)</f>
        <v>2799265.2053432665</v>
      </c>
      <c r="AA6" s="5">
        <f>SUMIFS(Imports_new!AA$10:AA$33,Imports_new!$A$10:$A$33,$A6)</f>
        <v>2799265.2053432665</v>
      </c>
      <c r="AB6" s="5">
        <f>SUMIFS(Imports_new!AB$10:AB$33,Imports_new!$A$10:$A$33,$A6)</f>
        <v>2799265.2053432665</v>
      </c>
      <c r="AC6" s="5">
        <f>SUMIFS(Imports_new!AC$10:AC$33,Imports_new!$A$10:$A$33,$A6)</f>
        <v>2799265.2053432665</v>
      </c>
      <c r="AD6" s="5">
        <f>SUMIFS(Imports_new!AD$10:AD$33,Imports_new!$A$10:$A$33,$A6)</f>
        <v>2799265.2053432665</v>
      </c>
      <c r="AE6" s="5">
        <f>SUMIFS(Imports_new!AE$10:AE$33,Imports_new!$A$10:$A$33,$A6)</f>
        <v>2799265.2053432665</v>
      </c>
      <c r="AF6" s="5">
        <f>SUMIFS(Imports_new!AF$10:AF$33,Imports_new!$A$10:$A$33,$A6)</f>
        <v>2799265.2053432665</v>
      </c>
    </row>
    <row r="7" spans="1:32">
      <c r="A7" s="2" t="s">
        <v>100</v>
      </c>
      <c r="B7" s="5">
        <f>SUMIFS(Imports_new!B$10:B$33,Imports_new!$A$10:$A$33,$A7)</f>
        <v>4036201.0507164556</v>
      </c>
      <c r="C7" s="5">
        <f>SUMIFS(Imports_new!C$10:C$33,Imports_new!$A$10:$A$33,$A7)</f>
        <v>4036201.0507164556</v>
      </c>
      <c r="D7" s="5">
        <f>SUMIFS(Imports_new!D$10:D$33,Imports_new!$A$10:$A$33,$A7)</f>
        <v>4036201.0507164556</v>
      </c>
      <c r="E7" s="5">
        <f>SUMIFS(Imports_new!E$10:E$33,Imports_new!$A$10:$A$33,$A7)</f>
        <v>5296576.8808563752</v>
      </c>
      <c r="F7" s="5">
        <f>SUMIFS(Imports_new!F$10:F$33,Imports_new!$A$10:$A$33,$A7)</f>
        <v>5840285.5257677808</v>
      </c>
      <c r="G7" s="5">
        <f>SUMIFS(Imports_new!G$10:G$33,Imports_new!$A$10:$A$33,$A7)</f>
        <v>7069146.4141470352</v>
      </c>
      <c r="H7" s="5">
        <f>SUMIFS(Imports_new!H$10:H$33,Imports_new!$A$10:$A$33,$A7)</f>
        <v>7244523.3961056704</v>
      </c>
      <c r="I7" s="5">
        <f>SUMIFS(Imports_new!I$10:I$33,Imports_new!$A$10:$A$33,$A7)</f>
        <v>8041320.667275642</v>
      </c>
      <c r="J7" s="5">
        <f>SUMIFS(Imports_new!J$10:J$33,Imports_new!$A$10:$A$33,$A7)</f>
        <v>8663158.7964067981</v>
      </c>
      <c r="K7" s="5">
        <f>SUMIFS(Imports_new!K$10:K$33,Imports_new!$A$10:$A$33,$A7)</f>
        <v>9254031.7485721502</v>
      </c>
      <c r="L7" s="5">
        <f>SUMIFS(Imports_new!L$10:L$33,Imports_new!$A$10:$A$33,$A7)</f>
        <v>9421002.7272826191</v>
      </c>
      <c r="M7" s="5">
        <f>SUMIFS(Imports_new!M$10:M$33,Imports_new!$A$10:$A$33,$A7)</f>
        <v>9423710.7835118398</v>
      </c>
      <c r="N7" s="5">
        <f>SUMIFS(Imports_new!N$10:N$33,Imports_new!$A$10:$A$33,$A7)</f>
        <v>9424497.0248661283</v>
      </c>
      <c r="O7" s="5">
        <f>SUMIFS(Imports_new!O$10:O$33,Imports_new!$A$10:$A$33,$A7)</f>
        <v>9435047.7921617478</v>
      </c>
      <c r="P7" s="5">
        <f>SUMIFS(Imports_new!P$10:P$33,Imports_new!$A$10:$A$33,$A7)</f>
        <v>9435741.3306631111</v>
      </c>
      <c r="Q7" s="5">
        <f>SUMIFS(Imports_new!Q$10:Q$33,Imports_new!$A$10:$A$33,$A7)</f>
        <v>9440104.4025521856</v>
      </c>
      <c r="R7" s="5">
        <f>SUMIFS(Imports_new!R$10:R$33,Imports_new!$A$10:$A$33,$A7)</f>
        <v>9442221.1682622992</v>
      </c>
      <c r="S7" s="5">
        <f>SUMIFS(Imports_new!S$10:S$33,Imports_new!$A$10:$A$33,$A7)</f>
        <v>9443131.0773142036</v>
      </c>
      <c r="T7" s="5">
        <f>SUMIFS(Imports_new!T$10:T$33,Imports_new!$A$10:$A$33,$A7)</f>
        <v>9447119.3133959938</v>
      </c>
      <c r="U7" s="5">
        <f>SUMIFS(Imports_new!U$10:U$33,Imports_new!$A$10:$A$33,$A7)</f>
        <v>9449874.5386085566</v>
      </c>
      <c r="V7" s="5">
        <f>SUMIFS(Imports_new!V$10:V$33,Imports_new!$A$10:$A$33,$A7)</f>
        <v>9452683.5655864552</v>
      </c>
      <c r="W7" s="5">
        <f>SUMIFS(Imports_new!W$10:W$33,Imports_new!$A$10:$A$33,$A7)</f>
        <v>9452683.5655864552</v>
      </c>
      <c r="X7" s="5">
        <f>SUMIFS(Imports_new!X$10:X$33,Imports_new!$A$10:$A$33,$A7)</f>
        <v>9452683.5655864552</v>
      </c>
      <c r="Y7" s="5">
        <f>SUMIFS(Imports_new!Y$10:Y$33,Imports_new!$A$10:$A$33,$A7)</f>
        <v>9452683.5655864552</v>
      </c>
      <c r="Z7" s="5">
        <f>SUMIFS(Imports_new!Z$10:Z$33,Imports_new!$A$10:$A$33,$A7)</f>
        <v>9452683.5655864552</v>
      </c>
      <c r="AA7" s="5">
        <f>SUMIFS(Imports_new!AA$10:AA$33,Imports_new!$A$10:$A$33,$A7)</f>
        <v>9452683.5655864552</v>
      </c>
      <c r="AB7" s="5">
        <f>SUMIFS(Imports_new!AB$10:AB$33,Imports_new!$A$10:$A$33,$A7)</f>
        <v>9452683.5655864552</v>
      </c>
      <c r="AC7" s="5">
        <f>SUMIFS(Imports_new!AC$10:AC$33,Imports_new!$A$10:$A$33,$A7)</f>
        <v>9452683.5655864552</v>
      </c>
      <c r="AD7" s="5">
        <f>SUMIFS(Imports_new!AD$10:AD$33,Imports_new!$A$10:$A$33,$A7)</f>
        <v>9452683.5655864552</v>
      </c>
      <c r="AE7" s="5">
        <f>SUMIFS(Imports_new!AE$10:AE$33,Imports_new!$A$10:$A$33,$A7)</f>
        <v>9452683.5655864552</v>
      </c>
      <c r="AF7" s="5">
        <f>SUMIFS(Imports_new!AF$10:AF$33,Imports_new!$A$10:$A$33,$A7)</f>
        <v>9452683.5655864552</v>
      </c>
    </row>
    <row r="8" spans="1:32">
      <c r="A8" s="2" t="s">
        <v>102</v>
      </c>
      <c r="B8" s="5">
        <f>SUMIFS(Imports_new!B$10:B$33,Imports_new!$A$10:$A$33,$A8)</f>
        <v>230596.13241905041</v>
      </c>
      <c r="C8" s="5">
        <f>SUMIFS(Imports_new!C$10:C$33,Imports_new!$A$10:$A$33,$A8)</f>
        <v>230596.13241905041</v>
      </c>
      <c r="D8" s="5">
        <f>SUMIFS(Imports_new!D$10:D$33,Imports_new!$A$10:$A$33,$A8)</f>
        <v>230596.13241905041</v>
      </c>
      <c r="E8" s="5">
        <f>SUMIFS(Imports_new!E$10:E$33,Imports_new!$A$10:$A$33,$A8)</f>
        <v>489141.6334726318</v>
      </c>
      <c r="F8" s="5">
        <f>SUMIFS(Imports_new!F$10:F$33,Imports_new!$A$10:$A$33,$A8)</f>
        <v>478265.80455443723</v>
      </c>
      <c r="G8" s="5">
        <f>SUMIFS(Imports_new!G$10:G$33,Imports_new!$A$10:$A$33,$A8)</f>
        <v>554931.11582141672</v>
      </c>
      <c r="H8" s="5">
        <f>SUMIFS(Imports_new!H$10:H$33,Imports_new!$A$10:$A$33,$A8)</f>
        <v>559003.47874623921</v>
      </c>
      <c r="I8" s="5">
        <f>SUMIFS(Imports_new!I$10:I$33,Imports_new!$A$10:$A$33,$A8)</f>
        <v>694357.92147442151</v>
      </c>
      <c r="J8" s="5">
        <f>SUMIFS(Imports_new!J$10:J$33,Imports_new!$A$10:$A$33,$A8)</f>
        <v>731401.88458536565</v>
      </c>
      <c r="K8" s="5">
        <f>SUMIFS(Imports_new!K$10:K$33,Imports_new!$A$10:$A$33,$A8)</f>
        <v>741056.67037278716</v>
      </c>
      <c r="L8" s="5">
        <f>SUMIFS(Imports_new!L$10:L$33,Imports_new!$A$10:$A$33,$A8)</f>
        <v>730937.29641673958</v>
      </c>
      <c r="M8" s="5">
        <f>SUMIFS(Imports_new!M$10:M$33,Imports_new!$A$10:$A$33,$A8)</f>
        <v>731077.87523359386</v>
      </c>
      <c r="N8" s="5">
        <f>SUMIFS(Imports_new!N$10:N$33,Imports_new!$A$10:$A$33,$A8)</f>
        <v>731432.16639442288</v>
      </c>
      <c r="O8" s="5">
        <f>SUMIFS(Imports_new!O$10:O$33,Imports_new!$A$10:$A$33,$A8)</f>
        <v>731586.38882804476</v>
      </c>
      <c r="P8" s="5">
        <f>SUMIFS(Imports_new!P$10:P$33,Imports_new!$A$10:$A$33,$A8)</f>
        <v>732050.28048375528</v>
      </c>
      <c r="Q8" s="5">
        <f>SUMIFS(Imports_new!Q$10:Q$33,Imports_new!$A$10:$A$33,$A8)</f>
        <v>733061.00231975142</v>
      </c>
      <c r="R8" s="5">
        <f>SUMIFS(Imports_new!R$10:R$33,Imports_new!$A$10:$A$33,$A8)</f>
        <v>733968.50103049446</v>
      </c>
      <c r="S8" s="5">
        <f>SUMIFS(Imports_new!S$10:S$33,Imports_new!$A$10:$A$33,$A8)</f>
        <v>734632.74764875299</v>
      </c>
      <c r="T8" s="5">
        <f>SUMIFS(Imports_new!T$10:T$33,Imports_new!$A$10:$A$33,$A8)</f>
        <v>734912.22986862902</v>
      </c>
      <c r="U8" s="5">
        <f>SUMIFS(Imports_new!U$10:U$33,Imports_new!$A$10:$A$33,$A8)</f>
        <v>735494.11562520999</v>
      </c>
      <c r="V8" s="5">
        <f>SUMIFS(Imports_new!V$10:V$33,Imports_new!$A$10:$A$33,$A8)</f>
        <v>736251.47795995919</v>
      </c>
      <c r="W8" s="5">
        <f>SUMIFS(Imports_new!W$10:W$33,Imports_new!$A$10:$A$33,$A8)</f>
        <v>736251.47795995919</v>
      </c>
      <c r="X8" s="5">
        <f>SUMIFS(Imports_new!X$10:X$33,Imports_new!$A$10:$A$33,$A8)</f>
        <v>736251.47795995919</v>
      </c>
      <c r="Y8" s="5">
        <f>SUMIFS(Imports_new!Y$10:Y$33,Imports_new!$A$10:$A$33,$A8)</f>
        <v>736251.47795995919</v>
      </c>
      <c r="Z8" s="5">
        <f>SUMIFS(Imports_new!Z$10:Z$33,Imports_new!$A$10:$A$33,$A8)</f>
        <v>736251.47795995919</v>
      </c>
      <c r="AA8" s="5">
        <f>SUMIFS(Imports_new!AA$10:AA$33,Imports_new!$A$10:$A$33,$A8)</f>
        <v>736251.47795995919</v>
      </c>
      <c r="AB8" s="5">
        <f>SUMIFS(Imports_new!AB$10:AB$33,Imports_new!$A$10:$A$33,$A8)</f>
        <v>736251.47795995919</v>
      </c>
      <c r="AC8" s="5">
        <f>SUMIFS(Imports_new!AC$10:AC$33,Imports_new!$A$10:$A$33,$A8)</f>
        <v>736251.47795995919</v>
      </c>
      <c r="AD8" s="5">
        <f>SUMIFS(Imports_new!AD$10:AD$33,Imports_new!$A$10:$A$33,$A8)</f>
        <v>736251.47795995919</v>
      </c>
      <c r="AE8" s="5">
        <f>SUMIFS(Imports_new!AE$10:AE$33,Imports_new!$A$10:$A$33,$A8)</f>
        <v>736251.47795995919</v>
      </c>
      <c r="AF8" s="5">
        <f>SUMIFS(Imports_new!AF$10:AF$33,Imports_new!$A$10:$A$33,$A8)</f>
        <v>736251.47795995919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57615.810538579608</v>
      </c>
      <c r="C10" s="5">
        <f>SUMIFS(Imports_new!C$10:C$33,Imports_new!$A$10:$A$33,$A10)</f>
        <v>57615.810538579608</v>
      </c>
      <c r="D10" s="5">
        <f>SUMIFS(Imports_new!D$10:D$33,Imports_new!$A$10:$A$33,$A10)</f>
        <v>57615.810538579608</v>
      </c>
      <c r="E10" s="5">
        <f>SUMIFS(Imports_new!E$10:E$33,Imports_new!$A$10:$A$33,$A10)</f>
        <v>50101.80985479449</v>
      </c>
      <c r="F10" s="5">
        <f>SUMIFS(Imports_new!F$10:F$33,Imports_new!$A$10:$A$33,$A10)</f>
        <v>49086.395702672584</v>
      </c>
      <c r="G10" s="5">
        <f>SUMIFS(Imports_new!G$10:G$33,Imports_new!$A$10:$A$33,$A10)</f>
        <v>47882.139533214329</v>
      </c>
      <c r="H10" s="5">
        <f>SUMIFS(Imports_new!H$10:H$33,Imports_new!$A$10:$A$33,$A10)</f>
        <v>47289.803294672296</v>
      </c>
      <c r="I10" s="5">
        <f>SUMIFS(Imports_new!I$10:I$33,Imports_new!$A$10:$A$33,$A10)</f>
        <v>33335.478575100853</v>
      </c>
      <c r="J10" s="5">
        <f>SUMIFS(Imports_new!J$10:J$33,Imports_new!$A$10:$A$33,$A10)</f>
        <v>34077.984887149491</v>
      </c>
      <c r="K10" s="5">
        <f>SUMIFS(Imports_new!K$10:K$33,Imports_new!$A$10:$A$33,$A10)</f>
        <v>33184.507226690272</v>
      </c>
      <c r="L10" s="5">
        <f>SUMIFS(Imports_new!L$10:L$33,Imports_new!$A$10:$A$33,$A10)</f>
        <v>32515.176581177733</v>
      </c>
      <c r="M10" s="5">
        <f>SUMIFS(Imports_new!M$10:M$33,Imports_new!$A$10:$A$33,$A10)</f>
        <v>32501.056184006098</v>
      </c>
      <c r="N10" s="5">
        <f>SUMIFS(Imports_new!N$10:N$33,Imports_new!$A$10:$A$33,$A10)</f>
        <v>32330.184975261971</v>
      </c>
      <c r="O10" s="5">
        <f>SUMIFS(Imports_new!O$10:O$33,Imports_new!$A$10:$A$33,$A10)</f>
        <v>32927.986800179082</v>
      </c>
      <c r="P10" s="5">
        <f>SUMIFS(Imports_new!P$10:P$33,Imports_new!$A$10:$A$33,$A10)</f>
        <v>31881.110569378492</v>
      </c>
      <c r="Q10" s="5">
        <f>SUMIFS(Imports_new!Q$10:Q$33,Imports_new!$A$10:$A$33,$A10)</f>
        <v>31450.446432404809</v>
      </c>
      <c r="R10" s="5">
        <f>SUMIFS(Imports_new!R$10:R$33,Imports_new!$A$10:$A$33,$A10)</f>
        <v>31398.349455218791</v>
      </c>
      <c r="S10" s="5">
        <f>SUMIFS(Imports_new!S$10:S$33,Imports_new!$A$10:$A$33,$A10)</f>
        <v>31333.142080074253</v>
      </c>
      <c r="T10" s="5">
        <f>SUMIFS(Imports_new!T$10:T$33,Imports_new!$A$10:$A$33,$A10)</f>
        <v>31383.526261339484</v>
      </c>
      <c r="U10" s="5">
        <f>SUMIFS(Imports_new!U$10:U$33,Imports_new!$A$10:$A$33,$A10)</f>
        <v>31324.618084244612</v>
      </c>
      <c r="V10" s="5">
        <f>SUMIFS(Imports_new!V$10:V$33,Imports_new!$A$10:$A$33,$A10)</f>
        <v>31255.923751873896</v>
      </c>
      <c r="W10" s="5">
        <f>SUMIFS(Imports_new!W$10:W$33,Imports_new!$A$10:$A$33,$A10)</f>
        <v>31255.923751873896</v>
      </c>
      <c r="X10" s="5">
        <f>SUMIFS(Imports_new!X$10:X$33,Imports_new!$A$10:$A$33,$A10)</f>
        <v>31255.923751873896</v>
      </c>
      <c r="Y10" s="5">
        <f>SUMIFS(Imports_new!Y$10:Y$33,Imports_new!$A$10:$A$33,$A10)</f>
        <v>31255.923751873896</v>
      </c>
      <c r="Z10" s="5">
        <f>SUMIFS(Imports_new!Z$10:Z$33,Imports_new!$A$10:$A$33,$A10)</f>
        <v>31255.923751873896</v>
      </c>
      <c r="AA10" s="5">
        <f>SUMIFS(Imports_new!AA$10:AA$33,Imports_new!$A$10:$A$33,$A10)</f>
        <v>31255.923751873896</v>
      </c>
      <c r="AB10" s="5">
        <f>SUMIFS(Imports_new!AB$10:AB$33,Imports_new!$A$10:$A$33,$A10)</f>
        <v>31255.923751873896</v>
      </c>
      <c r="AC10" s="5">
        <f>SUMIFS(Imports_new!AC$10:AC$33,Imports_new!$A$10:$A$33,$A10)</f>
        <v>31255.923751873896</v>
      </c>
      <c r="AD10" s="5">
        <f>SUMIFS(Imports_new!AD$10:AD$33,Imports_new!$A$10:$A$33,$A10)</f>
        <v>31255.923751873896</v>
      </c>
      <c r="AE10" s="5">
        <f>SUMIFS(Imports_new!AE$10:AE$33,Imports_new!$A$10:$A$33,$A10)</f>
        <v>31255.923751873896</v>
      </c>
      <c r="AF10" s="5">
        <f>SUMIFS(Imports_new!AF$10:AF$33,Imports_new!$A$10:$A$33,$A10)</f>
        <v>31255.923751873896</v>
      </c>
    </row>
    <row r="11" spans="1:32">
      <c r="A11" s="2" t="s">
        <v>105</v>
      </c>
      <c r="B11" s="5">
        <f>SUMIFS(Imports_new!B$10:B$33,Imports_new!$A$10:$A$33,$A11)</f>
        <v>20370.68798649637</v>
      </c>
      <c r="C11" s="5">
        <f>SUMIFS(Imports_new!C$10:C$33,Imports_new!$A$10:$A$33,$A11)</f>
        <v>20370.68798649637</v>
      </c>
      <c r="D11" s="5">
        <f>SUMIFS(Imports_new!D$10:D$33,Imports_new!$A$10:$A$33,$A11)</f>
        <v>20370.68798649637</v>
      </c>
      <c r="E11" s="5">
        <f>SUMIFS(Imports_new!E$10:E$33,Imports_new!$A$10:$A$33,$A11)</f>
        <v>21824.363779654752</v>
      </c>
      <c r="F11" s="5">
        <f>SUMIFS(Imports_new!F$10:F$33,Imports_new!$A$10:$A$33,$A11)</f>
        <v>21695.66977786626</v>
      </c>
      <c r="G11" s="5">
        <f>SUMIFS(Imports_new!G$10:G$33,Imports_new!$A$10:$A$33,$A11)</f>
        <v>21960.245499632147</v>
      </c>
      <c r="H11" s="5">
        <f>SUMIFS(Imports_new!H$10:H$33,Imports_new!$A$10:$A$33,$A11)</f>
        <v>22116.395084558895</v>
      </c>
      <c r="I11" s="5">
        <f>SUMIFS(Imports_new!I$10:I$33,Imports_new!$A$10:$A$33,$A11)</f>
        <v>22252.389700819938</v>
      </c>
      <c r="J11" s="5">
        <f>SUMIFS(Imports_new!J$10:J$33,Imports_new!$A$10:$A$33,$A11)</f>
        <v>22860.87291465918</v>
      </c>
      <c r="K11" s="5">
        <f>SUMIFS(Imports_new!K$10:K$33,Imports_new!$A$10:$A$33,$A11)</f>
        <v>22193.98289937351</v>
      </c>
      <c r="L11" s="5">
        <f>SUMIFS(Imports_new!L$10:L$33,Imports_new!$A$10:$A$33,$A11)</f>
        <v>22061.622749473696</v>
      </c>
      <c r="M11" s="5">
        <f>SUMIFS(Imports_new!M$10:M$33,Imports_new!$A$10:$A$33,$A11)</f>
        <v>22047.502352302061</v>
      </c>
      <c r="N11" s="5">
        <f>SUMIFS(Imports_new!N$10:N$33,Imports_new!$A$10:$A$33,$A11)</f>
        <v>21876.631143557934</v>
      </c>
      <c r="O11" s="5">
        <f>SUMIFS(Imports_new!O$10:O$33,Imports_new!$A$10:$A$33,$A11)</f>
        <v>22474.432968475045</v>
      </c>
      <c r="P11" s="5">
        <f>SUMIFS(Imports_new!P$10:P$33,Imports_new!$A$10:$A$33,$A11)</f>
        <v>21427.556737674455</v>
      </c>
      <c r="Q11" s="5">
        <f>SUMIFS(Imports_new!Q$10:Q$33,Imports_new!$A$10:$A$33,$A11)</f>
        <v>20996.892600700772</v>
      </c>
      <c r="R11" s="5">
        <f>SUMIFS(Imports_new!R$10:R$33,Imports_new!$A$10:$A$33,$A11)</f>
        <v>20944.795623514754</v>
      </c>
      <c r="S11" s="5">
        <f>SUMIFS(Imports_new!S$10:S$33,Imports_new!$A$10:$A$33,$A11)</f>
        <v>20879.588248370215</v>
      </c>
      <c r="T11" s="5">
        <f>SUMIFS(Imports_new!T$10:T$33,Imports_new!$A$10:$A$33,$A11)</f>
        <v>20929.972429635447</v>
      </c>
      <c r="U11" s="5">
        <f>SUMIFS(Imports_new!U$10:U$33,Imports_new!$A$10:$A$33,$A11)</f>
        <v>20871.064252540575</v>
      </c>
      <c r="V11" s="5">
        <f>SUMIFS(Imports_new!V$10:V$33,Imports_new!$A$10:$A$33,$A11)</f>
        <v>20802.369920169858</v>
      </c>
      <c r="W11" s="5">
        <f>SUMIFS(Imports_new!W$10:W$33,Imports_new!$A$10:$A$33,$A11)</f>
        <v>20802.369920169858</v>
      </c>
      <c r="X11" s="5">
        <f>SUMIFS(Imports_new!X$10:X$33,Imports_new!$A$10:$A$33,$A11)</f>
        <v>20802.369920169858</v>
      </c>
      <c r="Y11" s="5">
        <f>SUMIFS(Imports_new!Y$10:Y$33,Imports_new!$A$10:$A$33,$A11)</f>
        <v>20802.369920169858</v>
      </c>
      <c r="Z11" s="5">
        <f>SUMIFS(Imports_new!Z$10:Z$33,Imports_new!$A$10:$A$33,$A11)</f>
        <v>20802.369920169858</v>
      </c>
      <c r="AA11" s="5">
        <f>SUMIFS(Imports_new!AA$10:AA$33,Imports_new!$A$10:$A$33,$A11)</f>
        <v>20802.369920169858</v>
      </c>
      <c r="AB11" s="5">
        <f>SUMIFS(Imports_new!AB$10:AB$33,Imports_new!$A$10:$A$33,$A11)</f>
        <v>20802.369920169858</v>
      </c>
      <c r="AC11" s="5">
        <f>SUMIFS(Imports_new!AC$10:AC$33,Imports_new!$A$10:$A$33,$A11)</f>
        <v>20802.369920169858</v>
      </c>
      <c r="AD11" s="5">
        <f>SUMIFS(Imports_new!AD$10:AD$33,Imports_new!$A$10:$A$33,$A11)</f>
        <v>20802.369920169858</v>
      </c>
      <c r="AE11" s="5">
        <f>SUMIFS(Imports_new!AE$10:AE$33,Imports_new!$A$10:$A$33,$A11)</f>
        <v>20802.369920169858</v>
      </c>
      <c r="AF11" s="5">
        <f>SUMIFS(Imports_new!AF$10:AF$33,Imports_new!$A$10:$A$33,$A11)</f>
        <v>20802.369920169858</v>
      </c>
    </row>
    <row r="12" spans="1:32">
      <c r="A12" s="2" t="s">
        <v>106</v>
      </c>
      <c r="B12" s="5">
        <f>SUMIFS(Imports_new!B$10:B$33,Imports_new!$A$10:$A$33,$A12)</f>
        <v>47038.090134028724</v>
      </c>
      <c r="C12" s="5">
        <f>SUMIFS(Imports_new!C$10:C$33,Imports_new!$A$10:$A$33,$A12)</f>
        <v>47038.090134028724</v>
      </c>
      <c r="D12" s="5">
        <f>SUMIFS(Imports_new!D$10:D$33,Imports_new!$A$10:$A$33,$A12)</f>
        <v>47038.090134028724</v>
      </c>
      <c r="E12" s="5">
        <f>SUMIFS(Imports_new!E$10:E$33,Imports_new!$A$10:$A$33,$A12)</f>
        <v>19835.680819405519</v>
      </c>
      <c r="F12" s="5">
        <f>SUMIFS(Imports_new!F$10:F$33,Imports_new!$A$10:$A$33,$A12)</f>
        <v>17839.046940793523</v>
      </c>
      <c r="G12" s="5">
        <f>SUMIFS(Imports_new!G$10:G$33,Imports_new!$A$10:$A$33,$A12)</f>
        <v>16673.850083382371</v>
      </c>
      <c r="H12" s="5">
        <f>SUMIFS(Imports_new!H$10:H$33,Imports_new!$A$10:$A$33,$A12)</f>
        <v>15008.817511425381</v>
      </c>
      <c r="I12" s="5">
        <f>SUMIFS(Imports_new!I$10:I$33,Imports_new!$A$10:$A$33,$A12)</f>
        <v>13988.960316297365</v>
      </c>
      <c r="J12" s="5">
        <f>SUMIFS(Imports_new!J$10:J$33,Imports_new!$A$10:$A$33,$A12)</f>
        <v>13046.36534576636</v>
      </c>
      <c r="K12" s="5">
        <f>SUMIFS(Imports_new!K$10:K$33,Imports_new!$A$10:$A$33,$A12)</f>
        <v>12897.136261800844</v>
      </c>
      <c r="L12" s="5">
        <f>SUMIFS(Imports_new!L$10:L$33,Imports_new!$A$10:$A$33,$A12)</f>
        <v>9285.3428391630441</v>
      </c>
      <c r="M12" s="5">
        <f>SUMIFS(Imports_new!M$10:M$33,Imports_new!$A$10:$A$33,$A12)</f>
        <v>9449.9687574265354</v>
      </c>
      <c r="N12" s="5">
        <f>SUMIFS(Imports_new!N$10:N$33,Imports_new!$A$10:$A$33,$A12)</f>
        <v>9336.5709704965629</v>
      </c>
      <c r="O12" s="5">
        <f>SUMIFS(Imports_new!O$10:O$33,Imports_new!$A$10:$A$33,$A12)</f>
        <v>9427.0133097055386</v>
      </c>
      <c r="P12" s="5">
        <f>SUMIFS(Imports_new!P$10:P$33,Imports_new!$A$10:$A$33,$A12)</f>
        <v>8599.9079903963993</v>
      </c>
      <c r="Q12" s="5">
        <f>SUMIFS(Imports_new!Q$10:Q$33,Imports_new!$A$10:$A$33,$A12)</f>
        <v>7967.3394163895373</v>
      </c>
      <c r="R12" s="5">
        <f>SUMIFS(Imports_new!R$10:R$33,Imports_new!$A$10:$A$33,$A12)</f>
        <v>7986.4791510556997</v>
      </c>
      <c r="S12" s="5">
        <f>SUMIFS(Imports_new!S$10:S$33,Imports_new!$A$10:$A$33,$A12)</f>
        <v>7980.1567648568007</v>
      </c>
      <c r="T12" s="5">
        <f>SUMIFS(Imports_new!T$10:T$33,Imports_new!$A$10:$A$33,$A12)</f>
        <v>8032.1908273403878</v>
      </c>
      <c r="U12" s="5">
        <f>SUMIFS(Imports_new!U$10:U$33,Imports_new!$A$10:$A$33,$A12)</f>
        <v>8042.2150489406731</v>
      </c>
      <c r="V12" s="5">
        <f>SUMIFS(Imports_new!V$10:V$33,Imports_new!$A$10:$A$33,$A12)</f>
        <v>8169.7182899113914</v>
      </c>
      <c r="W12" s="5">
        <f>SUMIFS(Imports_new!W$10:W$33,Imports_new!$A$10:$A$33,$A12)</f>
        <v>8169.7182899113914</v>
      </c>
      <c r="X12" s="5">
        <f>SUMIFS(Imports_new!X$10:X$33,Imports_new!$A$10:$A$33,$A12)</f>
        <v>8169.7182899113914</v>
      </c>
      <c r="Y12" s="5">
        <f>SUMIFS(Imports_new!Y$10:Y$33,Imports_new!$A$10:$A$33,$A12)</f>
        <v>8169.7182899113914</v>
      </c>
      <c r="Z12" s="5">
        <f>SUMIFS(Imports_new!Z$10:Z$33,Imports_new!$A$10:$A$33,$A12)</f>
        <v>8169.7182899113914</v>
      </c>
      <c r="AA12" s="5">
        <f>SUMIFS(Imports_new!AA$10:AA$33,Imports_new!$A$10:$A$33,$A12)</f>
        <v>8169.7182899113914</v>
      </c>
      <c r="AB12" s="5">
        <f>SUMIFS(Imports_new!AB$10:AB$33,Imports_new!$A$10:$A$33,$A12)</f>
        <v>8169.7182899113914</v>
      </c>
      <c r="AC12" s="5">
        <f>SUMIFS(Imports_new!AC$10:AC$33,Imports_new!$A$10:$A$33,$A12)</f>
        <v>8169.7182899113914</v>
      </c>
      <c r="AD12" s="5">
        <f>SUMIFS(Imports_new!AD$10:AD$33,Imports_new!$A$10:$A$33,$A12)</f>
        <v>8169.7182899113914</v>
      </c>
      <c r="AE12" s="5">
        <f>SUMIFS(Imports_new!AE$10:AE$33,Imports_new!$A$10:$A$33,$A12)</f>
        <v>8169.7182899113914</v>
      </c>
      <c r="AF12" s="5">
        <f>SUMIFS(Imports_new!AF$10:AF$33,Imports_new!$A$10:$A$33,$A12)</f>
        <v>8169.7182899113914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28949594</v>
      </c>
      <c r="C2">
        <f>exports!E2</f>
        <v>28949594</v>
      </c>
      <c r="D2">
        <f>exports!F2</f>
        <v>28949594</v>
      </c>
      <c r="E2">
        <f>exports!G2</f>
        <v>28949594</v>
      </c>
      <c r="F2">
        <f>exports!H2</f>
        <v>28949594</v>
      </c>
      <c r="G2">
        <f>exports!I2</f>
        <v>28949594</v>
      </c>
      <c r="H2">
        <f>exports!J2</f>
        <v>28949594</v>
      </c>
      <c r="I2">
        <f>exports!K2</f>
        <v>28949594</v>
      </c>
      <c r="J2">
        <f>exports!L2</f>
        <v>28949594</v>
      </c>
      <c r="K2">
        <f>exports!M2</f>
        <v>28949594</v>
      </c>
      <c r="L2">
        <f>exports!N2</f>
        <v>28949594</v>
      </c>
      <c r="M2">
        <f>exports!O2</f>
        <v>28949594</v>
      </c>
      <c r="N2">
        <f>exports!P2</f>
        <v>28949594</v>
      </c>
      <c r="O2">
        <f>exports!Q2</f>
        <v>28949594</v>
      </c>
      <c r="P2">
        <f>exports!R2</f>
        <v>28949594</v>
      </c>
      <c r="Q2">
        <f>exports!S2</f>
        <v>28949594</v>
      </c>
      <c r="R2">
        <f>exports!T2</f>
        <v>28949594</v>
      </c>
      <c r="S2">
        <f>exports!U2</f>
        <v>28949594</v>
      </c>
      <c r="T2">
        <f>exports!V2</f>
        <v>28949594</v>
      </c>
      <c r="U2">
        <f>exports!W2</f>
        <v>28949594</v>
      </c>
      <c r="V2">
        <f>exports!X2</f>
        <v>28949594</v>
      </c>
      <c r="W2">
        <f>exports!Y2</f>
        <v>28949594</v>
      </c>
      <c r="X2">
        <f>exports!Z2</f>
        <v>28949594</v>
      </c>
      <c r="Y2">
        <f>exports!AA2</f>
        <v>28949594</v>
      </c>
      <c r="Z2">
        <f>exports!AB2</f>
        <v>28949594</v>
      </c>
      <c r="AA2">
        <f>exports!AC2</f>
        <v>28949594</v>
      </c>
      <c r="AB2">
        <f>exports!AD2</f>
        <v>28949594</v>
      </c>
      <c r="AC2">
        <f>exports!AE2</f>
        <v>28949594</v>
      </c>
      <c r="AD2">
        <f>exports!AF2</f>
        <v>28949594</v>
      </c>
      <c r="AE2">
        <f>exports!AG2</f>
        <v>28949594</v>
      </c>
      <c r="AF2">
        <f>exports!AH2</f>
        <v>28949594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2024-01-09T21:48:27Z</dcterms:modified>
</cp:coreProperties>
</file>