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D/elec/BECF/"/>
    </mc:Choice>
  </mc:AlternateContent>
  <xr:revisionPtr revIDLastSave="0" documentId="13_ncr:1_{EB2E7A06-8C1E-B74C-8DE7-B67B818639F4}" xr6:coauthVersionLast="46" xr6:coauthVersionMax="46" xr10:uidLastSave="{00000000-0000-0000-0000-000000000000}"/>
  <bookViews>
    <workbookView xWindow="0" yWindow="460" windowWidth="25820" windowHeight="1402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/>
  <c r="B17" i="9"/>
  <c r="AJ17" i="9" s="1"/>
  <c r="AG16" i="9"/>
  <c r="AC16" i="9"/>
  <c r="Y16" i="9"/>
  <c r="U16" i="9"/>
  <c r="Q16" i="9"/>
  <c r="M16" i="9"/>
  <c r="I16" i="9"/>
  <c r="E16" i="9"/>
  <c r="B16" i="9"/>
  <c r="AI16" i="9" s="1"/>
  <c r="AJ15" i="9"/>
  <c r="AF15" i="9"/>
  <c r="AB15" i="9"/>
  <c r="X15" i="9"/>
  <c r="T15" i="9"/>
  <c r="P15" i="9"/>
  <c r="M15" i="9"/>
  <c r="L15" i="9"/>
  <c r="I15" i="9"/>
  <c r="H15" i="9"/>
  <c r="E15" i="9"/>
  <c r="D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B13" i="9"/>
  <c r="AJ13" i="9" s="1"/>
  <c r="AG12" i="9"/>
  <c r="AC12" i="9"/>
  <c r="Y12" i="9"/>
  <c r="U12" i="9"/>
  <c r="Q12" i="9"/>
  <c r="M12" i="9"/>
  <c r="L12" i="9"/>
  <c r="I12" i="9"/>
  <c r="H12" i="9"/>
  <c r="E12" i="9"/>
  <c r="D12" i="9"/>
  <c r="B12" i="9"/>
  <c r="AI12" i="9" s="1"/>
  <c r="AJ11" i="9"/>
  <c r="AF11" i="9"/>
  <c r="AB11" i="9"/>
  <c r="AA11" i="9"/>
  <c r="X11" i="9"/>
  <c r="W11" i="9"/>
  <c r="T11" i="9"/>
  <c r="S11" i="9"/>
  <c r="P11" i="9"/>
  <c r="O11" i="9"/>
  <c r="L11" i="9"/>
  <c r="K11" i="9"/>
  <c r="H11" i="9"/>
  <c r="G11" i="9"/>
  <c r="D11" i="9"/>
  <c r="C11" i="9"/>
  <c r="B11" i="9"/>
  <c r="AH11" i="9" s="1"/>
  <c r="W10" i="9"/>
  <c r="S10" i="9"/>
  <c r="O10" i="9"/>
  <c r="K10" i="9"/>
  <c r="G10" i="9"/>
  <c r="C10" i="9"/>
  <c r="B10" i="9"/>
  <c r="AG10" i="9" s="1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J5" i="9"/>
  <c r="AI5" i="9"/>
  <c r="AF5" i="9"/>
  <c r="AE5" i="9"/>
  <c r="AB5" i="9"/>
  <c r="AA5" i="9"/>
  <c r="X5" i="9"/>
  <c r="W5" i="9"/>
  <c r="T5" i="9"/>
  <c r="S5" i="9"/>
  <c r="P5" i="9"/>
  <c r="O5" i="9"/>
  <c r="L5" i="9"/>
  <c r="K5" i="9"/>
  <c r="H5" i="9"/>
  <c r="G5" i="9"/>
  <c r="D5" i="9"/>
  <c r="C5" i="9"/>
  <c r="B5" i="9"/>
  <c r="AG5" i="9" s="1"/>
  <c r="B4" i="9"/>
  <c r="AJ4" i="9" s="1"/>
  <c r="E3" i="9"/>
  <c r="B3" i="9"/>
  <c r="AI3" i="9" s="1"/>
  <c r="AJ2" i="9"/>
  <c r="AG2" i="9"/>
  <c r="AF2" i="9"/>
  <c r="AC2" i="9"/>
  <c r="AB2" i="9"/>
  <c r="Y2" i="9"/>
  <c r="X2" i="9"/>
  <c r="U2" i="9"/>
  <c r="T2" i="9"/>
  <c r="Q2" i="9"/>
  <c r="P2" i="9"/>
  <c r="M2" i="9"/>
  <c r="L2" i="9"/>
  <c r="I2" i="9"/>
  <c r="H2" i="9"/>
  <c r="E2" i="9"/>
  <c r="D2" i="9"/>
  <c r="B2" i="9"/>
  <c r="AH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/>
  <c r="C54" i="4" a="1"/>
  <c r="C54" i="4" s="1"/>
  <c r="C53" i="4" a="1"/>
  <c r="C53" i="4"/>
  <c r="C52" i="4" a="1"/>
  <c r="C52" i="4" s="1"/>
  <c r="C51" i="4" a="1"/>
  <c r="C51" i="4"/>
  <c r="C50" i="4" a="1"/>
  <c r="C50" i="4" s="1"/>
  <c r="C49" i="4" a="1"/>
  <c r="C49" i="4"/>
  <c r="C48" i="4" a="1"/>
  <c r="C48" i="4" s="1"/>
  <c r="C47" i="4" a="1"/>
  <c r="C47" i="4"/>
  <c r="C46" i="4" a="1"/>
  <c r="C46" i="4" s="1"/>
  <c r="C45" i="4" a="1"/>
  <c r="C45" i="4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G3" i="4" l="1"/>
  <c r="AC3" i="4"/>
  <c r="Y3" i="4"/>
  <c r="U3" i="4"/>
  <c r="Q3" i="4"/>
  <c r="M3" i="4"/>
  <c r="I3" i="4"/>
  <c r="E3" i="4"/>
  <c r="AF3" i="4"/>
  <c r="AB3" i="4"/>
  <c r="X3" i="4"/>
  <c r="T3" i="4"/>
  <c r="P3" i="4"/>
  <c r="L3" i="4"/>
  <c r="H3" i="4"/>
  <c r="D3" i="4"/>
  <c r="AI3" i="4"/>
  <c r="AE3" i="4"/>
  <c r="AA3" i="4"/>
  <c r="W3" i="4"/>
  <c r="S3" i="4"/>
  <c r="O3" i="4"/>
  <c r="K3" i="4"/>
  <c r="G3" i="4"/>
  <c r="C3" i="4"/>
  <c r="AH3" i="4"/>
  <c r="AD3" i="4"/>
  <c r="Z3" i="4"/>
  <c r="V3" i="4"/>
  <c r="R3" i="4"/>
  <c r="N3" i="4"/>
  <c r="J3" i="4"/>
  <c r="F3" i="4"/>
  <c r="AE9" i="6"/>
  <c r="AE14" i="6" s="1"/>
  <c r="AG6" i="9" s="1"/>
  <c r="AA9" i="6"/>
  <c r="AA14" i="6" s="1"/>
  <c r="AC6" i="9" s="1"/>
  <c r="W9" i="6"/>
  <c r="W14" i="6" s="1"/>
  <c r="Y6" i="9" s="1"/>
  <c r="S9" i="6"/>
  <c r="S14" i="6" s="1"/>
  <c r="U6" i="9" s="1"/>
  <c r="O9" i="6"/>
  <c r="O14" i="6" s="1"/>
  <c r="Q6" i="9" s="1"/>
  <c r="K9" i="6"/>
  <c r="K14" i="6" s="1"/>
  <c r="M6" i="9" s="1"/>
  <c r="G9" i="6"/>
  <c r="G14" i="6" s="1"/>
  <c r="I6" i="9" s="1"/>
  <c r="C9" i="6"/>
  <c r="C14" i="6" s="1"/>
  <c r="E6" i="9" s="1"/>
  <c r="D6" i="9" s="1"/>
  <c r="C6" i="9" s="1"/>
  <c r="B6" i="9" s="1"/>
  <c r="AE8" i="6"/>
  <c r="AA8" i="6"/>
  <c r="W8" i="6"/>
  <c r="S8" i="6"/>
  <c r="O8" i="6"/>
  <c r="K8" i="6"/>
  <c r="G8" i="6"/>
  <c r="C8" i="6"/>
  <c r="AE7" i="6"/>
  <c r="AA7" i="6"/>
  <c r="W7" i="6"/>
  <c r="S7" i="6"/>
  <c r="O7" i="6"/>
  <c r="K7" i="6"/>
  <c r="G7" i="6"/>
  <c r="C7" i="6"/>
  <c r="C12" i="6" s="1"/>
  <c r="AH9" i="6"/>
  <c r="AH14" i="6" s="1"/>
  <c r="AJ6" i="9" s="1"/>
  <c r="AD9" i="6"/>
  <c r="AD14" i="6" s="1"/>
  <c r="AF6" i="9" s="1"/>
  <c r="Z9" i="6"/>
  <c r="Z14" i="6" s="1"/>
  <c r="AB6" i="9" s="1"/>
  <c r="V9" i="6"/>
  <c r="V14" i="6" s="1"/>
  <c r="X6" i="9" s="1"/>
  <c r="R9" i="6"/>
  <c r="R14" i="6" s="1"/>
  <c r="T6" i="9" s="1"/>
  <c r="N9" i="6"/>
  <c r="N14" i="6" s="1"/>
  <c r="P6" i="9" s="1"/>
  <c r="J9" i="6"/>
  <c r="J14" i="6" s="1"/>
  <c r="L6" i="9" s="1"/>
  <c r="F9" i="6"/>
  <c r="F14" i="6" s="1"/>
  <c r="H6" i="9" s="1"/>
  <c r="AH8" i="6"/>
  <c r="AD8" i="6"/>
  <c r="Z8" i="6"/>
  <c r="V8" i="6"/>
  <c r="R8" i="6"/>
  <c r="N8" i="6"/>
  <c r="J8" i="6"/>
  <c r="F8" i="6"/>
  <c r="AH7" i="6"/>
  <c r="AD7" i="6"/>
  <c r="Z7" i="6"/>
  <c r="V7" i="6"/>
  <c r="R7" i="6"/>
  <c r="N7" i="6"/>
  <c r="J7" i="6"/>
  <c r="F7" i="6"/>
  <c r="AG9" i="6"/>
  <c r="AG14" i="6" s="1"/>
  <c r="AI6" i="9" s="1"/>
  <c r="AC9" i="6"/>
  <c r="AC14" i="6" s="1"/>
  <c r="AE6" i="9" s="1"/>
  <c r="Y9" i="6"/>
  <c r="Y14" i="6" s="1"/>
  <c r="AA6" i="9" s="1"/>
  <c r="U9" i="6"/>
  <c r="U14" i="6" s="1"/>
  <c r="W6" i="9" s="1"/>
  <c r="Q9" i="6"/>
  <c r="Q14" i="6" s="1"/>
  <c r="S6" i="9" s="1"/>
  <c r="M9" i="6"/>
  <c r="M14" i="6" s="1"/>
  <c r="O6" i="9" s="1"/>
  <c r="I9" i="6"/>
  <c r="I14" i="6" s="1"/>
  <c r="K6" i="9" s="1"/>
  <c r="E9" i="6"/>
  <c r="E14" i="6" s="1"/>
  <c r="G6" i="9" s="1"/>
  <c r="AG8" i="6"/>
  <c r="AC8" i="6"/>
  <c r="Y8" i="6"/>
  <c r="U8" i="6"/>
  <c r="Q8" i="6"/>
  <c r="M8" i="6"/>
  <c r="I8" i="6"/>
  <c r="E8" i="6"/>
  <c r="AG7" i="6"/>
  <c r="AC7" i="6"/>
  <c r="Y7" i="6"/>
  <c r="U7" i="6"/>
  <c r="Q7" i="6"/>
  <c r="M7" i="6"/>
  <c r="I7" i="6"/>
  <c r="E7" i="6"/>
  <c r="AF9" i="6"/>
  <c r="AF14" i="6" s="1"/>
  <c r="AH6" i="9" s="1"/>
  <c r="AB9" i="6"/>
  <c r="AB14" i="6" s="1"/>
  <c r="AD6" i="9" s="1"/>
  <c r="X9" i="6"/>
  <c r="X14" i="6" s="1"/>
  <c r="Z6" i="9" s="1"/>
  <c r="T9" i="6"/>
  <c r="T14" i="6" s="1"/>
  <c r="V6" i="9" s="1"/>
  <c r="P9" i="6"/>
  <c r="P14" i="6" s="1"/>
  <c r="R6" i="9" s="1"/>
  <c r="L9" i="6"/>
  <c r="L14" i="6" s="1"/>
  <c r="N6" i="9" s="1"/>
  <c r="H9" i="6"/>
  <c r="H14" i="6" s="1"/>
  <c r="J6" i="9" s="1"/>
  <c r="D9" i="6"/>
  <c r="D14" i="6" s="1"/>
  <c r="F6" i="9" s="1"/>
  <c r="AF8" i="6"/>
  <c r="AB8" i="6"/>
  <c r="X8" i="6"/>
  <c r="T8" i="6"/>
  <c r="P8" i="6"/>
  <c r="L8" i="6"/>
  <c r="H8" i="6"/>
  <c r="H13" i="6" s="1"/>
  <c r="D8" i="6"/>
  <c r="AF7" i="6"/>
  <c r="AB7" i="6"/>
  <c r="X7" i="6"/>
  <c r="X12" i="6" s="1"/>
  <c r="Z7" i="9" s="1"/>
  <c r="T7" i="6"/>
  <c r="P7" i="6"/>
  <c r="L7" i="6"/>
  <c r="H7" i="6"/>
  <c r="H12" i="6" s="1"/>
  <c r="J7" i="9" s="1"/>
  <c r="D7" i="6"/>
  <c r="A3" i="3"/>
  <c r="C2" i="9"/>
  <c r="G2" i="9"/>
  <c r="K2" i="9"/>
  <c r="O2" i="9"/>
  <c r="S2" i="9"/>
  <c r="W2" i="9"/>
  <c r="AA2" i="9"/>
  <c r="AE2" i="9"/>
  <c r="AI2" i="9"/>
  <c r="D3" i="9"/>
  <c r="H3" i="9"/>
  <c r="L3" i="9"/>
  <c r="P3" i="9"/>
  <c r="T3" i="9"/>
  <c r="X3" i="9"/>
  <c r="AB3" i="9"/>
  <c r="AF3" i="9"/>
  <c r="AJ3" i="9"/>
  <c r="E4" i="9"/>
  <c r="I4" i="9"/>
  <c r="M4" i="9"/>
  <c r="Q4" i="9"/>
  <c r="U4" i="9"/>
  <c r="Y4" i="9"/>
  <c r="AC4" i="9"/>
  <c r="AG4" i="9"/>
  <c r="F5" i="9"/>
  <c r="J5" i="9"/>
  <c r="N5" i="9"/>
  <c r="R5" i="9"/>
  <c r="V5" i="9"/>
  <c r="Z5" i="9"/>
  <c r="AD5" i="9"/>
  <c r="AH5" i="9"/>
  <c r="I3" i="9"/>
  <c r="M3" i="9"/>
  <c r="Q3" i="9"/>
  <c r="U3" i="9"/>
  <c r="Y3" i="9"/>
  <c r="AC3" i="9"/>
  <c r="AG3" i="9"/>
  <c r="F4" i="9"/>
  <c r="J4" i="9"/>
  <c r="N4" i="9"/>
  <c r="R4" i="9"/>
  <c r="V4" i="9"/>
  <c r="Z4" i="9"/>
  <c r="AD4" i="9"/>
  <c r="AH4" i="9"/>
  <c r="F3" i="9"/>
  <c r="J3" i="9"/>
  <c r="N3" i="9"/>
  <c r="R3" i="9"/>
  <c r="V3" i="9"/>
  <c r="Z3" i="9"/>
  <c r="AD3" i="9"/>
  <c r="AH3" i="9"/>
  <c r="C4" i="9"/>
  <c r="G4" i="9"/>
  <c r="K4" i="9"/>
  <c r="O4" i="9"/>
  <c r="S4" i="9"/>
  <c r="W4" i="9"/>
  <c r="AA4" i="9"/>
  <c r="AE4" i="9"/>
  <c r="AI4" i="9"/>
  <c r="F2" i="9"/>
  <c r="J2" i="9"/>
  <c r="N2" i="9"/>
  <c r="R2" i="9"/>
  <c r="V2" i="9"/>
  <c r="Z2" i="9"/>
  <c r="AD2" i="9"/>
  <c r="C3" i="9"/>
  <c r="G3" i="9"/>
  <c r="K3" i="9"/>
  <c r="O3" i="9"/>
  <c r="S3" i="9"/>
  <c r="W3" i="9"/>
  <c r="AA3" i="9"/>
  <c r="AE3" i="9"/>
  <c r="D4" i="9"/>
  <c r="H4" i="9"/>
  <c r="L4" i="9"/>
  <c r="P4" i="9"/>
  <c r="T4" i="9"/>
  <c r="X4" i="9"/>
  <c r="AB4" i="9"/>
  <c r="AF4" i="9"/>
  <c r="E5" i="9"/>
  <c r="I5" i="9"/>
  <c r="M5" i="9"/>
  <c r="Q5" i="9"/>
  <c r="U5" i="9"/>
  <c r="Y5" i="9"/>
  <c r="AC5" i="9"/>
  <c r="E9" i="9"/>
  <c r="I9" i="9"/>
  <c r="M9" i="9"/>
  <c r="Q9" i="9"/>
  <c r="U9" i="9"/>
  <c r="Y9" i="9"/>
  <c r="AC9" i="9"/>
  <c r="AG9" i="9"/>
  <c r="F10" i="9"/>
  <c r="J10" i="9"/>
  <c r="N10" i="9"/>
  <c r="R10" i="9"/>
  <c r="V10" i="9"/>
  <c r="Z10" i="9"/>
  <c r="AD10" i="9"/>
  <c r="AH10" i="9"/>
  <c r="AE11" i="9"/>
  <c r="AI11" i="9"/>
  <c r="P12" i="9"/>
  <c r="T12" i="9"/>
  <c r="X12" i="9"/>
  <c r="AB12" i="9"/>
  <c r="AF12" i="9"/>
  <c r="AJ12" i="9"/>
  <c r="E13" i="9"/>
  <c r="I13" i="9"/>
  <c r="M13" i="9"/>
  <c r="Q13" i="9"/>
  <c r="U13" i="9"/>
  <c r="Y13" i="9"/>
  <c r="AC13" i="9"/>
  <c r="AG13" i="9"/>
  <c r="C15" i="9"/>
  <c r="G15" i="9"/>
  <c r="K15" i="9"/>
  <c r="O15" i="9"/>
  <c r="S15" i="9"/>
  <c r="W15" i="9"/>
  <c r="AA15" i="9"/>
  <c r="AE15" i="9"/>
  <c r="AI15" i="9"/>
  <c r="D16" i="9"/>
  <c r="H16" i="9"/>
  <c r="L16" i="9"/>
  <c r="P16" i="9"/>
  <c r="T16" i="9"/>
  <c r="X16" i="9"/>
  <c r="AB16" i="9"/>
  <c r="AF16" i="9"/>
  <c r="AJ16" i="9"/>
  <c r="E17" i="9"/>
  <c r="I17" i="9"/>
  <c r="M17" i="9"/>
  <c r="Q17" i="9"/>
  <c r="U17" i="9"/>
  <c r="Y17" i="9"/>
  <c r="AC17" i="9"/>
  <c r="AG17" i="9"/>
  <c r="F9" i="9"/>
  <c r="J9" i="9"/>
  <c r="N9" i="9"/>
  <c r="R9" i="9"/>
  <c r="V9" i="9"/>
  <c r="Z9" i="9"/>
  <c r="AD9" i="9"/>
  <c r="AH9" i="9"/>
  <c r="AA10" i="9"/>
  <c r="AE10" i="9"/>
  <c r="AI10" i="9"/>
  <c r="F13" i="9"/>
  <c r="J13" i="9"/>
  <c r="N13" i="9"/>
  <c r="R13" i="9"/>
  <c r="V13" i="9"/>
  <c r="Z13" i="9"/>
  <c r="AD13" i="9"/>
  <c r="AH13" i="9"/>
  <c r="F17" i="9"/>
  <c r="J17" i="9"/>
  <c r="N17" i="9"/>
  <c r="R17" i="9"/>
  <c r="V17" i="9"/>
  <c r="Z17" i="9"/>
  <c r="AD17" i="9"/>
  <c r="AH17" i="9"/>
  <c r="C9" i="9"/>
  <c r="G9" i="9"/>
  <c r="K9" i="9"/>
  <c r="O9" i="9"/>
  <c r="S9" i="9"/>
  <c r="W9" i="9"/>
  <c r="AA9" i="9"/>
  <c r="AE9" i="9"/>
  <c r="AI9" i="9"/>
  <c r="D10" i="9"/>
  <c r="H10" i="9"/>
  <c r="L10" i="9"/>
  <c r="P10" i="9"/>
  <c r="T10" i="9"/>
  <c r="X10" i="9"/>
  <c r="AB10" i="9"/>
  <c r="AF10" i="9"/>
  <c r="AJ10" i="9"/>
  <c r="E11" i="9"/>
  <c r="I11" i="9"/>
  <c r="M11" i="9"/>
  <c r="Q11" i="9"/>
  <c r="U11" i="9"/>
  <c r="Y11" i="9"/>
  <c r="AC11" i="9"/>
  <c r="AG11" i="9"/>
  <c r="F12" i="9"/>
  <c r="J12" i="9"/>
  <c r="N12" i="9"/>
  <c r="R12" i="9"/>
  <c r="V12" i="9"/>
  <c r="Z12" i="9"/>
  <c r="AD12" i="9"/>
  <c r="AH12" i="9"/>
  <c r="C13" i="9"/>
  <c r="G13" i="9"/>
  <c r="K13" i="9"/>
  <c r="O13" i="9"/>
  <c r="S13" i="9"/>
  <c r="W13" i="9"/>
  <c r="AA13" i="9"/>
  <c r="AE13" i="9"/>
  <c r="AI13" i="9"/>
  <c r="Q15" i="9"/>
  <c r="U15" i="9"/>
  <c r="Y15" i="9"/>
  <c r="AC15" i="9"/>
  <c r="AG15" i="9"/>
  <c r="F16" i="9"/>
  <c r="J16" i="9"/>
  <c r="N16" i="9"/>
  <c r="R16" i="9"/>
  <c r="V16" i="9"/>
  <c r="Z16" i="9"/>
  <c r="AD16" i="9"/>
  <c r="AH16" i="9"/>
  <c r="C17" i="9"/>
  <c r="G17" i="9"/>
  <c r="K17" i="9"/>
  <c r="O17" i="9"/>
  <c r="S17" i="9"/>
  <c r="W17" i="9"/>
  <c r="AA17" i="9"/>
  <c r="AE17" i="9"/>
  <c r="AI17" i="9"/>
  <c r="D9" i="9"/>
  <c r="H9" i="9"/>
  <c r="L9" i="9"/>
  <c r="P9" i="9"/>
  <c r="T9" i="9"/>
  <c r="X9" i="9"/>
  <c r="AB9" i="9"/>
  <c r="AF9" i="9"/>
  <c r="E10" i="9"/>
  <c r="I10" i="9"/>
  <c r="M10" i="9"/>
  <c r="Q10" i="9"/>
  <c r="U10" i="9"/>
  <c r="Y10" i="9"/>
  <c r="AC10" i="9"/>
  <c r="F11" i="9"/>
  <c r="J11" i="9"/>
  <c r="N11" i="9"/>
  <c r="R11" i="9"/>
  <c r="V11" i="9"/>
  <c r="Z11" i="9"/>
  <c r="AD11" i="9"/>
  <c r="C12" i="9"/>
  <c r="G12" i="9"/>
  <c r="K12" i="9"/>
  <c r="O12" i="9"/>
  <c r="S12" i="9"/>
  <c r="W12" i="9"/>
  <c r="AA12" i="9"/>
  <c r="AE12" i="9"/>
  <c r="D13" i="9"/>
  <c r="H13" i="9"/>
  <c r="L13" i="9"/>
  <c r="P13" i="9"/>
  <c r="T13" i="9"/>
  <c r="X13" i="9"/>
  <c r="AB13" i="9"/>
  <c r="AF13" i="9"/>
  <c r="F15" i="9"/>
  <c r="J15" i="9"/>
  <c r="N15" i="9"/>
  <c r="R15" i="9"/>
  <c r="V15" i="9"/>
  <c r="Z15" i="9"/>
  <c r="AD15" i="9"/>
  <c r="C16" i="9"/>
  <c r="G16" i="9"/>
  <c r="K16" i="9"/>
  <c r="O16" i="9"/>
  <c r="S16" i="9"/>
  <c r="W16" i="9"/>
  <c r="AA16" i="9"/>
  <c r="AE16" i="9"/>
  <c r="D17" i="9"/>
  <c r="H17" i="9"/>
  <c r="L17" i="9"/>
  <c r="P17" i="9"/>
  <c r="T17" i="9"/>
  <c r="X17" i="9"/>
  <c r="AB17" i="9"/>
  <c r="AF17" i="9"/>
  <c r="L12" i="6" l="1"/>
  <c r="N7" i="9" s="1"/>
  <c r="L13" i="6"/>
  <c r="AB13" i="6"/>
  <c r="M12" i="6"/>
  <c r="O7" i="9" s="1"/>
  <c r="AC12" i="6"/>
  <c r="AE7" i="9" s="1"/>
  <c r="M13" i="6"/>
  <c r="AC13" i="6"/>
  <c r="N12" i="6"/>
  <c r="P7" i="9" s="1"/>
  <c r="AD12" i="6"/>
  <c r="AF7" i="9" s="1"/>
  <c r="N13" i="6"/>
  <c r="AD13" i="6"/>
  <c r="K12" i="6"/>
  <c r="M7" i="9" s="1"/>
  <c r="AA12" i="6"/>
  <c r="AC7" i="9" s="1"/>
  <c r="K13" i="6"/>
  <c r="AA13" i="6"/>
  <c r="AB12" i="6"/>
  <c r="AD7" i="9" s="1"/>
  <c r="J8" i="3"/>
  <c r="F8" i="3"/>
  <c r="B8" i="3"/>
  <c r="I8" i="3"/>
  <c r="E8" i="3"/>
  <c r="H8" i="3"/>
  <c r="D8" i="3"/>
  <c r="K8" i="3"/>
  <c r="G8" i="3"/>
  <c r="C8" i="3"/>
  <c r="P12" i="6"/>
  <c r="R7" i="9" s="1"/>
  <c r="AF12" i="6"/>
  <c r="AH7" i="9" s="1"/>
  <c r="P13" i="6"/>
  <c r="AF13" i="6"/>
  <c r="Q12" i="6"/>
  <c r="S7" i="9" s="1"/>
  <c r="AG12" i="6"/>
  <c r="AI7" i="9" s="1"/>
  <c r="Q13" i="6"/>
  <c r="AG13" i="6"/>
  <c r="R12" i="6"/>
  <c r="T7" i="9" s="1"/>
  <c r="AH12" i="6"/>
  <c r="AJ7" i="9" s="1"/>
  <c r="R13" i="6"/>
  <c r="AH13" i="6"/>
  <c r="O12" i="6"/>
  <c r="Q7" i="9" s="1"/>
  <c r="AE12" i="6"/>
  <c r="AG7" i="9" s="1"/>
  <c r="O13" i="6"/>
  <c r="AE13" i="6"/>
  <c r="D12" i="6"/>
  <c r="F7" i="9" s="1"/>
  <c r="T12" i="6"/>
  <c r="V7" i="9" s="1"/>
  <c r="D13" i="6"/>
  <c r="T13" i="6"/>
  <c r="E12" i="6"/>
  <c r="G7" i="9" s="1"/>
  <c r="U12" i="6"/>
  <c r="W7" i="9" s="1"/>
  <c r="E13" i="6"/>
  <c r="U13" i="6"/>
  <c r="F12" i="6"/>
  <c r="H7" i="9" s="1"/>
  <c r="V12" i="6"/>
  <c r="X7" i="9" s="1"/>
  <c r="F13" i="6"/>
  <c r="V13" i="6"/>
  <c r="E7" i="9"/>
  <c r="D7" i="9" s="1"/>
  <c r="C7" i="9" s="1"/>
  <c r="B7" i="9" s="1"/>
  <c r="S12" i="6"/>
  <c r="U7" i="9" s="1"/>
  <c r="C13" i="6"/>
  <c r="S13" i="6"/>
  <c r="X13" i="6"/>
  <c r="I12" i="6"/>
  <c r="K7" i="9" s="1"/>
  <c r="Y12" i="6"/>
  <c r="AA7" i="9" s="1"/>
  <c r="I13" i="6"/>
  <c r="Y13" i="6"/>
  <c r="J12" i="6"/>
  <c r="L7" i="9" s="1"/>
  <c r="Z12" i="6"/>
  <c r="AB7" i="9" s="1"/>
  <c r="J13" i="6"/>
  <c r="Z13" i="6"/>
  <c r="G12" i="6"/>
  <c r="I7" i="9" s="1"/>
  <c r="W12" i="6"/>
  <c r="Y7" i="9" s="1"/>
  <c r="G13" i="6"/>
  <c r="W13" i="6"/>
  <c r="L100" i="3" l="1"/>
  <c r="L96" i="3"/>
  <c r="L92" i="3"/>
  <c r="L88" i="3"/>
  <c r="L84" i="3"/>
  <c r="L80" i="3"/>
  <c r="L76" i="3"/>
  <c r="L72" i="3"/>
  <c r="L98" i="3"/>
  <c r="L94" i="3"/>
  <c r="L90" i="3"/>
  <c r="L86" i="3"/>
  <c r="L82" i="3"/>
  <c r="L78" i="3"/>
  <c r="L74" i="3"/>
  <c r="L70" i="3"/>
  <c r="L99" i="3"/>
  <c r="L95" i="3"/>
  <c r="L91" i="3"/>
  <c r="L87" i="3"/>
  <c r="L83" i="3"/>
  <c r="L79" i="3"/>
  <c r="L75" i="3"/>
  <c r="L71" i="3"/>
  <c r="L81" i="3"/>
  <c r="L97" i="3"/>
  <c r="L69" i="3"/>
  <c r="L85" i="3"/>
  <c r="L101" i="3"/>
  <c r="L73" i="3"/>
  <c r="L89" i="3"/>
  <c r="L77" i="3"/>
  <c r="L93" i="3"/>
  <c r="B3" i="3" l="1" a="1"/>
  <c r="B3" i="3" l="1"/>
  <c r="AF3" i="3"/>
  <c r="AB3" i="3"/>
  <c r="X3" i="3"/>
  <c r="T3" i="3"/>
  <c r="P3" i="3"/>
  <c r="L3" i="3"/>
  <c r="H3" i="3"/>
  <c r="D3" i="3"/>
  <c r="AE3" i="3"/>
  <c r="AA3" i="3"/>
  <c r="W3" i="3"/>
  <c r="S3" i="3"/>
  <c r="O3" i="3"/>
  <c r="K3" i="3"/>
  <c r="G3" i="3"/>
  <c r="C3" i="3"/>
  <c r="AH3" i="3"/>
  <c r="AD3" i="3"/>
  <c r="Z3" i="3"/>
  <c r="V3" i="3"/>
  <c r="R3" i="3"/>
  <c r="N3" i="3"/>
  <c r="J3" i="3"/>
  <c r="F3" i="3"/>
  <c r="AG3" i="3"/>
  <c r="AC3" i="3"/>
  <c r="Y3" i="3"/>
  <c r="U3" i="3"/>
  <c r="Q3" i="3"/>
  <c r="M3" i="3"/>
  <c r="I3" i="3"/>
  <c r="E3" i="3"/>
</calcChain>
</file>

<file path=xl/sharedStrings.xml><?xml version="1.0" encoding="utf-8"?>
<sst xmlns="http://schemas.openxmlformats.org/spreadsheetml/2006/main" count="1993" uniqueCount="330">
  <si>
    <t>BAU Expected Capacity Factors</t>
  </si>
  <si>
    <t>North Dakota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</si>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</sst>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2">
      <c r="A1" s="1" t="s">
        <v>0</v>
      </c>
      <c r="B1" s="2" t="s">
        <v>1</v>
      </c>
      <c r="C1" s="77">
        <v>44307</v>
      </c>
    </row>
    <row r="2" spans="1:10" ht="14.5" customHeight="1" x14ac:dyDescent="0.2">
      <c r="B2" s="2" t="str">
        <f>LOOKUP(B1,I10:J59,J10:J59)</f>
        <v>ND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28</v>
      </c>
      <c r="J16" s="59" t="s">
        <v>29</v>
      </c>
    </row>
    <row r="17" spans="1:10" ht="14.5" customHeight="1" x14ac:dyDescent="0.2">
      <c r="B17" s="3" t="s">
        <v>30</v>
      </c>
      <c r="I17" s="59" t="s">
        <v>31</v>
      </c>
      <c r="J17" s="59" t="s">
        <v>32</v>
      </c>
    </row>
    <row r="18" spans="1:10" ht="14.5" customHeight="1" x14ac:dyDescent="0.2">
      <c r="B18" s="2" t="s">
        <v>33</v>
      </c>
      <c r="I18" s="59" t="s">
        <v>34</v>
      </c>
      <c r="J18" s="59" t="s">
        <v>35</v>
      </c>
    </row>
    <row r="19" spans="1:10" ht="14.5" customHeight="1" x14ac:dyDescent="0.2">
      <c r="B19" s="2">
        <v>2020</v>
      </c>
      <c r="I19" s="59" t="s">
        <v>36</v>
      </c>
      <c r="J19" s="59" t="s">
        <v>37</v>
      </c>
    </row>
    <row r="20" spans="1:10" ht="14.5" customHeight="1" x14ac:dyDescent="0.2">
      <c r="B20" s="2" t="s">
        <v>38</v>
      </c>
      <c r="I20" s="59" t="s">
        <v>39</v>
      </c>
      <c r="J20" s="59" t="s">
        <v>40</v>
      </c>
    </row>
    <row r="21" spans="1:10" ht="15.75" customHeight="1" x14ac:dyDescent="0.2">
      <c r="B21" s="2" t="s">
        <v>41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46</v>
      </c>
      <c r="J23" s="59" t="s">
        <v>47</v>
      </c>
    </row>
    <row r="24" spans="1:10" ht="15.75" customHeight="1" x14ac:dyDescent="0.2">
      <c r="B24" s="2"/>
      <c r="I24" s="59" t="s">
        <v>48</v>
      </c>
      <c r="J24" s="59" t="s">
        <v>49</v>
      </c>
    </row>
    <row r="25" spans="1:10" ht="15.75" customHeight="1" x14ac:dyDescent="0.2">
      <c r="B25" s="2"/>
      <c r="I25" s="59" t="s">
        <v>50</v>
      </c>
      <c r="J25" s="59" t="s">
        <v>51</v>
      </c>
    </row>
    <row r="26" spans="1:10" ht="15.75" customHeight="1" x14ac:dyDescent="0.2">
      <c r="B26" s="2"/>
      <c r="I26" s="59" t="s">
        <v>52</v>
      </c>
      <c r="J26" s="59" t="s">
        <v>53</v>
      </c>
    </row>
    <row r="27" spans="1:10" ht="15.75" customHeight="1" x14ac:dyDescent="0.2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">
      <c r="A31" s="1"/>
      <c r="B31" s="2"/>
      <c r="I31" s="59" t="s">
        <v>66</v>
      </c>
      <c r="J31" s="59" t="s">
        <v>67</v>
      </c>
    </row>
    <row r="32" spans="1:10" ht="15.75" customHeight="1" x14ac:dyDescent="0.2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">
      <c r="B36" s="2"/>
      <c r="I36" s="59" t="s">
        <v>80</v>
      </c>
      <c r="J36" s="59" t="s">
        <v>81</v>
      </c>
    </row>
    <row r="37" spans="1:10" ht="15.75" customHeight="1" x14ac:dyDescent="0.2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">
      <c r="B40" s="2"/>
      <c r="I40" s="59" t="s">
        <v>91</v>
      </c>
      <c r="J40" s="59" t="s">
        <v>92</v>
      </c>
    </row>
    <row r="41" spans="1:10" ht="15.75" customHeight="1" x14ac:dyDescent="0.2">
      <c r="A41" s="10" t="s">
        <v>93</v>
      </c>
      <c r="B41" s="2"/>
      <c r="I41" s="59" t="s">
        <v>94</v>
      </c>
      <c r="J41" s="59" t="s">
        <v>95</v>
      </c>
    </row>
    <row r="42" spans="1:10" ht="15.75" customHeight="1" x14ac:dyDescent="0.2">
      <c r="A42" s="10" t="s">
        <v>96</v>
      </c>
      <c r="B42" s="2"/>
      <c r="I42" s="59" t="s">
        <v>97</v>
      </c>
      <c r="J42" s="59" t="s">
        <v>98</v>
      </c>
    </row>
    <row r="43" spans="1:10" ht="15.75" customHeight="1" x14ac:dyDescent="0.2">
      <c r="A43" s="10" t="s">
        <v>99</v>
      </c>
      <c r="B43" s="2"/>
      <c r="I43" s="59" t="s">
        <v>1</v>
      </c>
      <c r="J43" s="59" t="s">
        <v>100</v>
      </c>
    </row>
    <row r="44" spans="1:10" ht="15.75" customHeight="1" x14ac:dyDescent="0.2">
      <c r="B44" s="2"/>
      <c r="I44" s="59" t="s">
        <v>101</v>
      </c>
      <c r="J44" s="59" t="s">
        <v>102</v>
      </c>
    </row>
    <row r="45" spans="1:10" ht="15.75" customHeight="1" x14ac:dyDescent="0.2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ND</v>
      </c>
      <c r="B3">
        <f t="array" ref="B3:AH3">TRANSPOSE(L69:L101)</f>
        <v>0.41927491593573418</v>
      </c>
      <c r="C3">
        <v>0.42283007231952974</v>
      </c>
      <c r="D3">
        <v>0.42638522870332529</v>
      </c>
      <c r="E3">
        <v>0.4299403850871209</v>
      </c>
      <c r="F3">
        <v>0.4334955414709164</v>
      </c>
      <c r="G3">
        <v>0.4370506978547119</v>
      </c>
      <c r="H3">
        <v>0.44060585423850746</v>
      </c>
      <c r="I3">
        <v>0.44416101062230295</v>
      </c>
      <c r="J3">
        <v>0.44771616700609851</v>
      </c>
      <c r="K3">
        <v>0.45127132338989406</v>
      </c>
      <c r="L3">
        <v>0.45482647977368956</v>
      </c>
      <c r="M3">
        <v>0.45838163615748512</v>
      </c>
      <c r="N3">
        <v>0.46193679254128067</v>
      </c>
      <c r="O3">
        <v>0.46256039573561131</v>
      </c>
      <c r="P3">
        <v>0.463183998929942</v>
      </c>
      <c r="Q3">
        <v>0.46380760212427252</v>
      </c>
      <c r="R3">
        <v>0.46443120531860321</v>
      </c>
      <c r="S3">
        <v>0.4650548085129339</v>
      </c>
      <c r="T3">
        <v>0.46567841170726448</v>
      </c>
      <c r="U3">
        <v>0.46630201490159517</v>
      </c>
      <c r="V3">
        <v>0.46692561809592592</v>
      </c>
      <c r="W3">
        <v>0.46754922129025639</v>
      </c>
      <c r="X3">
        <v>0.46817282448458702</v>
      </c>
      <c r="Y3">
        <v>0.46879642767891783</v>
      </c>
      <c r="Z3">
        <v>0.4694200308732483</v>
      </c>
      <c r="AA3">
        <v>0.47004363406757904</v>
      </c>
      <c r="AB3">
        <v>0.47066723726190973</v>
      </c>
      <c r="AC3">
        <v>0.4712908404562402</v>
      </c>
      <c r="AD3">
        <v>0.47191444365057095</v>
      </c>
      <c r="AE3">
        <v>0.47253804684490153</v>
      </c>
      <c r="AF3">
        <v>0.47316165003923211</v>
      </c>
      <c r="AG3">
        <v>0.47378525323356291</v>
      </c>
      <c r="AH3">
        <v>0.47440885642789354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North Dakota</v>
      </c>
      <c r="B8">
        <f t="shared" ref="B8:K8" si="0">SUMIFS(B12:B59,$A$12:$A$59,$A$3)</f>
        <v>3584</v>
      </c>
      <c r="C8">
        <f t="shared" si="0"/>
        <v>6630</v>
      </c>
      <c r="D8">
        <f t="shared" si="0"/>
        <v>38543</v>
      </c>
      <c r="E8">
        <f t="shared" si="0"/>
        <v>81675</v>
      </c>
      <c r="F8">
        <f t="shared" si="0"/>
        <v>140152</v>
      </c>
      <c r="G8">
        <f t="shared" si="0"/>
        <v>24208</v>
      </c>
      <c r="H8">
        <f t="shared" si="0"/>
        <v>1291</v>
      </c>
      <c r="I8">
        <f t="shared" si="0"/>
        <v>0</v>
      </c>
      <c r="J8">
        <f t="shared" si="0"/>
        <v>0</v>
      </c>
      <c r="K8">
        <f t="shared" si="0"/>
        <v>0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98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92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95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0.41927491593573418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0.42283007231952974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0.42638522870332529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0.4299403850871209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0.4334955414709164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0.4370506978547119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0.44060585423850746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0.44416101062230295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0.44771616700609851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0.45127132338989406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0.45482647977368956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0.45838163615748512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0.46193679254128067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0.46256039573561131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0.463183998929942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0.46380760212427252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0.46443120531860321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0.4650548085129339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0.46567841170726448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0.46630201490159517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0.46692561809592592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0.46754922129025639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0.46817282448458702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0.46879642767891783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0.4694200308732483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0.47004363406757904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0.47066723726190973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0.4712908404562402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0.47191444365057095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0.47253804684490153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0.47316165003923211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0.47378525323356291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0.47440885642789354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North Dakota</v>
      </c>
    </row>
    <row r="3" spans="1:35" x14ac:dyDescent="0.15">
      <c r="A3" s="67" t="s">
        <v>255</v>
      </c>
      <c r="B3" t="str">
        <f>LOOKUP(B2,A8:C58,C8:C58)</f>
        <v>Seattle</v>
      </c>
      <c r="C3">
        <f t="shared" ref="C3:AI3" si="0">SUMIFS(B75:B79,$A75:$A79,$B3)</f>
        <v>0.21802830589477451</v>
      </c>
      <c r="D3">
        <f t="shared" si="0"/>
        <v>0.21957153184240891</v>
      </c>
      <c r="E3">
        <f t="shared" si="0"/>
        <v>0.22111475779004339</v>
      </c>
      <c r="F3">
        <f t="shared" si="0"/>
        <v>0.22265798373767789</v>
      </c>
      <c r="G3">
        <f t="shared" si="0"/>
        <v>0.2242012096853124</v>
      </c>
      <c r="H3">
        <f t="shared" si="0"/>
        <v>0.22574443563294691</v>
      </c>
      <c r="I3">
        <f t="shared" si="0"/>
        <v>0.22728766158058131</v>
      </c>
      <c r="J3">
        <f t="shared" si="0"/>
        <v>0.22883088752821579</v>
      </c>
      <c r="K3">
        <f t="shared" si="0"/>
        <v>0.2303741134758503</v>
      </c>
      <c r="L3">
        <f t="shared" si="0"/>
        <v>0.2319173394234848</v>
      </c>
      <c r="M3">
        <f t="shared" si="0"/>
        <v>0.23346056537111931</v>
      </c>
      <c r="N3">
        <f t="shared" si="0"/>
        <v>0.23500379131875371</v>
      </c>
      <c r="O3">
        <f t="shared" si="0"/>
        <v>0.23654701726638819</v>
      </c>
      <c r="P3">
        <f t="shared" si="0"/>
        <v>0.23765481311352349</v>
      </c>
      <c r="Q3">
        <f t="shared" si="0"/>
        <v>0.23876260896065879</v>
      </c>
      <c r="R3">
        <f t="shared" si="0"/>
        <v>0.23987040480779409</v>
      </c>
      <c r="S3">
        <f t="shared" si="0"/>
        <v>0.24097820065492939</v>
      </c>
      <c r="T3">
        <f t="shared" si="0"/>
        <v>0.24208599650206469</v>
      </c>
      <c r="U3">
        <f t="shared" si="0"/>
        <v>0.24319379234919999</v>
      </c>
      <c r="V3">
        <f t="shared" si="0"/>
        <v>0.2443015881963353</v>
      </c>
      <c r="W3">
        <f t="shared" si="0"/>
        <v>0.2454093840434706</v>
      </c>
      <c r="X3">
        <f t="shared" si="0"/>
        <v>0.2465171798906059</v>
      </c>
      <c r="Y3">
        <f t="shared" si="0"/>
        <v>0.2476249757377412</v>
      </c>
      <c r="Z3">
        <f t="shared" si="0"/>
        <v>0.2487327715848765</v>
      </c>
      <c r="AA3">
        <f t="shared" si="0"/>
        <v>0.2498405674320118</v>
      </c>
      <c r="AB3">
        <f t="shared" si="0"/>
        <v>0.2509483632791471</v>
      </c>
      <c r="AC3">
        <f t="shared" si="0"/>
        <v>0.25205615912628238</v>
      </c>
      <c r="AD3">
        <f t="shared" si="0"/>
        <v>0.25316395497341782</v>
      </c>
      <c r="AE3">
        <f t="shared" si="0"/>
        <v>0.25427175082055309</v>
      </c>
      <c r="AF3">
        <f t="shared" si="0"/>
        <v>0.25537954666768842</v>
      </c>
      <c r="AG3">
        <f t="shared" si="0"/>
        <v>0.25648734251482369</v>
      </c>
      <c r="AH3">
        <f t="shared" si="0"/>
        <v>0.25759513836195908</v>
      </c>
      <c r="AI3">
        <f t="shared" si="0"/>
        <v>0.25870293420909451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94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97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2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2" workbookViewId="0">
      <selection activeCell="A3" sqref="A3"/>
    </sheetView>
  </sheetViews>
  <sheetFormatPr baseColWidth="10" defaultColWidth="10.6640625" defaultRowHeight="14" x14ac:dyDescent="0.15"/>
  <sheetData>
    <row r="2" spans="1:35" x14ac:dyDescent="0.15">
      <c r="A2" t="str">
        <f>IF(About!B2 = "ND", "WY", About!B2)</f>
        <v>WY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0.26</v>
      </c>
      <c r="D7">
        <f t="shared" si="0"/>
        <v>0.25800000000000001</v>
      </c>
      <c r="E7">
        <f t="shared" si="0"/>
        <v>0.25700000000000001</v>
      </c>
      <c r="F7">
        <f t="shared" si="0"/>
        <v>0.255</v>
      </c>
      <c r="G7">
        <f t="shared" si="0"/>
        <v>0.255</v>
      </c>
      <c r="H7">
        <f t="shared" si="0"/>
        <v>0.254</v>
      </c>
      <c r="I7">
        <f t="shared" si="0"/>
        <v>0.253</v>
      </c>
      <c r="J7">
        <f t="shared" si="0"/>
        <v>0.252</v>
      </c>
      <c r="K7">
        <f t="shared" si="0"/>
        <v>0.25850000000000001</v>
      </c>
      <c r="L7">
        <f t="shared" si="0"/>
        <v>0.25750000000000001</v>
      </c>
      <c r="M7">
        <f t="shared" ref="M7:V9" si="1">SUMIFS(V$19:V$738,$A$19:$A$738,$A$2,$B$19:$B$738,$B7)</f>
        <v>0.25533333333333341</v>
      </c>
      <c r="N7">
        <f t="shared" si="1"/>
        <v>0.25466666666666671</v>
      </c>
      <c r="O7">
        <f t="shared" si="1"/>
        <v>0.25366666666666671</v>
      </c>
      <c r="P7">
        <f t="shared" si="1"/>
        <v>0.25266666666666671</v>
      </c>
      <c r="Q7">
        <f t="shared" si="1"/>
        <v>0.25174999999999997</v>
      </c>
      <c r="R7">
        <f t="shared" si="1"/>
        <v>0.251</v>
      </c>
      <c r="S7">
        <f t="shared" si="1"/>
        <v>0.25024999999999997</v>
      </c>
      <c r="T7">
        <f t="shared" si="1"/>
        <v>0.249</v>
      </c>
      <c r="U7">
        <f t="shared" si="1"/>
        <v>0.24775</v>
      </c>
      <c r="V7">
        <f t="shared" si="1"/>
        <v>0.24625</v>
      </c>
      <c r="W7">
        <f t="shared" ref="W7:AF9" si="2">SUMIFS(AF$19:AF$738,$A$19:$A$738,$A$2,$B$19:$B$738,$B7)</f>
        <v>0.24525</v>
      </c>
      <c r="X7">
        <f t="shared" si="2"/>
        <v>0.24399999999999999</v>
      </c>
      <c r="Y7">
        <f t="shared" si="2"/>
        <v>0.2455</v>
      </c>
      <c r="Z7">
        <f t="shared" si="2"/>
        <v>0.2445</v>
      </c>
      <c r="AA7">
        <f t="shared" si="2"/>
        <v>0.24374999999999999</v>
      </c>
      <c r="AB7">
        <f t="shared" si="2"/>
        <v>0.24299999999999999</v>
      </c>
      <c r="AC7">
        <f t="shared" si="2"/>
        <v>0.24224999999999999</v>
      </c>
      <c r="AD7">
        <f t="shared" si="2"/>
        <v>0.24124999999999999</v>
      </c>
      <c r="AE7">
        <f t="shared" si="2"/>
        <v>0.24074999999999999</v>
      </c>
      <c r="AF7">
        <f t="shared" si="2"/>
        <v>0.24049999999999999</v>
      </c>
      <c r="AG7">
        <f t="shared" ref="AG7:AP9" si="3">SUMIFS(AP$19:AP$738,$A$19:$A$738,$A$2,$B$19:$B$738,$B7)</f>
        <v>0.23974999999999999</v>
      </c>
      <c r="AH7">
        <f t="shared" si="3"/>
        <v>0.23924999999999999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0.3795</v>
      </c>
      <c r="D9">
        <f t="shared" si="0"/>
        <v>0.40500000000000003</v>
      </c>
      <c r="E9">
        <f t="shared" si="0"/>
        <v>0.44700000000000001</v>
      </c>
      <c r="F9">
        <f t="shared" si="0"/>
        <v>0.45333333333333342</v>
      </c>
      <c r="G9">
        <f t="shared" si="0"/>
        <v>0.46033333333333332</v>
      </c>
      <c r="H9">
        <f t="shared" si="0"/>
        <v>0.46566666666666667</v>
      </c>
      <c r="I9">
        <f t="shared" si="0"/>
        <v>0.46525000000000011</v>
      </c>
      <c r="J9">
        <f t="shared" si="0"/>
        <v>0.46600000000000003</v>
      </c>
      <c r="K9">
        <f t="shared" si="0"/>
        <v>0.46074999999999999</v>
      </c>
      <c r="L9">
        <f t="shared" si="0"/>
        <v>0.45800000000000002</v>
      </c>
      <c r="M9">
        <f t="shared" si="1"/>
        <v>0.45474999999999999</v>
      </c>
      <c r="N9">
        <f t="shared" si="1"/>
        <v>0.45150000000000001</v>
      </c>
      <c r="O9">
        <f t="shared" si="1"/>
        <v>0.45100000000000001</v>
      </c>
      <c r="P9">
        <f t="shared" si="1"/>
        <v>0.45050000000000001</v>
      </c>
      <c r="Q9">
        <f t="shared" si="1"/>
        <v>0.439</v>
      </c>
      <c r="R9">
        <f t="shared" si="1"/>
        <v>0.43375000000000002</v>
      </c>
      <c r="S9">
        <f t="shared" si="1"/>
        <v>0.43025000000000002</v>
      </c>
      <c r="T9">
        <f t="shared" si="1"/>
        <v>0.44</v>
      </c>
      <c r="U9">
        <f t="shared" si="1"/>
        <v>0.44400000000000001</v>
      </c>
      <c r="V9">
        <f t="shared" si="1"/>
        <v>0.44774999999999998</v>
      </c>
      <c r="W9">
        <f t="shared" si="2"/>
        <v>0.45124999999999998</v>
      </c>
      <c r="X9">
        <f t="shared" si="2"/>
        <v>0.45474999999999999</v>
      </c>
      <c r="Y9">
        <f t="shared" si="2"/>
        <v>0.46400000000000002</v>
      </c>
      <c r="Z9">
        <f t="shared" si="2"/>
        <v>0.46775</v>
      </c>
      <c r="AA9">
        <f t="shared" si="2"/>
        <v>0.47049999999999997</v>
      </c>
      <c r="AB9">
        <f t="shared" si="2"/>
        <v>0.47199999999999998</v>
      </c>
      <c r="AC9">
        <f t="shared" si="2"/>
        <v>0.47375</v>
      </c>
      <c r="AD9">
        <f t="shared" si="2"/>
        <v>0.47424999999999989</v>
      </c>
      <c r="AE9">
        <f t="shared" si="2"/>
        <v>0.47349999999999998</v>
      </c>
      <c r="AF9">
        <f t="shared" si="2"/>
        <v>0.47349999999999998</v>
      </c>
      <c r="AG9">
        <f t="shared" si="3"/>
        <v>0.47299999999999998</v>
      </c>
      <c r="AH9">
        <f t="shared" si="3"/>
        <v>0.47225000000000011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>IF(C7=0,AVERAGEIF($C7:$AH7,"&lt;&gt;0"),C7)</f>
        <v>0.26</v>
      </c>
      <c r="D12">
        <f t="shared" ref="C12:AH12" si="4">IF(D7=0,AVERAGEIF($C7:$AH7,"&lt;&gt;0"),D7)</f>
        <v>0.25800000000000001</v>
      </c>
      <c r="E12">
        <f t="shared" si="4"/>
        <v>0.25700000000000001</v>
      </c>
      <c r="F12">
        <f t="shared" si="4"/>
        <v>0.255</v>
      </c>
      <c r="G12">
        <f t="shared" si="4"/>
        <v>0.255</v>
      </c>
      <c r="H12">
        <f t="shared" si="4"/>
        <v>0.254</v>
      </c>
      <c r="I12">
        <f t="shared" si="4"/>
        <v>0.253</v>
      </c>
      <c r="J12">
        <f t="shared" si="4"/>
        <v>0.252</v>
      </c>
      <c r="K12">
        <f t="shared" si="4"/>
        <v>0.25850000000000001</v>
      </c>
      <c r="L12">
        <f t="shared" si="4"/>
        <v>0.25750000000000001</v>
      </c>
      <c r="M12">
        <f t="shared" si="4"/>
        <v>0.25533333333333341</v>
      </c>
      <c r="N12">
        <f t="shared" si="4"/>
        <v>0.25466666666666671</v>
      </c>
      <c r="O12">
        <f t="shared" si="4"/>
        <v>0.25366666666666671</v>
      </c>
      <c r="P12">
        <f t="shared" si="4"/>
        <v>0.25266666666666671</v>
      </c>
      <c r="Q12">
        <f t="shared" si="4"/>
        <v>0.25174999999999997</v>
      </c>
      <c r="R12">
        <f t="shared" si="4"/>
        <v>0.251</v>
      </c>
      <c r="S12">
        <f t="shared" si="4"/>
        <v>0.25024999999999997</v>
      </c>
      <c r="T12">
        <f t="shared" si="4"/>
        <v>0.249</v>
      </c>
      <c r="U12">
        <f t="shared" si="4"/>
        <v>0.24775</v>
      </c>
      <c r="V12">
        <f t="shared" si="4"/>
        <v>0.24625</v>
      </c>
      <c r="W12">
        <f t="shared" si="4"/>
        <v>0.24525</v>
      </c>
      <c r="X12">
        <f t="shared" si="4"/>
        <v>0.24399999999999999</v>
      </c>
      <c r="Y12">
        <f t="shared" si="4"/>
        <v>0.2455</v>
      </c>
      <c r="Z12">
        <f t="shared" si="4"/>
        <v>0.2445</v>
      </c>
      <c r="AA12">
        <f t="shared" si="4"/>
        <v>0.24374999999999999</v>
      </c>
      <c r="AB12">
        <f t="shared" si="4"/>
        <v>0.24299999999999999</v>
      </c>
      <c r="AC12">
        <f t="shared" si="4"/>
        <v>0.24224999999999999</v>
      </c>
      <c r="AD12">
        <f t="shared" si="4"/>
        <v>0.24124999999999999</v>
      </c>
      <c r="AE12">
        <f t="shared" si="4"/>
        <v>0.24074999999999999</v>
      </c>
      <c r="AF12">
        <f t="shared" si="4"/>
        <v>0.24049999999999999</v>
      </c>
      <c r="AG12">
        <f t="shared" si="4"/>
        <v>0.23974999999999999</v>
      </c>
      <c r="AH12">
        <f t="shared" si="4"/>
        <v>0.23924999999999999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0.3795</v>
      </c>
      <c r="D14">
        <f t="shared" si="6"/>
        <v>0.40500000000000003</v>
      </c>
      <c r="E14">
        <f t="shared" si="6"/>
        <v>0.44700000000000001</v>
      </c>
      <c r="F14">
        <f t="shared" si="6"/>
        <v>0.45333333333333342</v>
      </c>
      <c r="G14">
        <f t="shared" si="6"/>
        <v>0.46033333333333332</v>
      </c>
      <c r="H14">
        <f t="shared" si="6"/>
        <v>0.46566666666666667</v>
      </c>
      <c r="I14">
        <f t="shared" si="6"/>
        <v>0.46525000000000011</v>
      </c>
      <c r="J14">
        <f t="shared" si="6"/>
        <v>0.46600000000000003</v>
      </c>
      <c r="K14">
        <f t="shared" si="6"/>
        <v>0.46074999999999999</v>
      </c>
      <c r="L14">
        <f t="shared" si="6"/>
        <v>0.45800000000000002</v>
      </c>
      <c r="M14">
        <f t="shared" si="6"/>
        <v>0.45474999999999999</v>
      </c>
      <c r="N14">
        <f t="shared" si="6"/>
        <v>0.45150000000000001</v>
      </c>
      <c r="O14">
        <f t="shared" si="6"/>
        <v>0.45100000000000001</v>
      </c>
      <c r="P14">
        <f t="shared" si="6"/>
        <v>0.45050000000000001</v>
      </c>
      <c r="Q14">
        <f t="shared" si="6"/>
        <v>0.439</v>
      </c>
      <c r="R14">
        <f t="shared" si="6"/>
        <v>0.43375000000000002</v>
      </c>
      <c r="S14">
        <f t="shared" si="6"/>
        <v>0.43025000000000002</v>
      </c>
      <c r="T14">
        <f t="shared" si="6"/>
        <v>0.44</v>
      </c>
      <c r="U14">
        <f t="shared" si="6"/>
        <v>0.44400000000000001</v>
      </c>
      <c r="V14">
        <f t="shared" si="6"/>
        <v>0.44774999999999998</v>
      </c>
      <c r="W14">
        <f t="shared" si="6"/>
        <v>0.45124999999999998</v>
      </c>
      <c r="X14">
        <f t="shared" si="6"/>
        <v>0.45474999999999999</v>
      </c>
      <c r="Y14">
        <f t="shared" si="6"/>
        <v>0.46400000000000002</v>
      </c>
      <c r="Z14">
        <f t="shared" si="6"/>
        <v>0.46775</v>
      </c>
      <c r="AA14">
        <f t="shared" si="6"/>
        <v>0.47049999999999997</v>
      </c>
      <c r="AB14">
        <f t="shared" si="6"/>
        <v>0.47199999999999998</v>
      </c>
      <c r="AC14">
        <f t="shared" si="6"/>
        <v>0.47375</v>
      </c>
      <c r="AD14">
        <f t="shared" si="6"/>
        <v>0.47424999999999989</v>
      </c>
      <c r="AE14">
        <f t="shared" si="6"/>
        <v>0.47349999999999998</v>
      </c>
      <c r="AF14">
        <f t="shared" si="6"/>
        <v>0.47349999999999998</v>
      </c>
      <c r="AG14">
        <f t="shared" si="6"/>
        <v>0.47299999999999998</v>
      </c>
      <c r="AH14">
        <f t="shared" si="6"/>
        <v>0.47225000000000011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98</v>
      </c>
      <c r="B379" s="74" t="s">
        <v>98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98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98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98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98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98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98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98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98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98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98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98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98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98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98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87</v>
      </c>
      <c r="B424" s="74" t="s">
        <v>87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87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87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87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87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87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87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87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87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87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87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87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87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87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87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90</v>
      </c>
      <c r="B439" s="74" t="s">
        <v>90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90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90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90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90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90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90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90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90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90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90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90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90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90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90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92</v>
      </c>
      <c r="B454" s="74" t="s">
        <v>92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92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92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92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92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92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92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92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92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92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92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92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92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92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92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95</v>
      </c>
      <c r="B484" s="74" t="s">
        <v>95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95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95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95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95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95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95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95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95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95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95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95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95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95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95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I25" sqref="I25"/>
    </sheetView>
  </sheetViews>
  <sheetFormatPr baseColWidth="10" defaultColWidth="12.6640625" defaultRowHeight="15" customHeight="1" x14ac:dyDescent="0.15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0.72599999999999998</v>
      </c>
      <c r="C2" s="57">
        <v>0.72599999999999998</v>
      </c>
      <c r="D2" s="57">
        <v>0.72599999999999998</v>
      </c>
      <c r="E2" s="57">
        <v>0.72599999999999998</v>
      </c>
      <c r="F2" s="57">
        <v>0.72599999999999998</v>
      </c>
      <c r="G2" s="57">
        <v>0.72599999999999998</v>
      </c>
      <c r="H2" s="57">
        <v>0.72599999999999998</v>
      </c>
      <c r="I2" s="57">
        <v>0.72599999999999998</v>
      </c>
      <c r="J2" s="57">
        <v>0.72599999999999998</v>
      </c>
      <c r="K2" s="57">
        <v>0.72599999999999998</v>
      </c>
      <c r="L2" s="57">
        <v>0.72599999999999998</v>
      </c>
      <c r="M2" s="57">
        <v>0.72599999999999998</v>
      </c>
      <c r="N2" s="57">
        <v>0.72599999999999998</v>
      </c>
      <c r="O2" s="57">
        <v>0.72599999999999998</v>
      </c>
      <c r="P2" s="57">
        <v>0.72599999999999998</v>
      </c>
      <c r="Q2" s="57">
        <v>0.72599999999999998</v>
      </c>
      <c r="R2" s="57">
        <v>0.72599999999999998</v>
      </c>
      <c r="S2" s="57">
        <v>0.72599999999999998</v>
      </c>
      <c r="T2" s="57">
        <v>0.72599999999999998</v>
      </c>
      <c r="U2" s="57">
        <v>0.72599999999999998</v>
      </c>
      <c r="V2" s="57">
        <v>0.72599999999999998</v>
      </c>
      <c r="W2" s="57">
        <v>0.72599999999999998</v>
      </c>
      <c r="X2" s="57">
        <v>0.72599999999999998</v>
      </c>
      <c r="Y2" s="57">
        <v>0.72599999999999998</v>
      </c>
      <c r="Z2" s="57">
        <v>0.72599999999999998</v>
      </c>
      <c r="AA2" s="57">
        <v>0.72599999999999998</v>
      </c>
      <c r="AB2" s="57">
        <v>0.72599999999999998</v>
      </c>
      <c r="AC2" s="57">
        <v>0.72599999999999998</v>
      </c>
      <c r="AD2" s="57">
        <v>0.72599999999999998</v>
      </c>
      <c r="AE2" s="57">
        <v>0.72599999999999998</v>
      </c>
      <c r="AF2" s="57">
        <v>0.72599999999999998</v>
      </c>
      <c r="AG2" s="57">
        <v>0.72599999999999998</v>
      </c>
      <c r="AH2" s="57">
        <v>0.72599999999999998</v>
      </c>
      <c r="AI2" s="57">
        <v>0.72599999999999998</v>
      </c>
      <c r="AJ2" s="57">
        <v>0.72599999999999998</v>
      </c>
    </row>
    <row r="3" spans="1:36" ht="14.5" customHeight="1" x14ac:dyDescent="0.2">
      <c r="A3" s="10" t="s">
        <v>318</v>
      </c>
      <c r="B3" s="57">
        <v>0.39600000000000002</v>
      </c>
      <c r="C3" s="57">
        <v>0.39600000000000002</v>
      </c>
      <c r="D3" s="57">
        <v>0.39600000000000002</v>
      </c>
      <c r="E3" s="57">
        <v>0.39600000000000002</v>
      </c>
      <c r="F3" s="57">
        <v>0.39600000000000002</v>
      </c>
      <c r="G3" s="57">
        <v>0.39600000000000002</v>
      </c>
      <c r="H3" s="57">
        <v>0.39600000000000002</v>
      </c>
      <c r="I3" s="57">
        <v>0.39600000000000002</v>
      </c>
      <c r="J3" s="57">
        <v>0.39600000000000002</v>
      </c>
      <c r="K3" s="57">
        <v>0.39600000000000002</v>
      </c>
      <c r="L3" s="57">
        <v>0.39600000000000002</v>
      </c>
      <c r="M3" s="57">
        <v>0.39600000000000002</v>
      </c>
      <c r="N3" s="57">
        <v>0.39600000000000002</v>
      </c>
      <c r="O3" s="57">
        <v>0.39600000000000002</v>
      </c>
      <c r="P3" s="57">
        <v>0.39600000000000002</v>
      </c>
      <c r="Q3" s="57">
        <v>0.39600000000000002</v>
      </c>
      <c r="R3" s="57">
        <v>0.39600000000000002</v>
      </c>
      <c r="S3" s="57">
        <v>0.39600000000000002</v>
      </c>
      <c r="T3" s="57">
        <v>0.39600000000000002</v>
      </c>
      <c r="U3" s="57">
        <v>0.39600000000000002</v>
      </c>
      <c r="V3" s="57">
        <v>0.39600000000000002</v>
      </c>
      <c r="W3" s="57">
        <v>0.39600000000000002</v>
      </c>
      <c r="X3" s="57">
        <v>0.39600000000000002</v>
      </c>
      <c r="Y3" s="57">
        <v>0.39600000000000002</v>
      </c>
      <c r="Z3" s="57">
        <v>0.39600000000000002</v>
      </c>
      <c r="AA3" s="57">
        <v>0.39600000000000002</v>
      </c>
      <c r="AB3" s="57">
        <v>0.39600000000000002</v>
      </c>
      <c r="AC3" s="57">
        <v>0.39600000000000002</v>
      </c>
      <c r="AD3" s="57">
        <v>0.39600000000000002</v>
      </c>
      <c r="AE3" s="57">
        <v>0.39600000000000002</v>
      </c>
      <c r="AF3" s="57">
        <v>0.39600000000000002</v>
      </c>
      <c r="AG3" s="57">
        <v>0.39600000000000002</v>
      </c>
      <c r="AH3" s="57">
        <v>0.39600000000000002</v>
      </c>
      <c r="AI3" s="57">
        <v>0.39600000000000002</v>
      </c>
      <c r="AJ3" s="57">
        <v>0.39600000000000002</v>
      </c>
    </row>
    <row r="4" spans="1:36" ht="14.5" customHeight="1" x14ac:dyDescent="0.2">
      <c r="A4" s="10" t="s">
        <v>319</v>
      </c>
      <c r="B4" s="57">
        <v>0.872</v>
      </c>
      <c r="C4" s="57">
        <v>0.872</v>
      </c>
      <c r="D4" s="57">
        <v>0.872</v>
      </c>
      <c r="E4" s="57">
        <v>0.872</v>
      </c>
      <c r="F4" s="57">
        <v>0.872</v>
      </c>
      <c r="G4" s="57">
        <v>0.872</v>
      </c>
      <c r="H4" s="57">
        <v>0.872</v>
      </c>
      <c r="I4" s="57">
        <v>0.872</v>
      </c>
      <c r="J4" s="57">
        <v>0.872</v>
      </c>
      <c r="K4" s="57">
        <v>0.872</v>
      </c>
      <c r="L4" s="57">
        <v>0.872</v>
      </c>
      <c r="M4" s="57">
        <v>0.872</v>
      </c>
      <c r="N4" s="57">
        <v>0.872</v>
      </c>
      <c r="O4" s="57">
        <v>0.872</v>
      </c>
      <c r="P4" s="57">
        <v>0.872</v>
      </c>
      <c r="Q4" s="57">
        <v>0.872</v>
      </c>
      <c r="R4" s="57">
        <v>0.872</v>
      </c>
      <c r="S4" s="57">
        <v>0.872</v>
      </c>
      <c r="T4" s="57">
        <v>0.872</v>
      </c>
      <c r="U4" s="57">
        <v>0.872</v>
      </c>
      <c r="V4" s="57">
        <v>0.872</v>
      </c>
      <c r="W4" s="57">
        <v>0.872</v>
      </c>
      <c r="X4" s="57">
        <v>0.872</v>
      </c>
      <c r="Y4" s="57">
        <v>0.872</v>
      </c>
      <c r="Z4" s="57">
        <v>0.872</v>
      </c>
      <c r="AA4" s="57">
        <v>0.872</v>
      </c>
      <c r="AB4" s="57">
        <v>0.872</v>
      </c>
      <c r="AC4" s="57">
        <v>0.872</v>
      </c>
      <c r="AD4" s="57">
        <v>0.872</v>
      </c>
      <c r="AE4" s="57">
        <v>0.872</v>
      </c>
      <c r="AF4" s="57">
        <v>0.872</v>
      </c>
      <c r="AG4" s="57">
        <v>0.872</v>
      </c>
      <c r="AH4" s="57">
        <v>0.872</v>
      </c>
      <c r="AI4" s="57">
        <v>0.872</v>
      </c>
      <c r="AJ4" s="57">
        <v>0.872</v>
      </c>
    </row>
    <row r="5" spans="1:36" ht="14.5" customHeight="1" x14ac:dyDescent="0.2">
      <c r="A5" s="10" t="s">
        <v>320</v>
      </c>
      <c r="B5" s="57">
        <v>0.71199999999999997</v>
      </c>
      <c r="C5" s="57">
        <v>0.71199999999999997</v>
      </c>
      <c r="D5" s="57">
        <v>0.71199999999999997</v>
      </c>
      <c r="E5" s="57">
        <v>0.71199999999999997</v>
      </c>
      <c r="F5" s="57">
        <v>0.71199999999999997</v>
      </c>
      <c r="G5" s="57">
        <v>0.71199999999999997</v>
      </c>
      <c r="H5" s="57">
        <v>0.71199999999999997</v>
      </c>
      <c r="I5" s="57">
        <v>0.71199999999999997</v>
      </c>
      <c r="J5" s="57">
        <v>0.71199999999999997</v>
      </c>
      <c r="K5" s="57">
        <v>0.71199999999999997</v>
      </c>
      <c r="L5" s="57">
        <v>0.71199999999999997</v>
      </c>
      <c r="M5" s="57">
        <v>0.71199999999999997</v>
      </c>
      <c r="N5" s="57">
        <v>0.71199999999999997</v>
      </c>
      <c r="O5" s="57">
        <v>0.71199999999999997</v>
      </c>
      <c r="P5" s="57">
        <v>0.71199999999999997</v>
      </c>
      <c r="Q5" s="57">
        <v>0.71199999999999997</v>
      </c>
      <c r="R5" s="57">
        <v>0.71199999999999997</v>
      </c>
      <c r="S5" s="57">
        <v>0.71199999999999997</v>
      </c>
      <c r="T5" s="57">
        <v>0.71199999999999997</v>
      </c>
      <c r="U5" s="57">
        <v>0.71199999999999997</v>
      </c>
      <c r="V5" s="57">
        <v>0.71199999999999997</v>
      </c>
      <c r="W5" s="57">
        <v>0.71199999999999997</v>
      </c>
      <c r="X5" s="57">
        <v>0.71199999999999997</v>
      </c>
      <c r="Y5" s="57">
        <v>0.71199999999999997</v>
      </c>
      <c r="Z5" s="57">
        <v>0.71199999999999997</v>
      </c>
      <c r="AA5" s="57">
        <v>0.71199999999999997</v>
      </c>
      <c r="AB5" s="57">
        <v>0.71199999999999997</v>
      </c>
      <c r="AC5" s="57">
        <v>0.71199999999999997</v>
      </c>
      <c r="AD5" s="57">
        <v>0.71199999999999997</v>
      </c>
      <c r="AE5" s="57">
        <v>0.71199999999999997</v>
      </c>
      <c r="AF5" s="57">
        <v>0.71199999999999997</v>
      </c>
      <c r="AG5" s="57">
        <v>0.71199999999999997</v>
      </c>
      <c r="AH5" s="57">
        <v>0.71199999999999997</v>
      </c>
      <c r="AI5" s="57">
        <v>0.71199999999999997</v>
      </c>
      <c r="AJ5" s="57">
        <v>0.71199999999999997</v>
      </c>
    </row>
    <row r="6" spans="1:36" ht="14.5" customHeight="1" x14ac:dyDescent="0.2">
      <c r="A6" s="10" t="s">
        <v>300</v>
      </c>
      <c r="B6" s="57">
        <v>0.39500000000000002</v>
      </c>
      <c r="C6" s="57">
        <v>0.39500000000000002</v>
      </c>
      <c r="D6" s="57">
        <v>0.39500000000000002</v>
      </c>
      <c r="E6" s="57">
        <v>0.39500000000000002</v>
      </c>
      <c r="F6" s="57">
        <v>0.39500000000000002</v>
      </c>
      <c r="G6" s="57">
        <v>0.39500000000000002</v>
      </c>
      <c r="H6" s="57">
        <v>0.39500000000000002</v>
      </c>
      <c r="I6" s="57">
        <v>0.39500000000000002</v>
      </c>
      <c r="J6" s="57">
        <v>0.39500000000000002</v>
      </c>
      <c r="K6" s="57">
        <v>0.39500000000000002</v>
      </c>
      <c r="L6" s="57">
        <v>0.39500000000000002</v>
      </c>
      <c r="M6" s="57">
        <v>0.39500000000000002</v>
      </c>
      <c r="N6" s="57">
        <v>0.39500000000000002</v>
      </c>
      <c r="O6" s="57">
        <v>0.39500000000000002</v>
      </c>
      <c r="P6" s="57">
        <v>0.39500000000000002</v>
      </c>
      <c r="Q6" s="57">
        <v>0.39500000000000002</v>
      </c>
      <c r="R6" s="57">
        <v>0.39500000000000002</v>
      </c>
      <c r="S6" s="57">
        <v>0.39500000000000002</v>
      </c>
      <c r="T6" s="57">
        <v>0.39500000000000002</v>
      </c>
      <c r="U6" s="57">
        <v>0.39500000000000002</v>
      </c>
      <c r="V6" s="57">
        <v>0.39500000000000002</v>
      </c>
      <c r="W6" s="57">
        <v>0.39500000000000002</v>
      </c>
      <c r="X6" s="57">
        <v>0.39500000000000002</v>
      </c>
      <c r="Y6" s="57">
        <v>0.39500000000000002</v>
      </c>
      <c r="Z6" s="57">
        <v>0.39500000000000002</v>
      </c>
      <c r="AA6" s="57">
        <v>0.39500000000000002</v>
      </c>
      <c r="AB6" s="57">
        <v>0.39500000000000002</v>
      </c>
      <c r="AC6" s="57">
        <v>0.39500000000000002</v>
      </c>
      <c r="AD6" s="57">
        <v>0.39500000000000002</v>
      </c>
      <c r="AE6" s="57">
        <v>0.39500000000000002</v>
      </c>
      <c r="AF6" s="57">
        <v>0.39500000000000002</v>
      </c>
      <c r="AG6" s="57">
        <v>0.39500000000000002</v>
      </c>
      <c r="AH6" s="57">
        <v>0.39500000000000002</v>
      </c>
      <c r="AI6" s="57">
        <v>0.39500000000000002</v>
      </c>
      <c r="AJ6" s="57">
        <v>0.39500000000000002</v>
      </c>
    </row>
    <row r="7" spans="1:36" ht="14.5" customHeight="1" x14ac:dyDescent="0.2">
      <c r="A7" s="10" t="s">
        <v>296</v>
      </c>
      <c r="B7" s="57">
        <v>0.161</v>
      </c>
      <c r="C7" s="57">
        <v>0.161</v>
      </c>
      <c r="D7" s="57">
        <v>0.161</v>
      </c>
      <c r="E7" s="57">
        <v>0.161</v>
      </c>
      <c r="F7" s="57">
        <v>0.161</v>
      </c>
      <c r="G7" s="57">
        <v>0.161</v>
      </c>
      <c r="H7" s="57">
        <v>0.161</v>
      </c>
      <c r="I7" s="57">
        <v>0.161</v>
      </c>
      <c r="J7" s="57">
        <v>0.161</v>
      </c>
      <c r="K7" s="57">
        <v>0.161</v>
      </c>
      <c r="L7" s="57">
        <v>0.161</v>
      </c>
      <c r="M7" s="57">
        <v>0.161</v>
      </c>
      <c r="N7" s="57">
        <v>0.161</v>
      </c>
      <c r="O7" s="57">
        <v>0.161</v>
      </c>
      <c r="P7" s="57">
        <v>0.161</v>
      </c>
      <c r="Q7" s="57">
        <v>0.161</v>
      </c>
      <c r="R7" s="57">
        <v>0.161</v>
      </c>
      <c r="S7" s="57">
        <v>0.161</v>
      </c>
      <c r="T7" s="57">
        <v>0.161</v>
      </c>
      <c r="U7" s="57">
        <v>0.161</v>
      </c>
      <c r="V7" s="57">
        <v>0.161</v>
      </c>
      <c r="W7" s="57">
        <v>0.161</v>
      </c>
      <c r="X7" s="57">
        <v>0.161</v>
      </c>
      <c r="Y7" s="57">
        <v>0.161</v>
      </c>
      <c r="Z7" s="57">
        <v>0.161</v>
      </c>
      <c r="AA7" s="57">
        <v>0.161</v>
      </c>
      <c r="AB7" s="57">
        <v>0.161</v>
      </c>
      <c r="AC7" s="57">
        <v>0.161</v>
      </c>
      <c r="AD7" s="57">
        <v>0.161</v>
      </c>
      <c r="AE7" s="57">
        <v>0.161</v>
      </c>
      <c r="AF7" s="57">
        <v>0.161</v>
      </c>
      <c r="AG7" s="57">
        <v>0.161</v>
      </c>
      <c r="AH7" s="57">
        <v>0.161</v>
      </c>
      <c r="AI7" s="57">
        <v>0.161</v>
      </c>
      <c r="AJ7" s="57">
        <v>0.161</v>
      </c>
    </row>
    <row r="8" spans="1:36" ht="14.5" customHeight="1" x14ac:dyDescent="0.2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2">
      <c r="A9" s="10" t="s">
        <v>322</v>
      </c>
      <c r="B9" s="57">
        <v>2E-3</v>
      </c>
      <c r="C9" s="57">
        <v>2E-3</v>
      </c>
      <c r="D9" s="57">
        <v>2E-3</v>
      </c>
      <c r="E9" s="57">
        <v>2E-3</v>
      </c>
      <c r="F9" s="57">
        <v>2E-3</v>
      </c>
      <c r="G9" s="57">
        <v>2E-3</v>
      </c>
      <c r="H9" s="57">
        <v>2E-3</v>
      </c>
      <c r="I9" s="57">
        <v>2E-3</v>
      </c>
      <c r="J9" s="57">
        <v>2E-3</v>
      </c>
      <c r="K9" s="57">
        <v>2E-3</v>
      </c>
      <c r="L9" s="57">
        <v>2E-3</v>
      </c>
      <c r="M9" s="57">
        <v>2E-3</v>
      </c>
      <c r="N9" s="57">
        <v>2E-3</v>
      </c>
      <c r="O9" s="57">
        <v>2E-3</v>
      </c>
      <c r="P9" s="57">
        <v>2E-3</v>
      </c>
      <c r="Q9" s="57">
        <v>2E-3</v>
      </c>
      <c r="R9" s="57">
        <v>2E-3</v>
      </c>
      <c r="S9" s="57">
        <v>2E-3</v>
      </c>
      <c r="T9" s="57">
        <v>2E-3</v>
      </c>
      <c r="U9" s="57">
        <v>2E-3</v>
      </c>
      <c r="V9" s="57">
        <v>2E-3</v>
      </c>
      <c r="W9" s="57">
        <v>2E-3</v>
      </c>
      <c r="X9" s="57">
        <v>2E-3</v>
      </c>
      <c r="Y9" s="57">
        <v>2E-3</v>
      </c>
      <c r="Z9" s="57">
        <v>2E-3</v>
      </c>
      <c r="AA9" s="57">
        <v>2E-3</v>
      </c>
      <c r="AB9" s="57">
        <v>2E-3</v>
      </c>
      <c r="AC9" s="57">
        <v>2E-3</v>
      </c>
      <c r="AD9" s="57">
        <v>2E-3</v>
      </c>
      <c r="AE9" s="57">
        <v>2E-3</v>
      </c>
      <c r="AF9" s="57">
        <v>2E-3</v>
      </c>
      <c r="AG9" s="57">
        <v>2E-3</v>
      </c>
      <c r="AH9" s="57">
        <v>2E-3</v>
      </c>
      <c r="AI9" s="57">
        <v>2E-3</v>
      </c>
      <c r="AJ9" s="57">
        <v>2E-3</v>
      </c>
    </row>
    <row r="10" spans="1:36" ht="14.5" customHeight="1" x14ac:dyDescent="0.2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2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5" customHeight="1" x14ac:dyDescent="0.2">
      <c r="A12" s="10" t="s">
        <v>325</v>
      </c>
      <c r="B12" s="57">
        <v>0.30199999999999999</v>
      </c>
      <c r="C12" s="57">
        <v>0.30199999999999999</v>
      </c>
      <c r="D12" s="57">
        <v>0.30199999999999999</v>
      </c>
      <c r="E12" s="57">
        <v>0.30199999999999999</v>
      </c>
      <c r="F12" s="57">
        <v>0.30199999999999999</v>
      </c>
      <c r="G12" s="57">
        <v>0.30199999999999999</v>
      </c>
      <c r="H12" s="57">
        <v>0.30199999999999999</v>
      </c>
      <c r="I12" s="57">
        <v>0.30199999999999999</v>
      </c>
      <c r="J12" s="57">
        <v>0.30199999999999999</v>
      </c>
      <c r="K12" s="57">
        <v>0.30199999999999999</v>
      </c>
      <c r="L12" s="57">
        <v>0.30199999999999999</v>
      </c>
      <c r="M12" s="57">
        <v>0.30199999999999999</v>
      </c>
      <c r="N12" s="57">
        <v>0.30199999999999999</v>
      </c>
      <c r="O12" s="57">
        <v>0.30199999999999999</v>
      </c>
      <c r="P12" s="57">
        <v>0.30199999999999999</v>
      </c>
      <c r="Q12" s="57">
        <v>0.30199999999999999</v>
      </c>
      <c r="R12" s="57">
        <v>0.30199999999999999</v>
      </c>
      <c r="S12" s="57">
        <v>0.30199999999999999</v>
      </c>
      <c r="T12" s="57">
        <v>0.30199999999999999</v>
      </c>
      <c r="U12" s="57">
        <v>0.30199999999999999</v>
      </c>
      <c r="V12" s="57">
        <v>0.30199999999999999</v>
      </c>
      <c r="W12" s="57">
        <v>0.30199999999999999</v>
      </c>
      <c r="X12" s="57">
        <v>0.30199999999999999</v>
      </c>
      <c r="Y12" s="57">
        <v>0.30199999999999999</v>
      </c>
      <c r="Z12" s="57">
        <v>0.30199999999999999</v>
      </c>
      <c r="AA12" s="57">
        <v>0.30199999999999999</v>
      </c>
      <c r="AB12" s="57">
        <v>0.30199999999999999</v>
      </c>
      <c r="AC12" s="57">
        <v>0.30199999999999999</v>
      </c>
      <c r="AD12" s="57">
        <v>0.30199999999999999</v>
      </c>
      <c r="AE12" s="57">
        <v>0.30199999999999999</v>
      </c>
      <c r="AF12" s="57">
        <v>0.30199999999999999</v>
      </c>
      <c r="AG12" s="57">
        <v>0.30199999999999999</v>
      </c>
      <c r="AH12" s="57">
        <v>0.30199999999999999</v>
      </c>
      <c r="AI12" s="57">
        <v>0.30199999999999999</v>
      </c>
      <c r="AJ12" s="57">
        <v>0.30199999999999999</v>
      </c>
    </row>
    <row r="13" spans="1:36" ht="14.5" customHeight="1" x14ac:dyDescent="0.2">
      <c r="A13" s="10" t="s">
        <v>326</v>
      </c>
      <c r="B13" s="57">
        <v>1.7999999999999999E-2</v>
      </c>
      <c r="C13" s="57">
        <v>1.7999999999999999E-2</v>
      </c>
      <c r="D13" s="57">
        <v>1.7999999999999999E-2</v>
      </c>
      <c r="E13" s="57">
        <v>1.7999999999999999E-2</v>
      </c>
      <c r="F13" s="57">
        <v>1.7999999999999999E-2</v>
      </c>
      <c r="G13" s="57">
        <v>1.7999999999999999E-2</v>
      </c>
      <c r="H13" s="57">
        <v>1.7999999999999999E-2</v>
      </c>
      <c r="I13" s="57">
        <v>1.7999999999999999E-2</v>
      </c>
      <c r="J13" s="57">
        <v>1.7999999999999999E-2</v>
      </c>
      <c r="K13" s="57">
        <v>1.7999999999999999E-2</v>
      </c>
      <c r="L13" s="57">
        <v>1.7999999999999999E-2</v>
      </c>
      <c r="M13" s="57">
        <v>1.7999999999999999E-2</v>
      </c>
      <c r="N13" s="57">
        <v>1.7999999999999999E-2</v>
      </c>
      <c r="O13" s="57">
        <v>1.7999999999999999E-2</v>
      </c>
      <c r="P13" s="57">
        <v>1.7999999999999999E-2</v>
      </c>
      <c r="Q13" s="57">
        <v>1.7999999999999999E-2</v>
      </c>
      <c r="R13" s="57">
        <v>1.7999999999999999E-2</v>
      </c>
      <c r="S13" s="57">
        <v>1.7999999999999999E-2</v>
      </c>
      <c r="T13" s="57">
        <v>1.7999999999999999E-2</v>
      </c>
      <c r="U13" s="57">
        <v>1.7999999999999999E-2</v>
      </c>
      <c r="V13" s="57">
        <v>1.7999999999999999E-2</v>
      </c>
      <c r="W13" s="57">
        <v>1.7999999999999999E-2</v>
      </c>
      <c r="X13" s="57">
        <v>1.7999999999999999E-2</v>
      </c>
      <c r="Y13" s="57">
        <v>1.7999999999999999E-2</v>
      </c>
      <c r="Z13" s="57">
        <v>1.7999999999999999E-2</v>
      </c>
      <c r="AA13" s="57">
        <v>1.7999999999999999E-2</v>
      </c>
      <c r="AB13" s="57">
        <v>1.7999999999999999E-2</v>
      </c>
      <c r="AC13" s="57">
        <v>1.7999999999999999E-2</v>
      </c>
      <c r="AD13" s="57">
        <v>1.7999999999999999E-2</v>
      </c>
      <c r="AE13" s="57">
        <v>1.7999999999999999E-2</v>
      </c>
      <c r="AF13" s="57">
        <v>1.7999999999999999E-2</v>
      </c>
      <c r="AG13" s="57">
        <v>1.7999999999999999E-2</v>
      </c>
      <c r="AH13" s="57">
        <v>1.7999999999999999E-2</v>
      </c>
      <c r="AI13" s="57">
        <v>1.7999999999999999E-2</v>
      </c>
      <c r="AJ13" s="57">
        <v>1.7999999999999999E-2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0.245</v>
      </c>
      <c r="C17" s="57">
        <v>0.245</v>
      </c>
      <c r="D17" s="57">
        <v>0.245</v>
      </c>
      <c r="E17" s="57">
        <v>0.245</v>
      </c>
      <c r="F17" s="57">
        <v>0.245</v>
      </c>
      <c r="G17" s="57">
        <v>0.245</v>
      </c>
      <c r="H17" s="57">
        <v>0.245</v>
      </c>
      <c r="I17" s="57">
        <v>0.245</v>
      </c>
      <c r="J17" s="57">
        <v>0.245</v>
      </c>
      <c r="K17" s="57">
        <v>0.245</v>
      </c>
      <c r="L17" s="57">
        <v>0.245</v>
      </c>
      <c r="M17" s="57">
        <v>0.245</v>
      </c>
      <c r="N17" s="57">
        <v>0.245</v>
      </c>
      <c r="O17" s="57">
        <v>0.245</v>
      </c>
      <c r="P17" s="57">
        <v>0.245</v>
      </c>
      <c r="Q17" s="57">
        <v>0.245</v>
      </c>
      <c r="R17" s="57">
        <v>0.245</v>
      </c>
      <c r="S17" s="57">
        <v>0.245</v>
      </c>
      <c r="T17" s="57">
        <v>0.245</v>
      </c>
      <c r="U17" s="57">
        <v>0.245</v>
      </c>
      <c r="V17" s="57">
        <v>0.245</v>
      </c>
      <c r="W17" s="57">
        <v>0.245</v>
      </c>
      <c r="X17" s="57">
        <v>0.245</v>
      </c>
      <c r="Y17" s="57">
        <v>0.245</v>
      </c>
      <c r="Z17" s="57">
        <v>0.245</v>
      </c>
      <c r="AA17" s="57">
        <v>0.245</v>
      </c>
      <c r="AB17" s="57">
        <v>0.245</v>
      </c>
      <c r="AC17" s="57">
        <v>0.245</v>
      </c>
      <c r="AD17" s="57">
        <v>0.245</v>
      </c>
      <c r="AE17" s="57">
        <v>0.245</v>
      </c>
      <c r="AF17" s="57">
        <v>0.245</v>
      </c>
      <c r="AG17" s="57">
        <v>0.245</v>
      </c>
      <c r="AH17" s="57">
        <v>0.245</v>
      </c>
      <c r="AI17" s="57">
        <v>0.245</v>
      </c>
      <c r="AJ17" s="57">
        <v>0.245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E7" sqref="E7"/>
    </sheetView>
  </sheetViews>
  <sheetFormatPr baseColWidth="10" defaultColWidth="12.6640625" defaultRowHeight="15" customHeight="1" x14ac:dyDescent="0.15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0.79860000000000009</v>
      </c>
      <c r="C2" s="57">
        <f t="shared" ref="C2:L5" si="0">$B2</f>
        <v>0.79860000000000009</v>
      </c>
      <c r="D2" s="57">
        <f t="shared" si="0"/>
        <v>0.79860000000000009</v>
      </c>
      <c r="E2" s="57">
        <f t="shared" si="0"/>
        <v>0.79860000000000009</v>
      </c>
      <c r="F2" s="57">
        <f t="shared" si="0"/>
        <v>0.79860000000000009</v>
      </c>
      <c r="G2" s="57">
        <f t="shared" si="0"/>
        <v>0.79860000000000009</v>
      </c>
      <c r="H2" s="57">
        <f t="shared" si="0"/>
        <v>0.79860000000000009</v>
      </c>
      <c r="I2" s="57">
        <f t="shared" si="0"/>
        <v>0.79860000000000009</v>
      </c>
      <c r="J2" s="57">
        <f t="shared" si="0"/>
        <v>0.79860000000000009</v>
      </c>
      <c r="K2" s="57">
        <f t="shared" si="0"/>
        <v>0.79860000000000009</v>
      </c>
      <c r="L2" s="57">
        <f t="shared" si="0"/>
        <v>0.79860000000000009</v>
      </c>
      <c r="M2" s="57">
        <f t="shared" ref="M2:V5" si="1">$B2</f>
        <v>0.79860000000000009</v>
      </c>
      <c r="N2" s="57">
        <f t="shared" si="1"/>
        <v>0.79860000000000009</v>
      </c>
      <c r="O2" s="57">
        <f t="shared" si="1"/>
        <v>0.79860000000000009</v>
      </c>
      <c r="P2" s="57">
        <f t="shared" si="1"/>
        <v>0.79860000000000009</v>
      </c>
      <c r="Q2" s="57">
        <f t="shared" si="1"/>
        <v>0.79860000000000009</v>
      </c>
      <c r="R2" s="57">
        <f t="shared" si="1"/>
        <v>0.79860000000000009</v>
      </c>
      <c r="S2" s="57">
        <f t="shared" si="1"/>
        <v>0.79860000000000009</v>
      </c>
      <c r="T2" s="57">
        <f t="shared" si="1"/>
        <v>0.79860000000000009</v>
      </c>
      <c r="U2" s="57">
        <f t="shared" si="1"/>
        <v>0.79860000000000009</v>
      </c>
      <c r="V2" s="57">
        <f t="shared" si="1"/>
        <v>0.79860000000000009</v>
      </c>
      <c r="W2" s="57">
        <f t="shared" ref="W2:AJ5" si="2">$B2</f>
        <v>0.79860000000000009</v>
      </c>
      <c r="X2" s="57">
        <f t="shared" si="2"/>
        <v>0.79860000000000009</v>
      </c>
      <c r="Y2" s="57">
        <f t="shared" si="2"/>
        <v>0.79860000000000009</v>
      </c>
      <c r="Z2" s="57">
        <f t="shared" si="2"/>
        <v>0.79860000000000009</v>
      </c>
      <c r="AA2" s="57">
        <f t="shared" si="2"/>
        <v>0.79860000000000009</v>
      </c>
      <c r="AB2" s="57">
        <f t="shared" si="2"/>
        <v>0.79860000000000009</v>
      </c>
      <c r="AC2" s="57">
        <f t="shared" si="2"/>
        <v>0.79860000000000009</v>
      </c>
      <c r="AD2" s="57">
        <f t="shared" si="2"/>
        <v>0.79860000000000009</v>
      </c>
      <c r="AE2" s="57">
        <f t="shared" si="2"/>
        <v>0.79860000000000009</v>
      </c>
      <c r="AF2" s="57">
        <f t="shared" si="2"/>
        <v>0.79860000000000009</v>
      </c>
      <c r="AG2" s="57">
        <f t="shared" si="2"/>
        <v>0.79860000000000009</v>
      </c>
      <c r="AH2" s="57">
        <f t="shared" si="2"/>
        <v>0.79860000000000009</v>
      </c>
      <c r="AI2" s="57">
        <f t="shared" si="2"/>
        <v>0.79860000000000009</v>
      </c>
      <c r="AJ2" s="57">
        <f t="shared" si="2"/>
        <v>0.79860000000000009</v>
      </c>
    </row>
    <row r="3" spans="1:36" ht="14.5" customHeight="1" x14ac:dyDescent="0.2">
      <c r="A3" s="10" t="s">
        <v>318</v>
      </c>
      <c r="B3" s="57">
        <f>'BECF-pre-ret'!B3*1.1</f>
        <v>0.43560000000000004</v>
      </c>
      <c r="C3" s="57">
        <f t="shared" si="0"/>
        <v>0.43560000000000004</v>
      </c>
      <c r="D3" s="57">
        <f t="shared" si="0"/>
        <v>0.43560000000000004</v>
      </c>
      <c r="E3" s="57">
        <f t="shared" si="0"/>
        <v>0.43560000000000004</v>
      </c>
      <c r="F3" s="57">
        <f t="shared" si="0"/>
        <v>0.43560000000000004</v>
      </c>
      <c r="G3" s="57">
        <f t="shared" si="0"/>
        <v>0.43560000000000004</v>
      </c>
      <c r="H3" s="57">
        <f t="shared" si="0"/>
        <v>0.43560000000000004</v>
      </c>
      <c r="I3" s="57">
        <f t="shared" si="0"/>
        <v>0.43560000000000004</v>
      </c>
      <c r="J3" s="57">
        <f t="shared" si="0"/>
        <v>0.43560000000000004</v>
      </c>
      <c r="K3" s="57">
        <f t="shared" si="0"/>
        <v>0.43560000000000004</v>
      </c>
      <c r="L3" s="57">
        <f t="shared" si="0"/>
        <v>0.43560000000000004</v>
      </c>
      <c r="M3" s="57">
        <f t="shared" si="1"/>
        <v>0.43560000000000004</v>
      </c>
      <c r="N3" s="57">
        <f t="shared" si="1"/>
        <v>0.43560000000000004</v>
      </c>
      <c r="O3" s="57">
        <f t="shared" si="1"/>
        <v>0.43560000000000004</v>
      </c>
      <c r="P3" s="57">
        <f t="shared" si="1"/>
        <v>0.43560000000000004</v>
      </c>
      <c r="Q3" s="57">
        <f t="shared" si="1"/>
        <v>0.43560000000000004</v>
      </c>
      <c r="R3" s="57">
        <f t="shared" si="1"/>
        <v>0.43560000000000004</v>
      </c>
      <c r="S3" s="57">
        <f t="shared" si="1"/>
        <v>0.43560000000000004</v>
      </c>
      <c r="T3" s="57">
        <f t="shared" si="1"/>
        <v>0.43560000000000004</v>
      </c>
      <c r="U3" s="57">
        <f t="shared" si="1"/>
        <v>0.43560000000000004</v>
      </c>
      <c r="V3" s="57">
        <f t="shared" si="1"/>
        <v>0.43560000000000004</v>
      </c>
      <c r="W3" s="57">
        <f t="shared" si="2"/>
        <v>0.43560000000000004</v>
      </c>
      <c r="X3" s="57">
        <f t="shared" si="2"/>
        <v>0.43560000000000004</v>
      </c>
      <c r="Y3" s="57">
        <f t="shared" si="2"/>
        <v>0.43560000000000004</v>
      </c>
      <c r="Z3" s="57">
        <f t="shared" si="2"/>
        <v>0.43560000000000004</v>
      </c>
      <c r="AA3" s="57">
        <f t="shared" si="2"/>
        <v>0.43560000000000004</v>
      </c>
      <c r="AB3" s="57">
        <f t="shared" si="2"/>
        <v>0.43560000000000004</v>
      </c>
      <c r="AC3" s="57">
        <f t="shared" si="2"/>
        <v>0.43560000000000004</v>
      </c>
      <c r="AD3" s="57">
        <f t="shared" si="2"/>
        <v>0.43560000000000004</v>
      </c>
      <c r="AE3" s="57">
        <f t="shared" si="2"/>
        <v>0.43560000000000004</v>
      </c>
      <c r="AF3" s="57">
        <f t="shared" si="2"/>
        <v>0.43560000000000004</v>
      </c>
      <c r="AG3" s="57">
        <f t="shared" si="2"/>
        <v>0.43560000000000004</v>
      </c>
      <c r="AH3" s="57">
        <f t="shared" si="2"/>
        <v>0.43560000000000004</v>
      </c>
      <c r="AI3" s="57">
        <f t="shared" si="2"/>
        <v>0.43560000000000004</v>
      </c>
      <c r="AJ3" s="57">
        <f t="shared" si="2"/>
        <v>0.43560000000000004</v>
      </c>
    </row>
    <row r="4" spans="1:36" ht="14.5" customHeight="1" x14ac:dyDescent="0.2">
      <c r="A4" s="10" t="s">
        <v>319</v>
      </c>
      <c r="B4" s="57">
        <f>'BECF-pre-ret'!B4</f>
        <v>0.872</v>
      </c>
      <c r="C4" s="57">
        <f t="shared" si="0"/>
        <v>0.872</v>
      </c>
      <c r="D4" s="57">
        <f t="shared" si="0"/>
        <v>0.872</v>
      </c>
      <c r="E4" s="57">
        <f t="shared" si="0"/>
        <v>0.872</v>
      </c>
      <c r="F4" s="57">
        <f t="shared" si="0"/>
        <v>0.872</v>
      </c>
      <c r="G4" s="57">
        <f t="shared" si="0"/>
        <v>0.872</v>
      </c>
      <c r="H4" s="57">
        <f t="shared" si="0"/>
        <v>0.872</v>
      </c>
      <c r="I4" s="57">
        <f t="shared" si="0"/>
        <v>0.872</v>
      </c>
      <c r="J4" s="57">
        <f t="shared" si="0"/>
        <v>0.872</v>
      </c>
      <c r="K4" s="57">
        <f t="shared" si="0"/>
        <v>0.872</v>
      </c>
      <c r="L4" s="57">
        <f t="shared" si="0"/>
        <v>0.872</v>
      </c>
      <c r="M4" s="57">
        <f t="shared" si="1"/>
        <v>0.872</v>
      </c>
      <c r="N4" s="57">
        <f t="shared" si="1"/>
        <v>0.872</v>
      </c>
      <c r="O4" s="57">
        <f t="shared" si="1"/>
        <v>0.872</v>
      </c>
      <c r="P4" s="57">
        <f t="shared" si="1"/>
        <v>0.872</v>
      </c>
      <c r="Q4" s="57">
        <f t="shared" si="1"/>
        <v>0.872</v>
      </c>
      <c r="R4" s="57">
        <f t="shared" si="1"/>
        <v>0.872</v>
      </c>
      <c r="S4" s="57">
        <f t="shared" si="1"/>
        <v>0.872</v>
      </c>
      <c r="T4" s="57">
        <f t="shared" si="1"/>
        <v>0.872</v>
      </c>
      <c r="U4" s="57">
        <f t="shared" si="1"/>
        <v>0.872</v>
      </c>
      <c r="V4" s="57">
        <f t="shared" si="1"/>
        <v>0.872</v>
      </c>
      <c r="W4" s="57">
        <f t="shared" si="2"/>
        <v>0.872</v>
      </c>
      <c r="X4" s="57">
        <f t="shared" si="2"/>
        <v>0.872</v>
      </c>
      <c r="Y4" s="57">
        <f t="shared" si="2"/>
        <v>0.872</v>
      </c>
      <c r="Z4" s="57">
        <f t="shared" si="2"/>
        <v>0.872</v>
      </c>
      <c r="AA4" s="57">
        <f t="shared" si="2"/>
        <v>0.872</v>
      </c>
      <c r="AB4" s="57">
        <f t="shared" si="2"/>
        <v>0.872</v>
      </c>
      <c r="AC4" s="57">
        <f t="shared" si="2"/>
        <v>0.872</v>
      </c>
      <c r="AD4" s="57">
        <f t="shared" si="2"/>
        <v>0.872</v>
      </c>
      <c r="AE4" s="57">
        <f t="shared" si="2"/>
        <v>0.872</v>
      </c>
      <c r="AF4" s="57">
        <f t="shared" si="2"/>
        <v>0.872</v>
      </c>
      <c r="AG4" s="57">
        <f t="shared" si="2"/>
        <v>0.872</v>
      </c>
      <c r="AH4" s="57">
        <f t="shared" si="2"/>
        <v>0.872</v>
      </c>
      <c r="AI4" s="57">
        <f t="shared" si="2"/>
        <v>0.872</v>
      </c>
      <c r="AJ4" s="57">
        <f t="shared" si="2"/>
        <v>0.872</v>
      </c>
    </row>
    <row r="5" spans="1:36" ht="14.5" customHeight="1" x14ac:dyDescent="0.2">
      <c r="A5" s="10" t="s">
        <v>320</v>
      </c>
      <c r="B5" s="57">
        <f>'BECF-pre-ret'!B5*1.1</f>
        <v>0.78320000000000001</v>
      </c>
      <c r="C5" s="57">
        <f t="shared" si="0"/>
        <v>0.78320000000000001</v>
      </c>
      <c r="D5" s="57">
        <f t="shared" si="0"/>
        <v>0.78320000000000001</v>
      </c>
      <c r="E5" s="57">
        <f t="shared" si="0"/>
        <v>0.78320000000000001</v>
      </c>
      <c r="F5" s="57">
        <f t="shared" si="0"/>
        <v>0.78320000000000001</v>
      </c>
      <c r="G5" s="57">
        <f t="shared" si="0"/>
        <v>0.78320000000000001</v>
      </c>
      <c r="H5" s="57">
        <f t="shared" si="0"/>
        <v>0.78320000000000001</v>
      </c>
      <c r="I5" s="57">
        <f t="shared" si="0"/>
        <v>0.78320000000000001</v>
      </c>
      <c r="J5" s="57">
        <f t="shared" si="0"/>
        <v>0.78320000000000001</v>
      </c>
      <c r="K5" s="57">
        <f t="shared" si="0"/>
        <v>0.78320000000000001</v>
      </c>
      <c r="L5" s="57">
        <f t="shared" si="0"/>
        <v>0.78320000000000001</v>
      </c>
      <c r="M5" s="57">
        <f t="shared" si="1"/>
        <v>0.78320000000000001</v>
      </c>
      <c r="N5" s="57">
        <f t="shared" si="1"/>
        <v>0.78320000000000001</v>
      </c>
      <c r="O5" s="57">
        <f t="shared" si="1"/>
        <v>0.78320000000000001</v>
      </c>
      <c r="P5" s="57">
        <f t="shared" si="1"/>
        <v>0.78320000000000001</v>
      </c>
      <c r="Q5" s="57">
        <f t="shared" si="1"/>
        <v>0.78320000000000001</v>
      </c>
      <c r="R5" s="57">
        <f t="shared" si="1"/>
        <v>0.78320000000000001</v>
      </c>
      <c r="S5" s="57">
        <f t="shared" si="1"/>
        <v>0.78320000000000001</v>
      </c>
      <c r="T5" s="57">
        <f t="shared" si="1"/>
        <v>0.78320000000000001</v>
      </c>
      <c r="U5" s="57">
        <f t="shared" si="1"/>
        <v>0.78320000000000001</v>
      </c>
      <c r="V5" s="57">
        <f t="shared" si="1"/>
        <v>0.78320000000000001</v>
      </c>
      <c r="W5" s="57">
        <f t="shared" si="2"/>
        <v>0.78320000000000001</v>
      </c>
      <c r="X5" s="57">
        <f t="shared" si="2"/>
        <v>0.78320000000000001</v>
      </c>
      <c r="Y5" s="57">
        <f t="shared" si="2"/>
        <v>0.78320000000000001</v>
      </c>
      <c r="Z5" s="57">
        <f t="shared" si="2"/>
        <v>0.78320000000000001</v>
      </c>
      <c r="AA5" s="57">
        <f t="shared" si="2"/>
        <v>0.78320000000000001</v>
      </c>
      <c r="AB5" s="57">
        <f t="shared" si="2"/>
        <v>0.78320000000000001</v>
      </c>
      <c r="AC5" s="57">
        <f t="shared" si="2"/>
        <v>0.78320000000000001</v>
      </c>
      <c r="AD5" s="57">
        <f t="shared" si="2"/>
        <v>0.78320000000000001</v>
      </c>
      <c r="AE5" s="57">
        <f t="shared" si="2"/>
        <v>0.78320000000000001</v>
      </c>
      <c r="AF5" s="57">
        <f t="shared" si="2"/>
        <v>0.78320000000000001</v>
      </c>
      <c r="AG5" s="57">
        <f t="shared" si="2"/>
        <v>0.78320000000000001</v>
      </c>
      <c r="AH5" s="57">
        <f t="shared" si="2"/>
        <v>0.78320000000000001</v>
      </c>
      <c r="AI5" s="57">
        <f t="shared" si="2"/>
        <v>0.78320000000000001</v>
      </c>
      <c r="AJ5" s="57">
        <f t="shared" si="2"/>
        <v>0.78320000000000001</v>
      </c>
    </row>
    <row r="6" spans="1:36" ht="14.5" customHeight="1" x14ac:dyDescent="0.2">
      <c r="A6" s="10" t="s">
        <v>300</v>
      </c>
      <c r="B6" s="57">
        <f t="shared" ref="B6:D7" si="3">C6</f>
        <v>0.3795</v>
      </c>
      <c r="C6" s="57">
        <f t="shared" si="3"/>
        <v>0.3795</v>
      </c>
      <c r="D6" s="57">
        <f t="shared" si="3"/>
        <v>0.3795</v>
      </c>
      <c r="E6" s="73">
        <f>'Gridlab Cap Factors'!C14</f>
        <v>0.3795</v>
      </c>
      <c r="F6" s="73">
        <f>'Gridlab Cap Factors'!D14</f>
        <v>0.40500000000000003</v>
      </c>
      <c r="G6" s="73">
        <f>'Gridlab Cap Factors'!E14</f>
        <v>0.44700000000000001</v>
      </c>
      <c r="H6" s="73">
        <f>'Gridlab Cap Factors'!F14</f>
        <v>0.45333333333333342</v>
      </c>
      <c r="I6" s="73">
        <f>'Gridlab Cap Factors'!G14</f>
        <v>0.46033333333333332</v>
      </c>
      <c r="J6" s="73">
        <f>'Gridlab Cap Factors'!H14</f>
        <v>0.46566666666666667</v>
      </c>
      <c r="K6" s="73">
        <f>'Gridlab Cap Factors'!I14</f>
        <v>0.46525000000000011</v>
      </c>
      <c r="L6" s="73">
        <f>'Gridlab Cap Factors'!J14</f>
        <v>0.46600000000000003</v>
      </c>
      <c r="M6" s="73">
        <f>'Gridlab Cap Factors'!K14</f>
        <v>0.46074999999999999</v>
      </c>
      <c r="N6" s="73">
        <f>'Gridlab Cap Factors'!L14</f>
        <v>0.45800000000000002</v>
      </c>
      <c r="O6" s="73">
        <f>'Gridlab Cap Factors'!M14</f>
        <v>0.45474999999999999</v>
      </c>
      <c r="P6" s="73">
        <f>'Gridlab Cap Factors'!N14</f>
        <v>0.45150000000000001</v>
      </c>
      <c r="Q6" s="73">
        <f>'Gridlab Cap Factors'!O14</f>
        <v>0.45100000000000001</v>
      </c>
      <c r="R6" s="73">
        <f>'Gridlab Cap Factors'!P14</f>
        <v>0.45050000000000001</v>
      </c>
      <c r="S6" s="73">
        <f>'Gridlab Cap Factors'!Q14</f>
        <v>0.439</v>
      </c>
      <c r="T6" s="73">
        <f>'Gridlab Cap Factors'!R14</f>
        <v>0.43375000000000002</v>
      </c>
      <c r="U6" s="73">
        <f>'Gridlab Cap Factors'!S14</f>
        <v>0.43025000000000002</v>
      </c>
      <c r="V6" s="73">
        <f>'Gridlab Cap Factors'!T14</f>
        <v>0.44</v>
      </c>
      <c r="W6" s="73">
        <f>'Gridlab Cap Factors'!U14</f>
        <v>0.44400000000000001</v>
      </c>
      <c r="X6" s="73">
        <f>'Gridlab Cap Factors'!V14</f>
        <v>0.44774999999999998</v>
      </c>
      <c r="Y6" s="73">
        <f>'Gridlab Cap Factors'!W14</f>
        <v>0.45124999999999998</v>
      </c>
      <c r="Z6" s="73">
        <f>'Gridlab Cap Factors'!X14</f>
        <v>0.45474999999999999</v>
      </c>
      <c r="AA6" s="73">
        <f>'Gridlab Cap Factors'!Y14</f>
        <v>0.46400000000000002</v>
      </c>
      <c r="AB6" s="73">
        <f>'Gridlab Cap Factors'!Z14</f>
        <v>0.46775</v>
      </c>
      <c r="AC6" s="73">
        <f>'Gridlab Cap Factors'!AA14</f>
        <v>0.47049999999999997</v>
      </c>
      <c r="AD6" s="73">
        <f>'Gridlab Cap Factors'!AB14</f>
        <v>0.47199999999999998</v>
      </c>
      <c r="AE6" s="73">
        <f>'Gridlab Cap Factors'!AC14</f>
        <v>0.47375</v>
      </c>
      <c r="AF6" s="73">
        <f>'Gridlab Cap Factors'!AD14</f>
        <v>0.47424999999999989</v>
      </c>
      <c r="AG6" s="73">
        <f>'Gridlab Cap Factors'!AE14</f>
        <v>0.47349999999999998</v>
      </c>
      <c r="AH6" s="73">
        <f>'Gridlab Cap Factors'!AF14</f>
        <v>0.47349999999999998</v>
      </c>
      <c r="AI6" s="73">
        <f>'Gridlab Cap Factors'!AG14</f>
        <v>0.47299999999999998</v>
      </c>
      <c r="AJ6" s="73">
        <f>'Gridlab Cap Factors'!AH14</f>
        <v>0.47225000000000011</v>
      </c>
    </row>
    <row r="7" spans="1:36" ht="14.5" customHeight="1" x14ac:dyDescent="0.2">
      <c r="A7" s="10" t="s">
        <v>296</v>
      </c>
      <c r="B7" s="57">
        <f t="shared" si="3"/>
        <v>0.26</v>
      </c>
      <c r="C7" s="57">
        <f t="shared" si="3"/>
        <v>0.26</v>
      </c>
      <c r="D7" s="57">
        <f t="shared" si="3"/>
        <v>0.26</v>
      </c>
      <c r="E7" s="73">
        <f>'Gridlab Cap Factors'!C12</f>
        <v>0.26</v>
      </c>
      <c r="F7" s="73">
        <f>'Gridlab Cap Factors'!D12</f>
        <v>0.25800000000000001</v>
      </c>
      <c r="G7" s="73">
        <f>'Gridlab Cap Factors'!E12</f>
        <v>0.25700000000000001</v>
      </c>
      <c r="H7" s="73">
        <f>'Gridlab Cap Factors'!F12</f>
        <v>0.255</v>
      </c>
      <c r="I7" s="73">
        <f>'Gridlab Cap Factors'!G12</f>
        <v>0.255</v>
      </c>
      <c r="J7" s="73">
        <f>'Gridlab Cap Factors'!H12</f>
        <v>0.254</v>
      </c>
      <c r="K7" s="73">
        <f>'Gridlab Cap Factors'!I12</f>
        <v>0.253</v>
      </c>
      <c r="L7" s="73">
        <f>'Gridlab Cap Factors'!J12</f>
        <v>0.252</v>
      </c>
      <c r="M7" s="73">
        <f>'Gridlab Cap Factors'!K12</f>
        <v>0.25850000000000001</v>
      </c>
      <c r="N7" s="73">
        <f>'Gridlab Cap Factors'!L12</f>
        <v>0.25750000000000001</v>
      </c>
      <c r="O7" s="73">
        <f>'Gridlab Cap Factors'!M12</f>
        <v>0.25533333333333341</v>
      </c>
      <c r="P7" s="73">
        <f>'Gridlab Cap Factors'!N12</f>
        <v>0.25466666666666671</v>
      </c>
      <c r="Q7" s="73">
        <f>'Gridlab Cap Factors'!O12</f>
        <v>0.25366666666666671</v>
      </c>
      <c r="R7" s="73">
        <f>'Gridlab Cap Factors'!P12</f>
        <v>0.25266666666666671</v>
      </c>
      <c r="S7" s="73">
        <f>'Gridlab Cap Factors'!Q12</f>
        <v>0.25174999999999997</v>
      </c>
      <c r="T7" s="73">
        <f>'Gridlab Cap Factors'!R12</f>
        <v>0.251</v>
      </c>
      <c r="U7" s="73">
        <f>'Gridlab Cap Factors'!S12</f>
        <v>0.25024999999999997</v>
      </c>
      <c r="V7" s="73">
        <f>'Gridlab Cap Factors'!T12</f>
        <v>0.249</v>
      </c>
      <c r="W7" s="73">
        <f>'Gridlab Cap Factors'!U12</f>
        <v>0.24775</v>
      </c>
      <c r="X7" s="73">
        <f>'Gridlab Cap Factors'!V12</f>
        <v>0.24625</v>
      </c>
      <c r="Y7" s="73">
        <f>'Gridlab Cap Factors'!W12</f>
        <v>0.24525</v>
      </c>
      <c r="Z7" s="73">
        <f>'Gridlab Cap Factors'!X12</f>
        <v>0.24399999999999999</v>
      </c>
      <c r="AA7" s="73">
        <f>'Gridlab Cap Factors'!Y12</f>
        <v>0.2455</v>
      </c>
      <c r="AB7" s="73">
        <f>'Gridlab Cap Factors'!Z12</f>
        <v>0.2445</v>
      </c>
      <c r="AC7" s="73">
        <f>'Gridlab Cap Factors'!AA12</f>
        <v>0.24374999999999999</v>
      </c>
      <c r="AD7" s="73">
        <f>'Gridlab Cap Factors'!AB12</f>
        <v>0.24299999999999999</v>
      </c>
      <c r="AE7" s="73">
        <f>'Gridlab Cap Factors'!AC12</f>
        <v>0.24224999999999999</v>
      </c>
      <c r="AF7" s="73">
        <f>'Gridlab Cap Factors'!AD12</f>
        <v>0.24124999999999999</v>
      </c>
      <c r="AG7" s="73">
        <f>'Gridlab Cap Factors'!AE12</f>
        <v>0.24074999999999999</v>
      </c>
      <c r="AH7" s="73">
        <f>'Gridlab Cap Factors'!AF12</f>
        <v>0.24049999999999999</v>
      </c>
      <c r="AI7" s="73">
        <f>'Gridlab Cap Factors'!AG12</f>
        <v>0.23974999999999999</v>
      </c>
      <c r="AJ7" s="73">
        <f>'Gridlab Cap Factors'!AH12</f>
        <v>0.23924999999999999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2.2000000000000001E-3</v>
      </c>
      <c r="C9" s="57">
        <f t="shared" ref="C9:L13" si="4">$B9</f>
        <v>2.2000000000000001E-3</v>
      </c>
      <c r="D9" s="57">
        <f t="shared" si="4"/>
        <v>2.2000000000000001E-3</v>
      </c>
      <c r="E9" s="57">
        <f t="shared" si="4"/>
        <v>2.2000000000000001E-3</v>
      </c>
      <c r="F9" s="57">
        <f t="shared" si="4"/>
        <v>2.2000000000000001E-3</v>
      </c>
      <c r="G9" s="57">
        <f t="shared" si="4"/>
        <v>2.2000000000000001E-3</v>
      </c>
      <c r="H9" s="57">
        <f t="shared" si="4"/>
        <v>2.2000000000000001E-3</v>
      </c>
      <c r="I9" s="57">
        <f t="shared" si="4"/>
        <v>2.2000000000000001E-3</v>
      </c>
      <c r="J9" s="57">
        <f t="shared" si="4"/>
        <v>2.2000000000000001E-3</v>
      </c>
      <c r="K9" s="57">
        <f t="shared" si="4"/>
        <v>2.2000000000000001E-3</v>
      </c>
      <c r="L9" s="57">
        <f t="shared" si="4"/>
        <v>2.2000000000000001E-3</v>
      </c>
      <c r="M9" s="57">
        <f t="shared" ref="M9:V13" si="5">$B9</f>
        <v>2.2000000000000001E-3</v>
      </c>
      <c r="N9" s="57">
        <f t="shared" si="5"/>
        <v>2.2000000000000001E-3</v>
      </c>
      <c r="O9" s="57">
        <f t="shared" si="5"/>
        <v>2.2000000000000001E-3</v>
      </c>
      <c r="P9" s="57">
        <f t="shared" si="5"/>
        <v>2.2000000000000001E-3</v>
      </c>
      <c r="Q9" s="57">
        <f t="shared" si="5"/>
        <v>2.2000000000000001E-3</v>
      </c>
      <c r="R9" s="57">
        <f t="shared" si="5"/>
        <v>2.2000000000000001E-3</v>
      </c>
      <c r="S9" s="57">
        <f t="shared" si="5"/>
        <v>2.2000000000000001E-3</v>
      </c>
      <c r="T9" s="57">
        <f t="shared" si="5"/>
        <v>2.2000000000000001E-3</v>
      </c>
      <c r="U9" s="57">
        <f t="shared" si="5"/>
        <v>2.2000000000000001E-3</v>
      </c>
      <c r="V9" s="57">
        <f t="shared" si="5"/>
        <v>2.2000000000000001E-3</v>
      </c>
      <c r="W9" s="57">
        <f t="shared" ref="W9:AJ13" si="6">$B9</f>
        <v>2.2000000000000001E-3</v>
      </c>
      <c r="X9" s="57">
        <f t="shared" si="6"/>
        <v>2.2000000000000001E-3</v>
      </c>
      <c r="Y9" s="57">
        <f t="shared" si="6"/>
        <v>2.2000000000000001E-3</v>
      </c>
      <c r="Z9" s="57">
        <f t="shared" si="6"/>
        <v>2.2000000000000001E-3</v>
      </c>
      <c r="AA9" s="57">
        <f t="shared" si="6"/>
        <v>2.2000000000000001E-3</v>
      </c>
      <c r="AB9" s="57">
        <f t="shared" si="6"/>
        <v>2.2000000000000001E-3</v>
      </c>
      <c r="AC9" s="57">
        <f t="shared" si="6"/>
        <v>2.2000000000000001E-3</v>
      </c>
      <c r="AD9" s="57">
        <f t="shared" si="6"/>
        <v>2.2000000000000001E-3</v>
      </c>
      <c r="AE9" s="57">
        <f t="shared" si="6"/>
        <v>2.2000000000000001E-3</v>
      </c>
      <c r="AF9" s="57">
        <f t="shared" si="6"/>
        <v>2.2000000000000001E-3</v>
      </c>
      <c r="AG9" s="57">
        <f t="shared" si="6"/>
        <v>2.2000000000000001E-3</v>
      </c>
      <c r="AH9" s="57">
        <f t="shared" si="6"/>
        <v>2.2000000000000001E-3</v>
      </c>
      <c r="AI9" s="57">
        <f t="shared" si="6"/>
        <v>2.2000000000000001E-3</v>
      </c>
      <c r="AJ9" s="57">
        <f t="shared" si="6"/>
        <v>2.2000000000000001E-3</v>
      </c>
    </row>
    <row r="10" spans="1:36" ht="14.5" customHeight="1" x14ac:dyDescent="0.2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2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5" customHeight="1" x14ac:dyDescent="0.2">
      <c r="A12" s="10" t="s">
        <v>325</v>
      </c>
      <c r="B12" s="57">
        <f>'BECF-pre-ret'!B12*1.1</f>
        <v>0.3322</v>
      </c>
      <c r="C12" s="57">
        <f t="shared" si="4"/>
        <v>0.3322</v>
      </c>
      <c r="D12" s="57">
        <f t="shared" si="4"/>
        <v>0.3322</v>
      </c>
      <c r="E12" s="57">
        <f t="shared" si="4"/>
        <v>0.3322</v>
      </c>
      <c r="F12" s="57">
        <f t="shared" si="4"/>
        <v>0.3322</v>
      </c>
      <c r="G12" s="57">
        <f t="shared" si="4"/>
        <v>0.3322</v>
      </c>
      <c r="H12" s="57">
        <f t="shared" si="4"/>
        <v>0.3322</v>
      </c>
      <c r="I12" s="57">
        <f t="shared" si="4"/>
        <v>0.3322</v>
      </c>
      <c r="J12" s="57">
        <f t="shared" si="4"/>
        <v>0.3322</v>
      </c>
      <c r="K12" s="57">
        <f t="shared" si="4"/>
        <v>0.3322</v>
      </c>
      <c r="L12" s="57">
        <f t="shared" si="4"/>
        <v>0.3322</v>
      </c>
      <c r="M12" s="57">
        <f t="shared" si="5"/>
        <v>0.3322</v>
      </c>
      <c r="N12" s="57">
        <f t="shared" si="5"/>
        <v>0.3322</v>
      </c>
      <c r="O12" s="57">
        <f t="shared" si="5"/>
        <v>0.3322</v>
      </c>
      <c r="P12" s="57">
        <f t="shared" si="5"/>
        <v>0.3322</v>
      </c>
      <c r="Q12" s="57">
        <f t="shared" si="5"/>
        <v>0.3322</v>
      </c>
      <c r="R12" s="57">
        <f t="shared" si="5"/>
        <v>0.3322</v>
      </c>
      <c r="S12" s="57">
        <f t="shared" si="5"/>
        <v>0.3322</v>
      </c>
      <c r="T12" s="57">
        <f t="shared" si="5"/>
        <v>0.3322</v>
      </c>
      <c r="U12" s="57">
        <f t="shared" si="5"/>
        <v>0.3322</v>
      </c>
      <c r="V12" s="57">
        <f t="shared" si="5"/>
        <v>0.3322</v>
      </c>
      <c r="W12" s="57">
        <f t="shared" si="6"/>
        <v>0.3322</v>
      </c>
      <c r="X12" s="57">
        <f t="shared" si="6"/>
        <v>0.3322</v>
      </c>
      <c r="Y12" s="57">
        <f t="shared" si="6"/>
        <v>0.3322</v>
      </c>
      <c r="Z12" s="57">
        <f t="shared" si="6"/>
        <v>0.3322</v>
      </c>
      <c r="AA12" s="57">
        <f t="shared" si="6"/>
        <v>0.3322</v>
      </c>
      <c r="AB12" s="57">
        <f t="shared" si="6"/>
        <v>0.3322</v>
      </c>
      <c r="AC12" s="57">
        <f t="shared" si="6"/>
        <v>0.3322</v>
      </c>
      <c r="AD12" s="57">
        <f t="shared" si="6"/>
        <v>0.3322</v>
      </c>
      <c r="AE12" s="57">
        <f t="shared" si="6"/>
        <v>0.3322</v>
      </c>
      <c r="AF12" s="57">
        <f t="shared" si="6"/>
        <v>0.3322</v>
      </c>
      <c r="AG12" s="57">
        <f t="shared" si="6"/>
        <v>0.3322</v>
      </c>
      <c r="AH12" s="57">
        <f t="shared" si="6"/>
        <v>0.3322</v>
      </c>
      <c r="AI12" s="57">
        <f t="shared" si="6"/>
        <v>0.3322</v>
      </c>
      <c r="AJ12" s="57">
        <f t="shared" si="6"/>
        <v>0.3322</v>
      </c>
    </row>
    <row r="13" spans="1:36" ht="14.5" customHeight="1" x14ac:dyDescent="0.2">
      <c r="A13" s="10" t="s">
        <v>326</v>
      </c>
      <c r="B13" s="57">
        <f>'BECF-pre-ret'!B13*1.1</f>
        <v>1.9800000000000002E-2</v>
      </c>
      <c r="C13" s="57">
        <f t="shared" si="4"/>
        <v>1.9800000000000002E-2</v>
      </c>
      <c r="D13" s="57">
        <f t="shared" si="4"/>
        <v>1.9800000000000002E-2</v>
      </c>
      <c r="E13" s="57">
        <f t="shared" si="4"/>
        <v>1.9800000000000002E-2</v>
      </c>
      <c r="F13" s="57">
        <f t="shared" si="4"/>
        <v>1.9800000000000002E-2</v>
      </c>
      <c r="G13" s="57">
        <f t="shared" si="4"/>
        <v>1.9800000000000002E-2</v>
      </c>
      <c r="H13" s="57">
        <f t="shared" si="4"/>
        <v>1.9800000000000002E-2</v>
      </c>
      <c r="I13" s="57">
        <f t="shared" si="4"/>
        <v>1.9800000000000002E-2</v>
      </c>
      <c r="J13" s="57">
        <f t="shared" si="4"/>
        <v>1.9800000000000002E-2</v>
      </c>
      <c r="K13" s="57">
        <f t="shared" si="4"/>
        <v>1.9800000000000002E-2</v>
      </c>
      <c r="L13" s="57">
        <f t="shared" si="4"/>
        <v>1.9800000000000002E-2</v>
      </c>
      <c r="M13" s="57">
        <f t="shared" si="5"/>
        <v>1.9800000000000002E-2</v>
      </c>
      <c r="N13" s="57">
        <f t="shared" si="5"/>
        <v>1.9800000000000002E-2</v>
      </c>
      <c r="O13" s="57">
        <f t="shared" si="5"/>
        <v>1.9800000000000002E-2</v>
      </c>
      <c r="P13" s="57">
        <f t="shared" si="5"/>
        <v>1.9800000000000002E-2</v>
      </c>
      <c r="Q13" s="57">
        <f t="shared" si="5"/>
        <v>1.9800000000000002E-2</v>
      </c>
      <c r="R13" s="57">
        <f t="shared" si="5"/>
        <v>1.9800000000000002E-2</v>
      </c>
      <c r="S13" s="57">
        <f t="shared" si="5"/>
        <v>1.9800000000000002E-2</v>
      </c>
      <c r="T13" s="57">
        <f t="shared" si="5"/>
        <v>1.9800000000000002E-2</v>
      </c>
      <c r="U13" s="57">
        <f t="shared" si="5"/>
        <v>1.9800000000000002E-2</v>
      </c>
      <c r="V13" s="57">
        <f t="shared" si="5"/>
        <v>1.9800000000000002E-2</v>
      </c>
      <c r="W13" s="57">
        <f t="shared" si="6"/>
        <v>1.9800000000000002E-2</v>
      </c>
      <c r="X13" s="57">
        <f t="shared" si="6"/>
        <v>1.9800000000000002E-2</v>
      </c>
      <c r="Y13" s="57">
        <f t="shared" si="6"/>
        <v>1.9800000000000002E-2</v>
      </c>
      <c r="Z13" s="57">
        <f t="shared" si="6"/>
        <v>1.9800000000000002E-2</v>
      </c>
      <c r="AA13" s="57">
        <f t="shared" si="6"/>
        <v>1.9800000000000002E-2</v>
      </c>
      <c r="AB13" s="57">
        <f t="shared" si="6"/>
        <v>1.9800000000000002E-2</v>
      </c>
      <c r="AC13" s="57">
        <f t="shared" si="6"/>
        <v>1.9800000000000002E-2</v>
      </c>
      <c r="AD13" s="57">
        <f t="shared" si="6"/>
        <v>1.9800000000000002E-2</v>
      </c>
      <c r="AE13" s="57">
        <f t="shared" si="6"/>
        <v>1.9800000000000002E-2</v>
      </c>
      <c r="AF13" s="57">
        <f t="shared" si="6"/>
        <v>1.9800000000000002E-2</v>
      </c>
      <c r="AG13" s="57">
        <f t="shared" si="6"/>
        <v>1.9800000000000002E-2</v>
      </c>
      <c r="AH13" s="57">
        <f t="shared" si="6"/>
        <v>1.9800000000000002E-2</v>
      </c>
      <c r="AI13" s="57">
        <f t="shared" si="6"/>
        <v>1.9800000000000002E-2</v>
      </c>
      <c r="AJ13" s="57">
        <f t="shared" si="6"/>
        <v>1.9800000000000002E-2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0.26950000000000002</v>
      </c>
      <c r="C17" s="57">
        <f t="shared" si="7"/>
        <v>0.26950000000000002</v>
      </c>
      <c r="D17" s="57">
        <f t="shared" si="7"/>
        <v>0.26950000000000002</v>
      </c>
      <c r="E17" s="57">
        <f t="shared" si="7"/>
        <v>0.26950000000000002</v>
      </c>
      <c r="F17" s="57">
        <f t="shared" si="7"/>
        <v>0.26950000000000002</v>
      </c>
      <c r="G17" s="57">
        <f t="shared" si="7"/>
        <v>0.26950000000000002</v>
      </c>
      <c r="H17" s="57">
        <f t="shared" si="7"/>
        <v>0.26950000000000002</v>
      </c>
      <c r="I17" s="57">
        <f t="shared" si="7"/>
        <v>0.26950000000000002</v>
      </c>
      <c r="J17" s="57">
        <f t="shared" si="7"/>
        <v>0.26950000000000002</v>
      </c>
      <c r="K17" s="57">
        <f t="shared" si="7"/>
        <v>0.26950000000000002</v>
      </c>
      <c r="L17" s="57">
        <f t="shared" si="7"/>
        <v>0.26950000000000002</v>
      </c>
      <c r="M17" s="57">
        <f t="shared" si="8"/>
        <v>0.26950000000000002</v>
      </c>
      <c r="N17" s="57">
        <f t="shared" si="8"/>
        <v>0.26950000000000002</v>
      </c>
      <c r="O17" s="57">
        <f t="shared" si="8"/>
        <v>0.26950000000000002</v>
      </c>
      <c r="P17" s="57">
        <f t="shared" si="8"/>
        <v>0.26950000000000002</v>
      </c>
      <c r="Q17" s="57">
        <f t="shared" si="8"/>
        <v>0.26950000000000002</v>
      </c>
      <c r="R17" s="57">
        <f t="shared" si="8"/>
        <v>0.26950000000000002</v>
      </c>
      <c r="S17" s="57">
        <f t="shared" si="8"/>
        <v>0.26950000000000002</v>
      </c>
      <c r="T17" s="57">
        <f t="shared" si="8"/>
        <v>0.26950000000000002</v>
      </c>
      <c r="U17" s="57">
        <f t="shared" si="8"/>
        <v>0.26950000000000002</v>
      </c>
      <c r="V17" s="57">
        <f t="shared" si="8"/>
        <v>0.26950000000000002</v>
      </c>
      <c r="W17" s="57">
        <f t="shared" si="9"/>
        <v>0.26950000000000002</v>
      </c>
      <c r="X17" s="57">
        <f t="shared" si="9"/>
        <v>0.26950000000000002</v>
      </c>
      <c r="Y17" s="57">
        <f t="shared" si="9"/>
        <v>0.26950000000000002</v>
      </c>
      <c r="Z17" s="57">
        <f t="shared" si="9"/>
        <v>0.26950000000000002</v>
      </c>
      <c r="AA17" s="57">
        <f t="shared" si="9"/>
        <v>0.26950000000000002</v>
      </c>
      <c r="AB17" s="57">
        <f t="shared" si="9"/>
        <v>0.26950000000000002</v>
      </c>
      <c r="AC17" s="57">
        <f t="shared" si="9"/>
        <v>0.26950000000000002</v>
      </c>
      <c r="AD17" s="57">
        <f t="shared" si="9"/>
        <v>0.26950000000000002</v>
      </c>
      <c r="AE17" s="57">
        <f t="shared" si="9"/>
        <v>0.26950000000000002</v>
      </c>
      <c r="AF17" s="57">
        <f t="shared" si="9"/>
        <v>0.26950000000000002</v>
      </c>
      <c r="AG17" s="57">
        <f t="shared" si="9"/>
        <v>0.26950000000000002</v>
      </c>
      <c r="AH17" s="57">
        <f t="shared" si="9"/>
        <v>0.26950000000000002</v>
      </c>
      <c r="AI17" s="57">
        <f t="shared" si="9"/>
        <v>0.26950000000000002</v>
      </c>
      <c r="AJ17" s="57">
        <f t="shared" si="9"/>
        <v>0.26950000000000002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Microsoft Office User</cp:lastModifiedBy>
  <dcterms:created xsi:type="dcterms:W3CDTF">2016-02-26T23:43:24Z</dcterms:created>
  <dcterms:modified xsi:type="dcterms:W3CDTF">2021-05-07T17:00:04Z</dcterms:modified>
</cp:coreProperties>
</file>