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bldgs\CiDESCTY\"/>
    </mc:Choice>
  </mc:AlternateContent>
  <xr:revisionPtr revIDLastSave="0" documentId="8_{C48BF953-A0A1-4388-9F92-1C3D0C8A2B0D}"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E8" i="19"/>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K8" i="19" l="1"/>
  <c r="B8" i="18"/>
  <c r="L8" i="19"/>
  <c r="P8" i="23"/>
  <c r="AF8" i="24"/>
  <c r="AA8" i="17"/>
  <c r="C8" i="18"/>
  <c r="M8" i="19"/>
  <c r="R8" i="23"/>
  <c r="R8" i="18"/>
  <c r="I8" i="17"/>
  <c r="S8" i="18"/>
  <c r="J8" i="17"/>
  <c r="T8" i="18"/>
  <c r="H8" i="25"/>
  <c r="G8" i="7" s="1"/>
  <c r="X8" i="25"/>
  <c r="W8" i="7" s="1"/>
  <c r="K8" i="17"/>
  <c r="Z8" i="18"/>
  <c r="R8" i="25"/>
  <c r="N64" i="22"/>
  <c r="AD64" i="22"/>
  <c r="AD65" i="22"/>
  <c r="N85" i="22"/>
  <c r="H66" i="22"/>
  <c r="N67" i="22"/>
  <c r="H69" i="22"/>
  <c r="H72" i="22"/>
  <c r="N73" i="22"/>
  <c r="AD73" i="22"/>
  <c r="R74" i="22"/>
  <c r="X79" i="22"/>
  <c r="AD80" i="22"/>
  <c r="X82" i="22"/>
  <c r="AD83" i="22"/>
  <c r="H86" i="22"/>
  <c r="X86" i="22"/>
  <c r="D8" i="23"/>
  <c r="D8" i="24"/>
  <c r="D8" i="25"/>
  <c r="T8" i="23"/>
  <c r="S8" i="10" s="1"/>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U8" i="10" s="1"/>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AC8" i="7" s="1"/>
  <c r="R96" i="22"/>
  <c r="R104" i="22"/>
  <c r="R112" i="22"/>
  <c r="N8" i="23"/>
  <c r="N8" i="24"/>
  <c r="N8" i="25"/>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M8" i="7" l="1"/>
  <c r="AC8" i="10"/>
  <c r="K8" i="10"/>
  <c r="C8" i="6"/>
  <c r="S30" i="14"/>
  <c r="S39" i="14"/>
  <c r="K8" i="6"/>
  <c r="G8" i="6"/>
  <c r="M8" i="6"/>
  <c r="O8" i="6"/>
  <c r="E8" i="7"/>
  <c r="C8" i="10"/>
  <c r="AE8" i="6"/>
  <c r="C8" i="7"/>
  <c r="AE8" i="7"/>
  <c r="M8" i="10"/>
  <c r="W8" i="10"/>
  <c r="AA8" i="7"/>
  <c r="E8" i="6"/>
  <c r="O8" i="10"/>
  <c r="AA8" i="6"/>
  <c r="Y8" i="7"/>
  <c r="E8" i="10"/>
  <c r="Q8" i="7"/>
  <c r="I8" i="6"/>
  <c r="S30" i="22"/>
  <c r="AE8" i="10"/>
  <c r="S39" i="22"/>
  <c r="AA8" i="10"/>
  <c r="G8" i="10"/>
  <c r="S8" i="7"/>
  <c r="AC8" i="6"/>
  <c r="U8" i="7"/>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<sst xmlns="http://schemas.openxmlformats.org/spreadsheetml/2006/main" count="55111" uniqueCount="1381">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</sst>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1306</v>
      </c>
      <c r="C1" s="71">
        <v>45686</v>
      </c>
      <c r="D1" s="13"/>
      <c r="E1" s="13"/>
      <c r="F1" s="72" t="s">
        <v>59</v>
      </c>
      <c r="G1" s="72" t="s">
        <v>59</v>
      </c>
    </row>
    <row r="2" spans="1:7" x14ac:dyDescent="0.75">
      <c r="B2" t="str">
        <f>LOOKUP(B1,F2:G51,G2:G51)</f>
        <v>OH</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b">
        <f>IF(A39=About!$B$1,SUM('BDESC-rural-residential'!$AF$8,'BDESC-urban-residential'!$AF$8,'BDESC-commercial'!$AF$8)='REEDS calc'!Q39,"NA")</f>
        <v>1</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b">
        <f>IF(A39=About!$B$1,SUM('DESC-rural-residential'!$AF$8,'DESC-urban-residential'!$AF$8,'DESC-commercial'!$AF$8)='REEDS calc-noIRA'!Q39,"NA")</f>
        <v>1</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OHIO</v>
      </c>
    </row>
    <row r="3" spans="1:7" x14ac:dyDescent="0.65">
      <c r="A3" s="52" t="s">
        <v>1327</v>
      </c>
      <c r="B3" s="52">
        <v>0.59</v>
      </c>
      <c r="C3" s="52">
        <v>0.41</v>
      </c>
      <c r="F3" s="52" t="s">
        <v>10</v>
      </c>
      <c r="G3" s="52">
        <f>SUMIFS(B:B,A:A,G2)</f>
        <v>0.77900000000000003</v>
      </c>
    </row>
    <row r="4" spans="1:7" x14ac:dyDescent="0.65">
      <c r="A4" s="52" t="s">
        <v>1328</v>
      </c>
      <c r="B4" s="52">
        <v>0.66</v>
      </c>
      <c r="C4" s="52">
        <v>0.33999999999999903</v>
      </c>
      <c r="F4" s="52" t="s">
        <v>11</v>
      </c>
      <c r="G4" s="52">
        <f>SUMIFS(C:C,A:A,G2)</f>
        <v>0.220999999999999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22.644182842325158</v>
      </c>
      <c r="C8" s="65">
        <f>INDEX('REEDS calc'!$C$64:$AG$113,MATCH(About!$B$2,'REEDS calc'!$B$64:$B$113,0),MATCH(C$1,'REEDS calc'!$C$63:$AG$63,0))*SUMIFS('res v com'!$E$3:$E$52,'res v com'!$B$3:$B$52,About!$B$2)*SUMIFS('Urban and Rural'!$C$2:$C$53,'Urban and Rural'!$A$2:$A$53,About!$B$1)</f>
        <v>22.644182842325158</v>
      </c>
      <c r="D8" s="65">
        <f>INDEX('REEDS calc'!$C$64:$AG$113,MATCH(About!$B$2,'REEDS calc'!$B$64:$B$113,0),MATCH(D$1,'REEDS calc'!$C$63:$AG$63,0))*SUMIFS('res v com'!$E$3:$E$52,'res v com'!$B$3:$B$52,About!$B$2)*SUMIFS('Urban and Rural'!$C$2:$C$53,'Urban and Rural'!$A$2:$A$53,About!$B$1)</f>
        <v>22.644182842325158</v>
      </c>
      <c r="E8" s="65">
        <f>INDEX('REEDS calc'!$C$64:$AG$113,MATCH(About!$B$2,'REEDS calc'!$B$64:$B$113,0),MATCH(E$1,'REEDS calc'!$C$63:$AG$63,0))*SUMIFS('res v com'!$E$3:$E$52,'res v com'!$B$3:$B$52,About!$B$2)*SUMIFS('Urban and Rural'!$C$2:$C$53,'Urban and Rural'!$A$2:$A$53,About!$B$1)</f>
        <v>27.216607828196089</v>
      </c>
      <c r="F8" s="65">
        <f>INDEX('REEDS calc'!$C$64:$AG$113,MATCH(About!$B$2,'REEDS calc'!$B$64:$B$113,0),MATCH(F$1,'REEDS calc'!$C$63:$AG$63,0))*SUMIFS('res v com'!$E$3:$E$52,'res v com'!$B$3:$B$52,About!$B$2)*SUMIFS('Urban and Rural'!$C$2:$C$53,'Urban and Rural'!$A$2:$A$53,About!$B$1)</f>
        <v>31.789032814067021</v>
      </c>
      <c r="G8" s="65">
        <f>INDEX('REEDS calc'!$C$64:$AG$113,MATCH(About!$B$2,'REEDS calc'!$B$64:$B$113,0),MATCH(G$1,'REEDS calc'!$C$63:$AG$63,0))*SUMIFS('res v com'!$E$3:$E$52,'res v com'!$B$3:$B$52,About!$B$2)*SUMIFS('Urban and Rural'!$C$2:$C$53,'Urban and Rural'!$A$2:$A$53,About!$B$1)</f>
        <v>39.994007535495705</v>
      </c>
      <c r="H8" s="65">
        <f>INDEX('REEDS calc'!$C$64:$AG$113,MATCH(About!$B$2,'REEDS calc'!$B$64:$B$113,0),MATCH(H$1,'REEDS calc'!$C$63:$AG$63,0))*SUMIFS('res v com'!$E$3:$E$52,'res v com'!$B$3:$B$52,About!$B$2)*SUMIFS('Urban and Rural'!$C$2:$C$53,'Urban and Rural'!$A$2:$A$53,About!$B$1)</f>
        <v>48.198982256924388</v>
      </c>
      <c r="I8" s="65">
        <f>INDEX('REEDS calc'!$C$64:$AG$113,MATCH(About!$B$2,'REEDS calc'!$B$64:$B$113,0),MATCH(I$1,'REEDS calc'!$C$63:$AG$63,0))*SUMIFS('res v com'!$E$3:$E$52,'res v com'!$B$3:$B$52,About!$B$2)*SUMIFS('Urban and Rural'!$C$2:$C$53,'Urban and Rural'!$A$2:$A$53,About!$B$1)</f>
        <v>61.186696078207042</v>
      </c>
      <c r="J8" s="65">
        <f>INDEX('REEDS calc'!$C$64:$AG$113,MATCH(About!$B$2,'REEDS calc'!$B$64:$B$113,0),MATCH(J$1,'REEDS calc'!$C$63:$AG$63,0))*SUMIFS('res v com'!$E$3:$E$52,'res v com'!$B$3:$B$52,About!$B$2)*SUMIFS('Urban and Rural'!$C$2:$C$53,'Urban and Rural'!$A$2:$A$53,About!$B$1)</f>
        <v>74.174409899489703</v>
      </c>
      <c r="K8" s="65">
        <f>INDEX('REEDS calc'!$C$64:$AG$113,MATCH(About!$B$2,'REEDS calc'!$B$64:$B$113,0),MATCH(K$1,'REEDS calc'!$C$63:$AG$63,0))*SUMIFS('res v com'!$E$3:$E$52,'res v com'!$B$3:$B$52,About!$B$2)*SUMIFS('Urban and Rural'!$C$2:$C$53,'Urban and Rural'!$A$2:$A$53,About!$B$1)</f>
        <v>94.929579702490116</v>
      </c>
      <c r="L8" s="65">
        <f>INDEX('REEDS calc'!$C$64:$AG$113,MATCH(About!$B$2,'REEDS calc'!$B$64:$B$113,0),MATCH(L$1,'REEDS calc'!$C$63:$AG$63,0))*SUMIFS('res v com'!$E$3:$E$52,'res v com'!$B$3:$B$52,About!$B$2)*SUMIFS('Urban and Rural'!$C$2:$C$53,'Urban and Rural'!$A$2:$A$53,About!$B$1)</f>
        <v>115.6847495054905</v>
      </c>
      <c r="M8" s="65">
        <f>INDEX('REEDS calc'!$C$64:$AG$113,MATCH(About!$B$2,'REEDS calc'!$B$64:$B$113,0),MATCH(M$1,'REEDS calc'!$C$63:$AG$63,0))*SUMIFS('res v com'!$E$3:$E$52,'res v com'!$B$3:$B$52,About!$B$2)*SUMIFS('Urban and Rural'!$C$2:$C$53,'Urban and Rural'!$A$2:$A$53,About!$B$1)</f>
        <v>146.07731839691846</v>
      </c>
      <c r="N8" s="65">
        <f>INDEX('REEDS calc'!$C$64:$AG$113,MATCH(About!$B$2,'REEDS calc'!$B$64:$B$113,0),MATCH(N$1,'REEDS calc'!$C$63:$AG$63,0))*SUMIFS('res v com'!$E$3:$E$52,'res v com'!$B$3:$B$52,About!$B$2)*SUMIFS('Urban and Rural'!$C$2:$C$53,'Urban and Rural'!$A$2:$A$53,About!$B$1)</f>
        <v>176.46988728834643</v>
      </c>
      <c r="O8" s="65">
        <f>INDEX('REEDS calc'!$C$64:$AG$113,MATCH(About!$B$2,'REEDS calc'!$B$64:$B$113,0),MATCH(O$1,'REEDS calc'!$C$63:$AG$63,0))*SUMIFS('res v com'!$E$3:$E$52,'res v com'!$B$3:$B$52,About!$B$2)*SUMIFS('Urban and Rural'!$C$2:$C$53,'Urban and Rural'!$A$2:$A$53,About!$B$1)</f>
        <v>216.56578274952821</v>
      </c>
      <c r="P8" s="65">
        <f>INDEX('REEDS calc'!$C$64:$AG$113,MATCH(About!$B$2,'REEDS calc'!$B$64:$B$113,0),MATCH(P$1,'REEDS calc'!$C$63:$AG$63,0))*SUMIFS('res v com'!$E$3:$E$52,'res v com'!$B$3:$B$52,About!$B$2)*SUMIFS('Urban and Rural'!$C$2:$C$53,'Urban and Rural'!$A$2:$A$53,About!$B$1)</f>
        <v>256.66167821071002</v>
      </c>
      <c r="Q8" s="65">
        <f>INDEX('REEDS calc'!$C$64:$AG$113,MATCH(About!$B$2,'REEDS calc'!$B$64:$B$113,0),MATCH(Q$1,'REEDS calc'!$C$63:$AG$63,0))*SUMIFS('res v com'!$E$3:$E$52,'res v com'!$B$3:$B$52,About!$B$2)*SUMIFS('Urban and Rural'!$C$2:$C$53,'Urban and Rural'!$A$2:$A$53,About!$B$1)</f>
        <v>296.67366596838565</v>
      </c>
      <c r="R8" s="65">
        <f>INDEX('REEDS calc'!$C$64:$AG$113,MATCH(About!$B$2,'REEDS calc'!$B$64:$B$113,0),MATCH(R$1,'REEDS calc'!$C$63:$AG$63,0))*SUMIFS('res v com'!$E$3:$E$52,'res v com'!$B$3:$B$52,About!$B$2)*SUMIFS('Urban and Rural'!$C$2:$C$53,'Urban and Rural'!$A$2:$A$53,About!$B$1)</f>
        <v>336.68565372606128</v>
      </c>
      <c r="S8" s="65">
        <f>INDEX('REEDS calc'!$C$64:$AG$113,MATCH(About!$B$2,'REEDS calc'!$B$64:$B$113,0),MATCH(S$1,'REEDS calc'!$C$63:$AG$63,0))*SUMIFS('res v com'!$E$3:$E$52,'res v com'!$B$3:$B$52,About!$B$2)*SUMIFS('Urban and Rural'!$C$2:$C$53,'Urban and Rural'!$A$2:$A$53,About!$B$1)</f>
        <v>380.91700028862056</v>
      </c>
      <c r="T8" s="65">
        <f>INDEX('REEDS calc'!$C$64:$AG$113,MATCH(About!$B$2,'REEDS calc'!$B$64:$B$113,0),MATCH(T$1,'REEDS calc'!$C$63:$AG$63,0))*SUMIFS('res v com'!$E$3:$E$52,'res v com'!$B$3:$B$52,About!$B$2)*SUMIFS('Urban and Rural'!$C$2:$C$53,'Urban and Rural'!$A$2:$A$53,About!$B$1)</f>
        <v>425.14834685117989</v>
      </c>
      <c r="U8" s="65">
        <f>INDEX('REEDS calc'!$C$64:$AG$113,MATCH(About!$B$2,'REEDS calc'!$B$64:$B$113,0),MATCH(U$1,'REEDS calc'!$C$63:$AG$63,0))*SUMIFS('res v com'!$E$3:$E$52,'res v com'!$B$3:$B$52,About!$B$2)*SUMIFS('Urban and Rural'!$C$2:$C$53,'Urban and Rural'!$A$2:$A$53,About!$B$1)</f>
        <v>444.20138895448287</v>
      </c>
      <c r="V8" s="65">
        <f>INDEX('REEDS calc'!$C$64:$AG$113,MATCH(About!$B$2,'REEDS calc'!$B$64:$B$113,0),MATCH(V$1,'REEDS calc'!$C$63:$AG$63,0))*SUMIFS('res v com'!$E$3:$E$52,'res v com'!$B$3:$B$52,About!$B$2)*SUMIFS('Urban and Rural'!$C$2:$C$53,'Urban and Rural'!$A$2:$A$53,About!$B$1)</f>
        <v>463.25443105778584</v>
      </c>
      <c r="W8" s="65">
        <f>INDEX('REEDS calc'!$C$64:$AG$113,MATCH(About!$B$2,'REEDS calc'!$B$64:$B$113,0),MATCH(W$1,'REEDS calc'!$C$63:$AG$63,0))*SUMIFS('res v com'!$E$3:$E$52,'res v com'!$B$3:$B$52,About!$B$2)*SUMIFS('Urban and Rural'!$C$2:$C$53,'Urban and Rural'!$A$2:$A$53,About!$B$1)</f>
        <v>480.85706857191008</v>
      </c>
      <c r="X8" s="65">
        <f>INDEX('REEDS calc'!$C$64:$AG$113,MATCH(About!$B$2,'REEDS calc'!$B$64:$B$113,0),MATCH(X$1,'REEDS calc'!$C$63:$AG$63,0))*SUMIFS('res v com'!$E$3:$E$52,'res v com'!$B$3:$B$52,About!$B$2)*SUMIFS('Urban and Rural'!$C$2:$C$53,'Urban and Rural'!$A$2:$A$53,About!$B$1)</f>
        <v>498.45970608603426</v>
      </c>
      <c r="Y8" s="65">
        <f>INDEX('REEDS calc'!$C$64:$AG$113,MATCH(About!$B$2,'REEDS calc'!$B$64:$B$113,0),MATCH(Y$1,'REEDS calc'!$C$63:$AG$63,0))*SUMIFS('res v com'!$E$3:$E$52,'res v com'!$B$3:$B$52,About!$B$2)*SUMIFS('Urban and Rural'!$C$2:$C$53,'Urban and Rural'!$A$2:$A$53,About!$B$1)</f>
        <v>515.79264026745989</v>
      </c>
      <c r="Z8" s="65">
        <f>INDEX('REEDS calc'!$C$64:$AG$113,MATCH(About!$B$2,'REEDS calc'!$B$64:$B$113,0),MATCH(Z$1,'REEDS calc'!$C$63:$AG$63,0))*SUMIFS('res v com'!$E$3:$E$52,'res v com'!$B$3:$B$52,About!$B$2)*SUMIFS('Urban and Rural'!$C$2:$C$53,'Urban and Rural'!$A$2:$A$53,About!$B$1)</f>
        <v>533.12557444888569</v>
      </c>
      <c r="AA8" s="65">
        <f>INDEX('REEDS calc'!$C$64:$AG$113,MATCH(About!$B$2,'REEDS calc'!$B$64:$B$113,0),MATCH(AA$1,'REEDS calc'!$C$63:$AG$63,0))*SUMIFS('res v com'!$E$3:$E$52,'res v com'!$B$3:$B$52,About!$B$2)*SUMIFS('Urban and Rural'!$C$2:$C$53,'Urban and Rural'!$A$2:$A$53,About!$B$1)</f>
        <v>548.85826885630013</v>
      </c>
      <c r="AB8" s="65">
        <f>INDEX('REEDS calc'!$C$64:$AG$113,MATCH(About!$B$2,'REEDS calc'!$B$64:$B$113,0),MATCH(AB$1,'REEDS calc'!$C$63:$AG$63,0))*SUMIFS('res v com'!$E$3:$E$52,'res v com'!$B$3:$B$52,About!$B$2)*SUMIFS('Urban and Rural'!$C$2:$C$53,'Urban and Rural'!$A$2:$A$53,About!$B$1)</f>
        <v>564.59096326371446</v>
      </c>
      <c r="AC8" s="65">
        <f>INDEX('REEDS calc'!$C$64:$AG$113,MATCH(About!$B$2,'REEDS calc'!$B$64:$B$113,0),MATCH(AC$1,'REEDS calc'!$C$63:$AG$63,0))*SUMIFS('res v com'!$E$3:$E$52,'res v com'!$B$3:$B$52,About!$B$2)*SUMIFS('Urban and Rural'!$C$2:$C$53,'Urban and Rural'!$A$2:$A$53,About!$B$1)</f>
        <v>579.02908167417593</v>
      </c>
      <c r="AD8" s="65">
        <f>INDEX('REEDS calc'!$C$64:$AG$113,MATCH(About!$B$2,'REEDS calc'!$B$64:$B$113,0),MATCH(AD$1,'REEDS calc'!$C$63:$AG$63,0))*SUMIFS('res v com'!$E$3:$E$52,'res v com'!$B$3:$B$52,About!$B$2)*SUMIFS('Urban and Rural'!$C$2:$C$53,'Urban and Rural'!$A$2:$A$53,About!$B$1)</f>
        <v>593.4672000846374</v>
      </c>
      <c r="AE8" s="65">
        <f>INDEX('REEDS calc'!$C$64:$AG$113,MATCH(About!$B$2,'REEDS calc'!$B$64:$B$113,0),MATCH(AE$1,'REEDS calc'!$C$63:$AG$63,0))*SUMIFS('res v com'!$E$3:$E$52,'res v com'!$B$3:$B$52,About!$B$2)*SUMIFS('Urban and Rural'!$C$2:$C$53,'Urban and Rural'!$A$2:$A$53,About!$B$1)</f>
        <v>609.12797360333207</v>
      </c>
      <c r="AF8" s="65">
        <f>INDEX('REEDS calc'!$C$64:$AG$113,MATCH(About!$B$2,'REEDS calc'!$B$64:$B$113,0),MATCH(AF$1,'REEDS calc'!$C$63:$AG$63,0))*SUMIFS('res v com'!$E$3:$E$52,'res v com'!$B$3:$B$52,About!$B$2)*SUMIFS('Urban and Rural'!$C$2:$C$53,'Urban and Rural'!$A$2:$A$53,About!$B$1)</f>
        <v>624.78874712202685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79.818182960051487</v>
      </c>
      <c r="C8" s="65">
        <f>INDEX('REEDS calc'!$C$64:$AG$113,MATCH(About!$B$2,'REEDS calc'!$B$64:$B$113,0),MATCH(C$1,'REEDS calc'!$C$63:$AG$63,0))*SUMIFS('res v com'!$E$3:$E$52,'res v com'!$B$3:$B$52,About!$B$2)*SUMIFS('Urban and Rural'!$B$2:$B$53,'Urban and Rural'!$A$2:$A$53,About!$B$1)</f>
        <v>79.818182960051487</v>
      </c>
      <c r="D8" s="65">
        <f>INDEX('REEDS calc'!$C$64:$AG$113,MATCH(About!$B$2,'REEDS calc'!$B$64:$B$113,0),MATCH(D$1,'REEDS calc'!$C$63:$AG$63,0))*SUMIFS('res v com'!$E$3:$E$52,'res v com'!$B$3:$B$52,About!$B$2)*SUMIFS('Urban and Rural'!$B$2:$B$53,'Urban and Rural'!$A$2:$A$53,About!$B$1)</f>
        <v>79.818182960051487</v>
      </c>
      <c r="E8" s="65">
        <f>INDEX('REEDS calc'!$C$64:$AG$113,MATCH(About!$B$2,'REEDS calc'!$B$64:$B$113,0),MATCH(E$1,'REEDS calc'!$C$63:$AG$63,0))*SUMIFS('res v com'!$E$3:$E$52,'res v com'!$B$3:$B$52,About!$B$2)*SUMIFS('Urban and Rural'!$B$2:$B$53,'Urban and Rural'!$A$2:$A$53,About!$B$1)</f>
        <v>95.935463792601141</v>
      </c>
      <c r="F8" s="65">
        <f>INDEX('REEDS calc'!$C$64:$AG$113,MATCH(About!$B$2,'REEDS calc'!$B$64:$B$113,0),MATCH(F$1,'REEDS calc'!$C$63:$AG$63,0))*SUMIFS('res v com'!$E$3:$E$52,'res v com'!$B$3:$B$52,About!$B$2)*SUMIFS('Urban and Rural'!$B$2:$B$53,'Urban and Rural'!$A$2:$A$53,About!$B$1)</f>
        <v>112.05274462515078</v>
      </c>
      <c r="G8" s="65">
        <f>INDEX('REEDS calc'!$C$64:$AG$113,MATCH(About!$B$2,'REEDS calc'!$B$64:$B$113,0),MATCH(G$1,'REEDS calc'!$C$63:$AG$63,0))*SUMIFS('res v com'!$E$3:$E$52,'res v com'!$B$3:$B$52,About!$B$2)*SUMIFS('Urban and Rural'!$B$2:$B$53,'Urban and Rural'!$A$2:$A$53,About!$B$1)</f>
        <v>140.97435235362576</v>
      </c>
      <c r="H8" s="65">
        <f>INDEX('REEDS calc'!$C$64:$AG$113,MATCH(About!$B$2,'REEDS calc'!$B$64:$B$113,0),MATCH(H$1,'REEDS calc'!$C$63:$AG$63,0))*SUMIFS('res v com'!$E$3:$E$52,'res v com'!$B$3:$B$52,About!$B$2)*SUMIFS('Urban and Rural'!$B$2:$B$53,'Urban and Rural'!$A$2:$A$53,About!$B$1)</f>
        <v>169.89596008210077</v>
      </c>
      <c r="I8" s="65">
        <f>INDEX('REEDS calc'!$C$64:$AG$113,MATCH(About!$B$2,'REEDS calc'!$B$64:$B$113,0),MATCH(I$1,'REEDS calc'!$C$63:$AG$63,0))*SUMIFS('res v com'!$E$3:$E$52,'res v com'!$B$3:$B$52,About!$B$2)*SUMIFS('Urban and Rural'!$B$2:$B$53,'Urban and Rural'!$A$2:$A$53,About!$B$1)</f>
        <v>215.67618210372626</v>
      </c>
      <c r="J8" s="65">
        <f>INDEX('REEDS calc'!$C$64:$AG$113,MATCH(About!$B$2,'REEDS calc'!$B$64:$B$113,0),MATCH(J$1,'REEDS calc'!$C$63:$AG$63,0))*SUMIFS('res v com'!$E$3:$E$52,'res v com'!$B$3:$B$52,About!$B$2)*SUMIFS('Urban and Rural'!$B$2:$B$53,'Urban and Rural'!$A$2:$A$53,About!$B$1)</f>
        <v>261.45640412535175</v>
      </c>
      <c r="K8" s="65">
        <f>INDEX('REEDS calc'!$C$64:$AG$113,MATCH(About!$B$2,'REEDS calc'!$B$64:$B$113,0),MATCH(K$1,'REEDS calc'!$C$63:$AG$63,0))*SUMIFS('res v com'!$E$3:$E$52,'res v com'!$B$3:$B$52,About!$B$2)*SUMIFS('Urban and Rural'!$B$2:$B$53,'Urban and Rural'!$A$2:$A$53,About!$B$1)</f>
        <v>334.61602981104136</v>
      </c>
      <c r="L8" s="65">
        <f>INDEX('REEDS calc'!$C$64:$AG$113,MATCH(About!$B$2,'REEDS calc'!$B$64:$B$113,0),MATCH(L$1,'REEDS calc'!$C$63:$AG$63,0))*SUMIFS('res v com'!$E$3:$E$52,'res v com'!$B$3:$B$52,About!$B$2)*SUMIFS('Urban and Rural'!$B$2:$B$53,'Urban and Rural'!$A$2:$A$53,About!$B$1)</f>
        <v>407.77565549673079</v>
      </c>
      <c r="M8" s="65">
        <f>INDEX('REEDS calc'!$C$64:$AG$113,MATCH(About!$B$2,'REEDS calc'!$B$64:$B$113,0),MATCH(M$1,'REEDS calc'!$C$63:$AG$63,0))*SUMIFS('res v com'!$E$3:$E$52,'res v com'!$B$3:$B$52,About!$B$2)*SUMIFS('Urban and Rural'!$B$2:$B$53,'Urban and Rural'!$A$2:$A$53,About!$B$1)</f>
        <v>514.90602276561083</v>
      </c>
      <c r="N8" s="65">
        <f>INDEX('REEDS calc'!$C$64:$AG$113,MATCH(About!$B$2,'REEDS calc'!$B$64:$B$113,0),MATCH(N$1,'REEDS calc'!$C$63:$AG$63,0))*SUMIFS('res v com'!$E$3:$E$52,'res v com'!$B$3:$B$52,About!$B$2)*SUMIFS('Urban and Rural'!$B$2:$B$53,'Urban and Rural'!$A$2:$A$53,About!$B$1)</f>
        <v>622.03639003449086</v>
      </c>
      <c r="O8" s="65">
        <f>INDEX('REEDS calc'!$C$64:$AG$113,MATCH(About!$B$2,'REEDS calc'!$B$64:$B$113,0),MATCH(O$1,'REEDS calc'!$C$63:$AG$63,0))*SUMIFS('res v com'!$E$3:$E$52,'res v com'!$B$3:$B$52,About!$B$2)*SUMIFS('Urban and Rural'!$B$2:$B$53,'Urban and Rural'!$A$2:$A$53,About!$B$1)</f>
        <v>763.36988580037666</v>
      </c>
      <c r="P8" s="65">
        <f>INDEX('REEDS calc'!$C$64:$AG$113,MATCH(About!$B$2,'REEDS calc'!$B$64:$B$113,0),MATCH(P$1,'REEDS calc'!$C$63:$AG$63,0))*SUMIFS('res v com'!$E$3:$E$52,'res v com'!$B$3:$B$52,About!$B$2)*SUMIFS('Urban and Rural'!$B$2:$B$53,'Urban and Rural'!$A$2:$A$53,About!$B$1)</f>
        <v>904.70338156626246</v>
      </c>
      <c r="Q8" s="65">
        <f>INDEX('REEDS calc'!$C$64:$AG$113,MATCH(About!$B$2,'REEDS calc'!$B$64:$B$113,0),MATCH(Q$1,'REEDS calc'!$C$63:$AG$63,0))*SUMIFS('res v com'!$E$3:$E$52,'res v com'!$B$3:$B$52,About!$B$2)*SUMIFS('Urban and Rural'!$B$2:$B$53,'Urban and Rural'!$A$2:$A$53,About!$B$1)</f>
        <v>1045.7411121691107</v>
      </c>
      <c r="R8" s="65">
        <f>INDEX('REEDS calc'!$C$64:$AG$113,MATCH(About!$B$2,'REEDS calc'!$B$64:$B$113,0),MATCH(R$1,'REEDS calc'!$C$63:$AG$63,0))*SUMIFS('res v com'!$E$3:$E$52,'res v com'!$B$3:$B$52,About!$B$2)*SUMIFS('Urban and Rural'!$B$2:$B$53,'Urban and Rural'!$A$2:$A$53,About!$B$1)</f>
        <v>1186.7788427719588</v>
      </c>
      <c r="S8" s="65">
        <f>INDEX('REEDS calc'!$C$64:$AG$113,MATCH(About!$B$2,'REEDS calc'!$B$64:$B$113,0),MATCH(S$1,'REEDS calc'!$C$63:$AG$63,0))*SUMIFS('res v com'!$E$3:$E$52,'res v com'!$B$3:$B$52,About!$B$2)*SUMIFS('Urban and Rural'!$B$2:$B$53,'Urban and Rural'!$A$2:$A$53,About!$B$1)</f>
        <v>1342.68933585899</v>
      </c>
      <c r="T8" s="65">
        <f>INDEX('REEDS calc'!$C$64:$AG$113,MATCH(About!$B$2,'REEDS calc'!$B$64:$B$113,0),MATCH(T$1,'REEDS calc'!$C$63:$AG$63,0))*SUMIFS('res v com'!$E$3:$E$52,'res v com'!$B$3:$B$52,About!$B$2)*SUMIFS('Urban and Rural'!$B$2:$B$53,'Urban and Rural'!$A$2:$A$53,About!$B$1)</f>
        <v>1498.599828946021</v>
      </c>
      <c r="U8" s="65">
        <f>INDEX('REEDS calc'!$C$64:$AG$113,MATCH(About!$B$2,'REEDS calc'!$B$64:$B$113,0),MATCH(U$1,'REEDS calc'!$C$63:$AG$63,0))*SUMIFS('res v com'!$E$3:$E$52,'res v com'!$B$3:$B$52,About!$B$2)*SUMIFS('Urban and Rural'!$B$2:$B$53,'Urban and Rural'!$A$2:$A$53,About!$B$1)</f>
        <v>1565.7596470386593</v>
      </c>
      <c r="V8" s="65">
        <f>INDEX('REEDS calc'!$C$64:$AG$113,MATCH(About!$B$2,'REEDS calc'!$B$64:$B$113,0),MATCH(V$1,'REEDS calc'!$C$63:$AG$63,0))*SUMIFS('res v com'!$E$3:$E$52,'res v com'!$B$3:$B$52,About!$B$2)*SUMIFS('Urban and Rural'!$B$2:$B$53,'Urban and Rural'!$A$2:$A$53,About!$B$1)</f>
        <v>1632.9194651312978</v>
      </c>
      <c r="W8" s="65">
        <f>INDEX('REEDS calc'!$C$64:$AG$113,MATCH(About!$B$2,'REEDS calc'!$B$64:$B$113,0),MATCH(W$1,'REEDS calc'!$C$63:$AG$63,0))*SUMIFS('res v com'!$E$3:$E$52,'res v com'!$B$3:$B$52,About!$B$2)*SUMIFS('Urban and Rural'!$B$2:$B$53,'Urban and Rural'!$A$2:$A$53,About!$B$1)</f>
        <v>1694.9667711199984</v>
      </c>
      <c r="X8" s="65">
        <f>INDEX('REEDS calc'!$C$64:$AG$113,MATCH(About!$B$2,'REEDS calc'!$B$64:$B$113,0),MATCH(X$1,'REEDS calc'!$C$63:$AG$63,0))*SUMIFS('res v com'!$E$3:$E$52,'res v com'!$B$3:$B$52,About!$B$2)*SUMIFS('Urban and Rural'!$B$2:$B$53,'Urban and Rural'!$A$2:$A$53,About!$B$1)</f>
        <v>1757.014077108699</v>
      </c>
      <c r="Y8" s="65">
        <f>INDEX('REEDS calc'!$C$64:$AG$113,MATCH(About!$B$2,'REEDS calc'!$B$64:$B$113,0),MATCH(Y$1,'REEDS calc'!$C$63:$AG$63,0))*SUMIFS('res v com'!$E$3:$E$52,'res v com'!$B$3:$B$52,About!$B$2)*SUMIFS('Urban and Rural'!$B$2:$B$53,'Urban and Rural'!$A$2:$A$53,About!$B$1)</f>
        <v>1818.1107093590638</v>
      </c>
      <c r="Z8" s="65">
        <f>INDEX('REEDS calc'!$C$64:$AG$113,MATCH(About!$B$2,'REEDS calc'!$B$64:$B$113,0),MATCH(Z$1,'REEDS calc'!$C$63:$AG$63,0))*SUMIFS('res v com'!$E$3:$E$52,'res v com'!$B$3:$B$52,About!$B$2)*SUMIFS('Urban and Rural'!$B$2:$B$53,'Urban and Rural'!$A$2:$A$53,About!$B$1)</f>
        <v>1879.207341609429</v>
      </c>
      <c r="AA8" s="65">
        <f>INDEX('REEDS calc'!$C$64:$AG$113,MATCH(About!$B$2,'REEDS calc'!$B$64:$B$113,0),MATCH(AA$1,'REEDS calc'!$C$63:$AG$63,0))*SUMIFS('res v com'!$E$3:$E$52,'res v com'!$B$3:$B$52,About!$B$2)*SUMIFS('Urban and Rural'!$B$2:$B$53,'Urban and Rural'!$A$2:$A$53,About!$B$1)</f>
        <v>1934.6633096790033</v>
      </c>
      <c r="AB8" s="65">
        <f>INDEX('REEDS calc'!$C$64:$AG$113,MATCH(About!$B$2,'REEDS calc'!$B$64:$B$113,0),MATCH(AB$1,'REEDS calc'!$C$63:$AG$63,0))*SUMIFS('res v com'!$E$3:$E$52,'res v com'!$B$3:$B$52,About!$B$2)*SUMIFS('Urban and Rural'!$B$2:$B$53,'Urban and Rural'!$A$2:$A$53,About!$B$1)</f>
        <v>1990.1192777485774</v>
      </c>
      <c r="AC8" s="65">
        <f>INDEX('REEDS calc'!$C$64:$AG$113,MATCH(About!$B$2,'REEDS calc'!$B$64:$B$113,0),MATCH(AC$1,'REEDS calc'!$C$63:$AG$63,0))*SUMIFS('res v com'!$E$3:$E$52,'res v com'!$B$3:$B$52,About!$B$2)*SUMIFS('Urban and Rural'!$B$2:$B$53,'Urban and Rural'!$A$2:$A$53,About!$B$1)</f>
        <v>2041.0120118741406</v>
      </c>
      <c r="AD8" s="65">
        <f>INDEX('REEDS calc'!$C$64:$AG$113,MATCH(About!$B$2,'REEDS calc'!$B$64:$B$113,0),MATCH(AD$1,'REEDS calc'!$C$63:$AG$63,0))*SUMIFS('res v com'!$E$3:$E$52,'res v com'!$B$3:$B$52,About!$B$2)*SUMIFS('Urban and Rural'!$B$2:$B$53,'Urban and Rural'!$A$2:$A$53,About!$B$1)</f>
        <v>2091.9047459997041</v>
      </c>
      <c r="AE8" s="65">
        <f>INDEX('REEDS calc'!$C$64:$AG$113,MATCH(About!$B$2,'REEDS calc'!$B$64:$B$113,0),MATCH(AE$1,'REEDS calc'!$C$63:$AG$63,0))*SUMIFS('res v com'!$E$3:$E$52,'res v com'!$B$3:$B$52,About!$B$2)*SUMIFS('Urban and Rural'!$B$2:$B$53,'Urban and Rural'!$A$2:$A$53,About!$B$1)</f>
        <v>2147.1072010723883</v>
      </c>
      <c r="AF8" s="65">
        <f>INDEX('REEDS calc'!$C$64:$AG$113,MATCH(About!$B$2,'REEDS calc'!$B$64:$B$113,0),MATCH(AF$1,'REEDS calc'!$C$63:$AG$63,0))*SUMIFS('res v com'!$E$3:$E$52,'res v com'!$B$3:$B$52,About!$B$2)*SUMIFS('Urban and Rural'!$B$2:$B$53,'Urban and Rural'!$A$2:$A$53,About!$B$1)</f>
        <v>2202.3096561450729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86.446725106713274</v>
      </c>
      <c r="C8" s="65">
        <f>INDEX('REEDS calc'!$C$64:$AG$113,MATCH(About!$B$2,'REEDS calc'!$B$64:$B$113,0),MATCH(C$1,'REEDS calc'!$C$63:$AG$63,0))*SUMIFS('res v com'!$F$3:$F$52,'res v com'!$B$3:$B$52,About!$B$2)</f>
        <v>86.446725106713274</v>
      </c>
      <c r="D8" s="65">
        <f>INDEX('REEDS calc'!$C$64:$AG$113,MATCH(About!$B$2,'REEDS calc'!$B$64:$B$113,0),MATCH(D$1,'REEDS calc'!$C$63:$AG$63,0))*SUMIFS('res v com'!$F$3:$F$52,'res v com'!$B$3:$B$52,About!$B$2)</f>
        <v>86.446725106713274</v>
      </c>
      <c r="E8" s="65">
        <f>INDEX('REEDS calc'!$C$64:$AG$113,MATCH(About!$B$2,'REEDS calc'!$B$64:$B$113,0),MATCH(E$1,'REEDS calc'!$C$63:$AG$63,0))*SUMIFS('res v com'!$F$3:$F$52,'res v com'!$B$3:$B$52,About!$B$2)</f>
        <v>103.90247383374768</v>
      </c>
      <c r="F8" s="65">
        <f>INDEX('REEDS calc'!$C$64:$AG$113,MATCH(About!$B$2,'REEDS calc'!$B$64:$B$113,0),MATCH(F$1,'REEDS calc'!$C$63:$AG$63,0))*SUMIFS('res v com'!$F$3:$F$52,'res v com'!$B$3:$B$52,About!$B$2)</f>
        <v>121.35822256078208</v>
      </c>
      <c r="G8" s="65">
        <f>INDEX('REEDS calc'!$C$64:$AG$113,MATCH(About!$B$2,'REEDS calc'!$B$64:$B$113,0),MATCH(G$1,'REEDS calc'!$C$63:$AG$63,0))*SUMIFS('res v com'!$F$3:$F$52,'res v com'!$B$3:$B$52,About!$B$2)</f>
        <v>152.68164011087836</v>
      </c>
      <c r="H8" s="65">
        <f>INDEX('REEDS calc'!$C$64:$AG$113,MATCH(About!$B$2,'REEDS calc'!$B$64:$B$113,0),MATCH(H$1,'REEDS calc'!$C$63:$AG$63,0))*SUMIFS('res v com'!$F$3:$F$52,'res v com'!$B$3:$B$52,About!$B$2)</f>
        <v>184.00505766097464</v>
      </c>
      <c r="I8" s="65">
        <f>INDEX('REEDS calc'!$C$64:$AG$113,MATCH(About!$B$2,'REEDS calc'!$B$64:$B$113,0),MATCH(I$1,'REEDS calc'!$C$63:$AG$63,0))*SUMIFS('res v com'!$F$3:$F$52,'res v com'!$B$3:$B$52,About!$B$2)</f>
        <v>233.58712181806641</v>
      </c>
      <c r="J8" s="65">
        <f>INDEX('REEDS calc'!$C$64:$AG$113,MATCH(About!$B$2,'REEDS calc'!$B$64:$B$113,0),MATCH(J$1,'REEDS calc'!$C$63:$AG$63,0))*SUMIFS('res v com'!$F$3:$F$52,'res v com'!$B$3:$B$52,About!$B$2)</f>
        <v>283.16918597515814</v>
      </c>
      <c r="K8" s="65">
        <f>INDEX('REEDS calc'!$C$64:$AG$113,MATCH(About!$B$2,'REEDS calc'!$B$64:$B$113,0),MATCH(K$1,'REEDS calc'!$C$63:$AG$63,0))*SUMIFS('res v com'!$F$3:$F$52,'res v com'!$B$3:$B$52,About!$B$2)</f>
        <v>362.40439048646823</v>
      </c>
      <c r="L8" s="65">
        <f>INDEX('REEDS calc'!$C$64:$AG$113,MATCH(About!$B$2,'REEDS calc'!$B$64:$B$113,0),MATCH(L$1,'REEDS calc'!$C$63:$AG$63,0))*SUMIFS('res v com'!$F$3:$F$52,'res v com'!$B$3:$B$52,About!$B$2)</f>
        <v>441.63959499777826</v>
      </c>
      <c r="M8" s="65">
        <f>INDEX('REEDS calc'!$C$64:$AG$113,MATCH(About!$B$2,'REEDS calc'!$B$64:$B$113,0),MATCH(M$1,'REEDS calc'!$C$63:$AG$63,0))*SUMIFS('res v com'!$F$3:$F$52,'res v com'!$B$3:$B$52,About!$B$2)</f>
        <v>557.66665883747021</v>
      </c>
      <c r="N8" s="65">
        <f>INDEX('REEDS calc'!$C$64:$AG$113,MATCH(About!$B$2,'REEDS calc'!$B$64:$B$113,0),MATCH(N$1,'REEDS calc'!$C$63:$AG$63,0))*SUMIFS('res v com'!$F$3:$F$52,'res v com'!$B$3:$B$52,About!$B$2)</f>
        <v>673.6937226771621</v>
      </c>
      <c r="O8" s="65">
        <f>INDEX('REEDS calc'!$C$64:$AG$113,MATCH(About!$B$2,'REEDS calc'!$B$64:$B$113,0),MATCH(O$1,'REEDS calc'!$C$63:$AG$63,0))*SUMIFS('res v com'!$F$3:$F$52,'res v com'!$B$3:$B$52,About!$B$2)</f>
        <v>826.76433145009412</v>
      </c>
      <c r="P8" s="65">
        <f>INDEX('REEDS calc'!$C$64:$AG$113,MATCH(About!$B$2,'REEDS calc'!$B$64:$B$113,0),MATCH(P$1,'REEDS calc'!$C$63:$AG$63,0))*SUMIFS('res v com'!$F$3:$F$52,'res v com'!$B$3:$B$52,About!$B$2)</f>
        <v>979.83494022302625</v>
      </c>
      <c r="Q8" s="65">
        <f>INDEX('REEDS calc'!$C$64:$AG$113,MATCH(About!$B$2,'REEDS calc'!$B$64:$B$113,0),MATCH(Q$1,'REEDS calc'!$C$63:$AG$63,0))*SUMIFS('res v com'!$F$3:$F$52,'res v com'!$B$3:$B$52,About!$B$2)</f>
        <v>1132.5852218625025</v>
      </c>
      <c r="R8" s="65">
        <f>INDEX('REEDS calc'!$C$64:$AG$113,MATCH(About!$B$2,'REEDS calc'!$B$64:$B$113,0),MATCH(R$1,'REEDS calc'!$C$63:$AG$63,0))*SUMIFS('res v com'!$F$3:$F$52,'res v com'!$B$3:$B$52,About!$B$2)</f>
        <v>1285.3355035019786</v>
      </c>
      <c r="S8" s="65">
        <f>INDEX('REEDS calc'!$C$64:$AG$113,MATCH(About!$B$2,'REEDS calc'!$B$64:$B$113,0),MATCH(S$1,'REEDS calc'!$C$63:$AG$63,0))*SUMIFS('res v com'!$F$3:$F$52,'res v com'!$B$3:$B$52,About!$B$2)</f>
        <v>1454.193663852388</v>
      </c>
      <c r="T8" s="65">
        <f>INDEX('REEDS calc'!$C$64:$AG$113,MATCH(About!$B$2,'REEDS calc'!$B$64:$B$113,0),MATCH(T$1,'REEDS calc'!$C$63:$AG$63,0))*SUMIFS('res v com'!$F$3:$F$52,'res v com'!$B$3:$B$52,About!$B$2)</f>
        <v>1623.0518242027977</v>
      </c>
      <c r="U8" s="65">
        <f>INDEX('REEDS calc'!$C$64:$AG$113,MATCH(About!$B$2,'REEDS calc'!$B$64:$B$113,0),MATCH(U$1,'REEDS calc'!$C$63:$AG$63,0))*SUMIFS('res v com'!$F$3:$F$52,'res v com'!$B$3:$B$52,About!$B$2)</f>
        <v>1695.7889640068558</v>
      </c>
      <c r="V8" s="65">
        <f>INDEX('REEDS calc'!$C$64:$AG$113,MATCH(About!$B$2,'REEDS calc'!$B$64:$B$113,0),MATCH(V$1,'REEDS calc'!$C$63:$AG$63,0))*SUMIFS('res v com'!$F$3:$F$52,'res v com'!$B$3:$B$52,About!$B$2)</f>
        <v>1768.5261038109143</v>
      </c>
      <c r="W8" s="65">
        <f>INDEX('REEDS calc'!$C$64:$AG$113,MATCH(About!$B$2,'REEDS calc'!$B$64:$B$113,0),MATCH(W$1,'REEDS calc'!$C$63:$AG$63,0))*SUMIFS('res v com'!$F$3:$F$52,'res v com'!$B$3:$B$52,About!$B$2)</f>
        <v>1835.7261603080894</v>
      </c>
      <c r="X8" s="65">
        <f>INDEX('REEDS calc'!$C$64:$AG$113,MATCH(About!$B$2,'REEDS calc'!$B$64:$B$113,0),MATCH(X$1,'REEDS calc'!$C$63:$AG$63,0))*SUMIFS('res v com'!$F$3:$F$52,'res v com'!$B$3:$B$52,About!$B$2)</f>
        <v>1902.9262168052646</v>
      </c>
      <c r="Y8" s="65">
        <f>INDEX('REEDS calc'!$C$64:$AG$113,MATCH(About!$B$2,'REEDS calc'!$B$64:$B$113,0),MATCH(Y$1,'REEDS calc'!$C$63:$AG$63,0))*SUMIFS('res v com'!$F$3:$F$52,'res v com'!$B$3:$B$52,About!$B$2)</f>
        <v>1969.0966503734739</v>
      </c>
      <c r="Z8" s="65">
        <f>INDEX('REEDS calc'!$C$64:$AG$113,MATCH(About!$B$2,'REEDS calc'!$B$64:$B$113,0),MATCH(Z$1,'REEDS calc'!$C$63:$AG$63,0))*SUMIFS('res v com'!$F$3:$F$52,'res v com'!$B$3:$B$52,About!$B$2)</f>
        <v>2035.2670839416833</v>
      </c>
      <c r="AA8" s="65">
        <f>INDEX('REEDS calc'!$C$64:$AG$113,MATCH(About!$B$2,'REEDS calc'!$B$64:$B$113,0),MATCH(AA$1,'REEDS calc'!$C$63:$AG$63,0))*SUMIFS('res v com'!$F$3:$F$52,'res v com'!$B$3:$B$52,About!$B$2)</f>
        <v>2095.3284214646947</v>
      </c>
      <c r="AB8" s="65">
        <f>INDEX('REEDS calc'!$C$64:$AG$113,MATCH(About!$B$2,'REEDS calc'!$B$64:$B$113,0),MATCH(AB$1,'REEDS calc'!$C$63:$AG$63,0))*SUMIFS('res v com'!$F$3:$F$52,'res v com'!$B$3:$B$52,About!$B$2)</f>
        <v>2155.3897589877065</v>
      </c>
      <c r="AC8" s="65">
        <f>INDEX('REEDS calc'!$C$64:$AG$113,MATCH(About!$B$2,'REEDS calc'!$B$64:$B$113,0),MATCH(AC$1,'REEDS calc'!$C$63:$AG$63,0))*SUMIFS('res v com'!$F$3:$F$52,'res v com'!$B$3:$B$52,About!$B$2)</f>
        <v>2210.5089064516815</v>
      </c>
      <c r="AD8" s="65">
        <f>INDEX('REEDS calc'!$C$64:$AG$113,MATCH(About!$B$2,'REEDS calc'!$B$64:$B$113,0),MATCH(AD$1,'REEDS calc'!$C$63:$AG$63,0))*SUMIFS('res v com'!$F$3:$F$52,'res v com'!$B$3:$B$52,About!$B$2)</f>
        <v>2265.6280539156564</v>
      </c>
      <c r="AE8" s="65">
        <f>INDEX('REEDS calc'!$C$64:$AG$113,MATCH(About!$B$2,'REEDS calc'!$B$64:$B$113,0),MATCH(AE$1,'REEDS calc'!$C$63:$AG$63,0))*SUMIFS('res v com'!$F$3:$F$52,'res v com'!$B$3:$B$52,About!$B$2)</f>
        <v>2325.414825324277</v>
      </c>
      <c r="AF8" s="65">
        <f>INDEX('REEDS calc'!$C$64:$AG$113,MATCH(About!$B$2,'REEDS calc'!$B$64:$B$113,0),MATCH(AF$1,'REEDS calc'!$C$63:$AG$63,0))*SUMIFS('res v com'!$F$3:$F$52,'res v com'!$B$3:$B$52,About!$B$2)</f>
        <v>2385.2015967328975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22.644182842325158</v>
      </c>
      <c r="C8" s="65">
        <f>INDEX('REEDS calc-noIRA'!$C$64:$AG$113,MATCH(About!$B$2,'REEDS calc-noIRA'!$B$64:$B$113,0),MATCH(C$1,'REEDS calc-noIRA'!$C$63:$AG$63,0))*SUMIFS('res v com'!$E$3:$E$52,'res v com'!$B$3:$B$52,About!$B$2)*SUMIFS('Urban and Rural'!$C$2:$C$53,'Urban and Rural'!$A$2:$A$53,About!$B$1)</f>
        <v>22.644182842325158</v>
      </c>
      <c r="D8" s="65">
        <f>INDEX('REEDS calc-noIRA'!$C$64:$AG$113,MATCH(About!$B$2,'REEDS calc-noIRA'!$B$64:$B$113,0),MATCH(D$1,'REEDS calc-noIRA'!$C$63:$AG$63,0))*SUMIFS('res v com'!$E$3:$E$52,'res v com'!$B$3:$B$52,About!$B$2)*SUMIFS('Urban and Rural'!$C$2:$C$53,'Urban and Rural'!$A$2:$A$53,About!$B$1)</f>
        <v>22.644182842325158</v>
      </c>
      <c r="E8" s="65">
        <f>INDEX('REEDS calc-noIRA'!$C$64:$AG$113,MATCH(About!$B$2,'REEDS calc-noIRA'!$B$64:$B$113,0),MATCH(E$1,'REEDS calc-noIRA'!$C$63:$AG$63,0))*SUMIFS('res v com'!$E$3:$E$52,'res v com'!$B$3:$B$52,About!$B$2)*SUMIFS('Urban and Rural'!$C$2:$C$53,'Urban and Rural'!$A$2:$A$53,About!$B$1)</f>
        <v>26.436375156631836</v>
      </c>
      <c r="F8" s="65">
        <f>INDEX('REEDS calc-noIRA'!$C$64:$AG$113,MATCH(About!$B$2,'REEDS calc-noIRA'!$B$64:$B$113,0),MATCH(F$1,'REEDS calc-noIRA'!$C$63:$AG$63,0))*SUMIFS('res v com'!$E$3:$E$52,'res v com'!$B$3:$B$52,About!$B$2)*SUMIFS('Urban and Rural'!$C$2:$C$53,'Urban and Rural'!$A$2:$A$53,About!$B$1)</f>
        <v>30.228567470938518</v>
      </c>
      <c r="G8" s="65">
        <f>INDEX('REEDS calc-noIRA'!$C$64:$AG$113,MATCH(About!$B$2,'REEDS calc-noIRA'!$B$64:$B$113,0),MATCH(G$1,'REEDS calc-noIRA'!$C$63:$AG$63,0))*SUMIFS('res v com'!$E$3:$E$52,'res v com'!$B$3:$B$52,About!$B$2)*SUMIFS('Urban and Rural'!$C$2:$C$53,'Urban and Rural'!$A$2:$A$53,About!$B$1)</f>
        <v>36.461711159971266</v>
      </c>
      <c r="H8" s="65">
        <f>INDEX('REEDS calc-noIRA'!$C$64:$AG$113,MATCH(About!$B$2,'REEDS calc-noIRA'!$B$64:$B$113,0),MATCH(H$1,'REEDS calc-noIRA'!$C$63:$AG$63,0))*SUMIFS('res v com'!$E$3:$E$52,'res v com'!$B$3:$B$52,About!$B$2)*SUMIFS('Urban and Rural'!$C$2:$C$53,'Urban and Rural'!$A$2:$A$53,About!$B$1)</f>
        <v>42.694854849004017</v>
      </c>
      <c r="I8" s="65">
        <f>INDEX('REEDS calc-noIRA'!$C$64:$AG$113,MATCH(About!$B$2,'REEDS calc-noIRA'!$B$64:$B$113,0),MATCH(I$1,'REEDS calc-noIRA'!$C$63:$AG$63,0))*SUMIFS('res v com'!$E$3:$E$52,'res v com'!$B$3:$B$52,About!$B$2)*SUMIFS('Urban and Rural'!$C$2:$C$53,'Urban and Rural'!$A$2:$A$53,About!$B$1)</f>
        <v>52.649359674058935</v>
      </c>
      <c r="J8" s="65">
        <f>INDEX('REEDS calc-noIRA'!$C$64:$AG$113,MATCH(About!$B$2,'REEDS calc-noIRA'!$B$64:$B$113,0),MATCH(J$1,'REEDS calc-noIRA'!$C$63:$AG$63,0))*SUMIFS('res v com'!$E$3:$E$52,'res v com'!$B$3:$B$52,About!$B$2)*SUMIFS('Urban and Rural'!$C$2:$C$53,'Urban and Rural'!$A$2:$A$53,About!$B$1)</f>
        <v>62.603864499113854</v>
      </c>
      <c r="K8" s="65">
        <f>INDEX('REEDS calc-noIRA'!$C$64:$AG$113,MATCH(About!$B$2,'REEDS calc-noIRA'!$B$64:$B$113,0),MATCH(K$1,'REEDS calc-noIRA'!$C$63:$AG$63,0))*SUMIFS('res v com'!$E$3:$E$52,'res v com'!$B$3:$B$52,About!$B$2)*SUMIFS('Urban and Rural'!$C$2:$C$53,'Urban and Rural'!$A$2:$A$53,About!$B$1)</f>
        <v>78.666196313159787</v>
      </c>
      <c r="L8" s="65">
        <f>INDEX('REEDS calc-noIRA'!$C$64:$AG$113,MATCH(About!$B$2,'REEDS calc-noIRA'!$B$64:$B$113,0),MATCH(L$1,'REEDS calc-noIRA'!$C$63:$AG$63,0))*SUMIFS('res v com'!$E$3:$E$52,'res v com'!$B$3:$B$52,About!$B$2)*SUMIFS('Urban and Rural'!$C$2:$C$53,'Urban and Rural'!$A$2:$A$53,About!$B$1)</f>
        <v>94.72852812720572</v>
      </c>
      <c r="M8" s="65">
        <f>INDEX('REEDS calc-noIRA'!$C$64:$AG$113,MATCH(About!$B$2,'REEDS calc-noIRA'!$B$64:$B$113,0),MATCH(M$1,'REEDS calc-noIRA'!$C$63:$AG$63,0))*SUMIFS('res v com'!$E$3:$E$52,'res v com'!$B$3:$B$52,About!$B$2)*SUMIFS('Urban and Rural'!$C$2:$C$53,'Urban and Rural'!$A$2:$A$53,About!$B$1)</f>
        <v>117.4162993869367</v>
      </c>
      <c r="N8" s="65">
        <f>INDEX('REEDS calc-noIRA'!$C$64:$AG$113,MATCH(About!$B$2,'REEDS calc-noIRA'!$B$64:$B$113,0),MATCH(N$1,'REEDS calc-noIRA'!$C$63:$AG$63,0))*SUMIFS('res v com'!$E$3:$E$52,'res v com'!$B$3:$B$52,About!$B$2)*SUMIFS('Urban and Rural'!$C$2:$C$53,'Urban and Rural'!$A$2:$A$53,About!$B$1)</f>
        <v>140.10407064666771</v>
      </c>
      <c r="O8" s="65">
        <f>INDEX('REEDS calc-noIRA'!$C$64:$AG$113,MATCH(About!$B$2,'REEDS calc-noIRA'!$B$64:$B$113,0),MATCH(O$1,'REEDS calc-noIRA'!$C$63:$AG$63,0))*SUMIFS('res v com'!$E$3:$E$52,'res v com'!$B$3:$B$52,About!$B$2)*SUMIFS('Urban and Rural'!$C$2:$C$53,'Urban and Rural'!$A$2:$A$53,About!$B$1)</f>
        <v>169.84771697396604</v>
      </c>
      <c r="P8" s="65">
        <f>INDEX('REEDS calc-noIRA'!$C$64:$AG$113,MATCH(About!$B$2,'REEDS calc-noIRA'!$B$64:$B$113,0),MATCH(P$1,'REEDS calc-noIRA'!$C$63:$AG$63,0))*SUMIFS('res v com'!$E$3:$E$52,'res v com'!$B$3:$B$52,About!$B$2)*SUMIFS('Urban and Rural'!$C$2:$C$53,'Urban and Rural'!$A$2:$A$53,About!$B$1)</f>
        <v>199.59136330126432</v>
      </c>
      <c r="Q8" s="65">
        <f>INDEX('REEDS calc-noIRA'!$C$64:$AG$113,MATCH(About!$B$2,'REEDS calc-noIRA'!$B$64:$B$113,0),MATCH(Q$1,'REEDS calc-noIRA'!$C$63:$AG$63,0))*SUMIFS('res v com'!$E$3:$E$52,'res v com'!$B$3:$B$52,About!$B$2)*SUMIFS('Urban and Rural'!$C$2:$C$53,'Urban and Rural'!$A$2:$A$53,About!$B$1)</f>
        <v>235.62808739152902</v>
      </c>
      <c r="R8" s="65">
        <f>INDEX('REEDS calc-noIRA'!$C$64:$AG$113,MATCH(About!$B$2,'REEDS calc-noIRA'!$B$64:$B$113,0),MATCH(R$1,'REEDS calc-noIRA'!$C$63:$AG$63,0))*SUMIFS('res v com'!$E$3:$E$52,'res v com'!$B$3:$B$52,About!$B$2)*SUMIFS('Urban and Rural'!$C$2:$C$53,'Urban and Rural'!$A$2:$A$53,About!$B$1)</f>
        <v>271.66481148179366</v>
      </c>
      <c r="S8" s="65">
        <f>INDEX('REEDS calc-noIRA'!$C$64:$AG$113,MATCH(About!$B$2,'REEDS calc-noIRA'!$B$64:$B$113,0),MATCH(S$1,'REEDS calc-noIRA'!$C$63:$AG$63,0))*SUMIFS('res v com'!$E$3:$E$52,'res v com'!$B$3:$B$52,About!$B$2)*SUMIFS('Urban and Rural'!$C$2:$C$53,'Urban and Rural'!$A$2:$A$53,About!$B$1)</f>
        <v>312.23473098226378</v>
      </c>
      <c r="T8" s="65">
        <f>INDEX('REEDS calc-noIRA'!$C$64:$AG$113,MATCH(About!$B$2,'REEDS calc-noIRA'!$B$64:$B$113,0),MATCH(T$1,'REEDS calc-noIRA'!$C$63:$AG$63,0))*SUMIFS('res v com'!$E$3:$E$52,'res v com'!$B$3:$B$52,About!$B$2)*SUMIFS('Urban and Rural'!$C$2:$C$53,'Urban and Rural'!$A$2:$A$53,About!$B$1)</f>
        <v>352.8046504827339</v>
      </c>
      <c r="U8" s="65">
        <f>INDEX('REEDS calc-noIRA'!$C$64:$AG$113,MATCH(About!$B$2,'REEDS calc-noIRA'!$B$64:$B$113,0),MATCH(U$1,'REEDS calc-noIRA'!$C$63:$AG$63,0))*SUMIFS('res v com'!$E$3:$E$52,'res v com'!$B$3:$B$52,About!$B$2)*SUMIFS('Urban and Rural'!$C$2:$C$53,'Urban and Rural'!$A$2:$A$53,About!$B$1)</f>
        <v>395.28701179688443</v>
      </c>
      <c r="V8" s="65">
        <f>INDEX('REEDS calc-noIRA'!$C$64:$AG$113,MATCH(About!$B$2,'REEDS calc-noIRA'!$B$64:$B$113,0),MATCH(V$1,'REEDS calc-noIRA'!$C$63:$AG$63,0))*SUMIFS('res v com'!$E$3:$E$52,'res v com'!$B$3:$B$52,About!$B$2)*SUMIFS('Urban and Rural'!$C$2:$C$53,'Urban and Rural'!$A$2:$A$53,About!$B$1)</f>
        <v>437.76937311103495</v>
      </c>
      <c r="W8" s="65">
        <f>INDEX('REEDS calc-noIRA'!$C$64:$AG$113,MATCH(About!$B$2,'REEDS calc-noIRA'!$B$64:$B$113,0),MATCH(W$1,'REEDS calc-noIRA'!$C$63:$AG$63,0))*SUMIFS('res v com'!$E$3:$E$52,'res v com'!$B$3:$B$52,About!$B$2)*SUMIFS('Urban and Rural'!$C$2:$C$53,'Urban and Rural'!$A$2:$A$53,About!$B$1)</f>
        <v>449.90874735855704</v>
      </c>
      <c r="X8" s="65">
        <f>INDEX('REEDS calc-noIRA'!$C$64:$AG$113,MATCH(About!$B$2,'REEDS calc-noIRA'!$B$64:$B$113,0),MATCH(X$1,'REEDS calc-noIRA'!$C$63:$AG$63,0))*SUMIFS('res v com'!$E$3:$E$52,'res v com'!$B$3:$B$52,About!$B$2)*SUMIFS('Urban and Rural'!$C$2:$C$53,'Urban and Rural'!$A$2:$A$53,About!$B$1)</f>
        <v>462.04812160607923</v>
      </c>
      <c r="Y8" s="65">
        <f>INDEX('REEDS calc-noIRA'!$C$64:$AG$113,MATCH(About!$B$2,'REEDS calc-noIRA'!$B$64:$B$113,0),MATCH(Y$1,'REEDS calc-noIRA'!$C$63:$AG$63,0))*SUMIFS('res v com'!$E$3:$E$52,'res v com'!$B$3:$B$52,About!$B$2)*SUMIFS('Urban and Rural'!$C$2:$C$53,'Urban and Rural'!$A$2:$A$53,About!$B$1)</f>
        <v>475.04291854519022</v>
      </c>
      <c r="Z8" s="65">
        <f>INDEX('REEDS calc-noIRA'!$C$64:$AG$113,MATCH(About!$B$2,'REEDS calc-noIRA'!$B$64:$B$113,0),MATCH(Z$1,'REEDS calc-noIRA'!$C$63:$AG$63,0))*SUMIFS('res v com'!$E$3:$E$52,'res v com'!$B$3:$B$52,About!$B$2)*SUMIFS('Urban and Rural'!$C$2:$C$53,'Urban and Rural'!$A$2:$A$53,About!$B$1)</f>
        <v>488.03771548430126</v>
      </c>
      <c r="AA8" s="65">
        <f>INDEX('REEDS calc-noIRA'!$C$64:$AG$113,MATCH(About!$B$2,'REEDS calc-noIRA'!$B$64:$B$113,0),MATCH(AA$1,'REEDS calc-noIRA'!$C$63:$AG$63,0))*SUMIFS('res v com'!$E$3:$E$52,'res v com'!$B$3:$B$52,About!$B$2)*SUMIFS('Urban and Rural'!$C$2:$C$53,'Urban and Rural'!$A$2:$A$53,About!$B$1)</f>
        <v>502.48182730215592</v>
      </c>
      <c r="AB8" s="65">
        <f>INDEX('REEDS calc-noIRA'!$C$64:$AG$113,MATCH(About!$B$2,'REEDS calc-noIRA'!$B$64:$B$113,0),MATCH(AB$1,'REEDS calc-noIRA'!$C$63:$AG$63,0))*SUMIFS('res v com'!$E$3:$E$52,'res v com'!$B$3:$B$52,About!$B$2)*SUMIFS('Urban and Rural'!$C$2:$C$53,'Urban and Rural'!$A$2:$A$53,About!$B$1)</f>
        <v>516.92593912001064</v>
      </c>
      <c r="AC8" s="65">
        <f>INDEX('REEDS calc-noIRA'!$C$64:$AG$113,MATCH(About!$B$2,'REEDS calc-noIRA'!$B$64:$B$113,0),MATCH(AC$1,'REEDS calc-noIRA'!$C$63:$AG$63,0))*SUMIFS('res v com'!$E$3:$E$52,'res v com'!$B$3:$B$52,About!$B$2)*SUMIFS('Urban and Rural'!$C$2:$C$53,'Urban and Rural'!$A$2:$A$53,About!$B$1)</f>
        <v>531.64247854665155</v>
      </c>
      <c r="AD8" s="65">
        <f>INDEX('REEDS calc-noIRA'!$C$64:$AG$113,MATCH(About!$B$2,'REEDS calc-noIRA'!$B$64:$B$113,0),MATCH(AD$1,'REEDS calc-noIRA'!$C$63:$AG$63,0))*SUMIFS('res v com'!$E$3:$E$52,'res v com'!$B$3:$B$52,About!$B$2)*SUMIFS('Urban and Rural'!$C$2:$C$53,'Urban and Rural'!$A$2:$A$53,About!$B$1)</f>
        <v>546.35901797329245</v>
      </c>
      <c r="AE8" s="65">
        <f>INDEX('REEDS calc-noIRA'!$C$64:$AG$113,MATCH(About!$B$2,'REEDS calc-noIRA'!$B$64:$B$113,0),MATCH(AE$1,'REEDS calc-noIRA'!$C$63:$AG$63,0))*SUMIFS('res v com'!$E$3:$E$52,'res v com'!$B$3:$B$52,About!$B$2)*SUMIFS('Urban and Rural'!$C$2:$C$53,'Urban and Rural'!$A$2:$A$53,About!$B$1)</f>
        <v>560.92844649118899</v>
      </c>
      <c r="AF8" s="65">
        <f>INDEX('REEDS calc-noIRA'!$C$64:$AG$113,MATCH(About!$B$2,'REEDS calc-noIRA'!$B$64:$B$113,0),MATCH(AF$1,'REEDS calc-noIRA'!$C$63:$AG$63,0))*SUMIFS('res v com'!$E$3:$E$52,'res v com'!$B$3:$B$52,About!$B$2)*SUMIFS('Urban and Rural'!$C$2:$C$53,'Urban and Rural'!$A$2:$A$53,About!$B$1)</f>
        <v>575.49787500908553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79.818182960051487</v>
      </c>
      <c r="C8" s="65">
        <f>INDEX('REEDS calc-noIRA'!$C$64:$AG$113,MATCH(About!$B$2,'REEDS calc-noIRA'!$B$64:$B$113,0),MATCH(C$1,'REEDS calc-noIRA'!$C$63:$AG$63,0))*SUMIFS('res v com'!$E$3:$E$52,'res v com'!$B$3:$B$52,About!$B$2)*SUMIFS('Urban and Rural'!$B$2:$B$53,'Urban and Rural'!$A$2:$A$53,About!$B$1)</f>
        <v>79.818182960051487</v>
      </c>
      <c r="D8" s="65">
        <f>INDEX('REEDS calc-noIRA'!$C$64:$AG$113,MATCH(About!$B$2,'REEDS calc-noIRA'!$B$64:$B$113,0),MATCH(D$1,'REEDS calc-noIRA'!$C$63:$AG$63,0))*SUMIFS('res v com'!$E$3:$E$52,'res v com'!$B$3:$B$52,About!$B$2)*SUMIFS('Urban and Rural'!$B$2:$B$53,'Urban and Rural'!$A$2:$A$53,About!$B$1)</f>
        <v>79.818182960051487</v>
      </c>
      <c r="E8" s="65">
        <f>INDEX('REEDS calc-noIRA'!$C$64:$AG$113,MATCH(About!$B$2,'REEDS calc-noIRA'!$B$64:$B$113,0),MATCH(E$1,'REEDS calc-noIRA'!$C$63:$AG$63,0))*SUMIFS('res v com'!$E$3:$E$52,'res v com'!$B$3:$B$52,About!$B$2)*SUMIFS('Urban and Rural'!$B$2:$B$53,'Urban and Rural'!$A$2:$A$53,About!$B$1)</f>
        <v>93.185231886951556</v>
      </c>
      <c r="F8" s="65">
        <f>INDEX('REEDS calc-noIRA'!$C$64:$AG$113,MATCH(About!$B$2,'REEDS calc-noIRA'!$B$64:$B$113,0),MATCH(F$1,'REEDS calc-noIRA'!$C$63:$AG$63,0))*SUMIFS('res v com'!$E$3:$E$52,'res v com'!$B$3:$B$52,About!$B$2)*SUMIFS('Urban and Rural'!$B$2:$B$53,'Urban and Rural'!$A$2:$A$53,About!$B$1)</f>
        <v>106.55228081385164</v>
      </c>
      <c r="G8" s="65">
        <f>INDEX('REEDS calc-noIRA'!$C$64:$AG$113,MATCH(About!$B$2,'REEDS calc-noIRA'!$B$64:$B$113,0),MATCH(G$1,'REEDS calc-noIRA'!$C$63:$AG$63,0))*SUMIFS('res v com'!$E$3:$E$52,'res v com'!$B$3:$B$52,About!$B$2)*SUMIFS('Urban and Rural'!$B$2:$B$53,'Urban and Rural'!$A$2:$A$53,About!$B$1)</f>
        <v>128.52340721094004</v>
      </c>
      <c r="H8" s="65">
        <f>INDEX('REEDS calc-noIRA'!$C$64:$AG$113,MATCH(About!$B$2,'REEDS calc-noIRA'!$B$64:$B$113,0),MATCH(H$1,'REEDS calc-noIRA'!$C$63:$AG$63,0))*SUMIFS('res v com'!$E$3:$E$52,'res v com'!$B$3:$B$52,About!$B$2)*SUMIFS('Urban and Rural'!$B$2:$B$53,'Urban and Rural'!$A$2:$A$53,About!$B$1)</f>
        <v>150.49453360802843</v>
      </c>
      <c r="I8" s="65">
        <f>INDEX('REEDS calc-noIRA'!$C$64:$AG$113,MATCH(About!$B$2,'REEDS calc-noIRA'!$B$64:$B$113,0),MATCH(I$1,'REEDS calc-noIRA'!$C$63:$AG$63,0))*SUMIFS('res v com'!$E$3:$E$52,'res v com'!$B$3:$B$52,About!$B$2)*SUMIFS('Urban and Rural'!$B$2:$B$53,'Urban and Rural'!$A$2:$A$53,About!$B$1)</f>
        <v>185.58303704114073</v>
      </c>
      <c r="J8" s="65">
        <f>INDEX('REEDS calc-noIRA'!$C$64:$AG$113,MATCH(About!$B$2,'REEDS calc-noIRA'!$B$64:$B$113,0),MATCH(J$1,'REEDS calc-noIRA'!$C$63:$AG$63,0))*SUMIFS('res v com'!$E$3:$E$52,'res v com'!$B$3:$B$52,About!$B$2)*SUMIFS('Urban and Rural'!$B$2:$B$53,'Urban and Rural'!$A$2:$A$53,About!$B$1)</f>
        <v>220.67154047425299</v>
      </c>
      <c r="K8" s="65">
        <f>INDEX('REEDS calc-noIRA'!$C$64:$AG$113,MATCH(About!$B$2,'REEDS calc-noIRA'!$B$64:$B$113,0),MATCH(K$1,'REEDS calc-noIRA'!$C$63:$AG$63,0))*SUMIFS('res v com'!$E$3:$E$52,'res v com'!$B$3:$B$52,About!$B$2)*SUMIFS('Urban and Rural'!$B$2:$B$53,'Urban and Rural'!$A$2:$A$53,About!$B$1)</f>
        <v>277.28944311290388</v>
      </c>
      <c r="L8" s="65">
        <f>INDEX('REEDS calc-noIRA'!$C$64:$AG$113,MATCH(About!$B$2,'REEDS calc-noIRA'!$B$64:$B$113,0),MATCH(L$1,'REEDS calc-noIRA'!$C$63:$AG$63,0))*SUMIFS('res v com'!$E$3:$E$52,'res v com'!$B$3:$B$52,About!$B$2)*SUMIFS('Urban and Rural'!$B$2:$B$53,'Urban and Rural'!$A$2:$A$53,About!$B$1)</f>
        <v>333.90734575155471</v>
      </c>
      <c r="M8" s="65">
        <f>INDEX('REEDS calc-noIRA'!$C$64:$AG$113,MATCH(About!$B$2,'REEDS calc-noIRA'!$B$64:$B$113,0),MATCH(M$1,'REEDS calc-noIRA'!$C$63:$AG$63,0))*SUMIFS('res v com'!$E$3:$E$52,'res v com'!$B$3:$B$52,About!$B$2)*SUMIFS('Urban and Rural'!$B$2:$B$53,'Urban and Rural'!$A$2:$A$53,About!$B$1)</f>
        <v>413.87917295214527</v>
      </c>
      <c r="N8" s="65">
        <f>INDEX('REEDS calc-noIRA'!$C$64:$AG$113,MATCH(About!$B$2,'REEDS calc-noIRA'!$B$64:$B$113,0),MATCH(N$1,'REEDS calc-noIRA'!$C$63:$AG$63,0))*SUMIFS('res v com'!$E$3:$E$52,'res v com'!$B$3:$B$52,About!$B$2)*SUMIFS('Urban and Rural'!$B$2:$B$53,'Urban and Rural'!$A$2:$A$53,About!$B$1)</f>
        <v>493.85100015273588</v>
      </c>
      <c r="O8" s="65">
        <f>INDEX('REEDS calc-noIRA'!$C$64:$AG$113,MATCH(About!$B$2,'REEDS calc-noIRA'!$B$64:$B$113,0),MATCH(O$1,'REEDS calc-noIRA'!$C$63:$AG$63,0))*SUMIFS('res v com'!$E$3:$E$52,'res v com'!$B$3:$B$52,About!$B$2)*SUMIFS('Urban and Rural'!$B$2:$B$53,'Urban and Rural'!$A$2:$A$53,About!$B$1)</f>
        <v>598.69398879058883</v>
      </c>
      <c r="P8" s="65">
        <f>INDEX('REEDS calc-noIRA'!$C$64:$AG$113,MATCH(About!$B$2,'REEDS calc-noIRA'!$B$64:$B$113,0),MATCH(P$1,'REEDS calc-noIRA'!$C$63:$AG$63,0))*SUMIFS('res v com'!$E$3:$E$52,'res v com'!$B$3:$B$52,About!$B$2)*SUMIFS('Urban and Rural'!$B$2:$B$53,'Urban and Rural'!$A$2:$A$53,About!$B$1)</f>
        <v>703.53697742844167</v>
      </c>
      <c r="Q8" s="65">
        <f>INDEX('REEDS calc-noIRA'!$C$64:$AG$113,MATCH(About!$B$2,'REEDS calc-noIRA'!$B$64:$B$113,0),MATCH(Q$1,'REEDS calc-noIRA'!$C$63:$AG$63,0))*SUMIFS('res v com'!$E$3:$E$52,'res v com'!$B$3:$B$52,About!$B$2)*SUMIFS('Urban and Rural'!$B$2:$B$53,'Urban and Rural'!$A$2:$A$53,About!$B$1)</f>
        <v>830.56235329412652</v>
      </c>
      <c r="R8" s="65">
        <f>INDEX('REEDS calc-noIRA'!$C$64:$AG$113,MATCH(About!$B$2,'REEDS calc-noIRA'!$B$64:$B$113,0),MATCH(R$1,'REEDS calc-noIRA'!$C$63:$AG$63,0))*SUMIFS('res v com'!$E$3:$E$52,'res v com'!$B$3:$B$52,About!$B$2)*SUMIFS('Urban and Rural'!$B$2:$B$53,'Urban and Rural'!$A$2:$A$53,About!$B$1)</f>
        <v>957.58772915981103</v>
      </c>
      <c r="S8" s="65">
        <f>INDEX('REEDS calc-noIRA'!$C$64:$AG$113,MATCH(About!$B$2,'REEDS calc-noIRA'!$B$64:$B$113,0),MATCH(S$1,'REEDS calc-noIRA'!$C$63:$AG$63,0))*SUMIFS('res v com'!$E$3:$E$52,'res v com'!$B$3:$B$52,About!$B$2)*SUMIFS('Urban and Rural'!$B$2:$B$53,'Urban and Rural'!$A$2:$A$53,About!$B$1)</f>
        <v>1100.5921060415594</v>
      </c>
      <c r="T8" s="65">
        <f>INDEX('REEDS calc-noIRA'!$C$64:$AG$113,MATCH(About!$B$2,'REEDS calc-noIRA'!$B$64:$B$113,0),MATCH(T$1,'REEDS calc-noIRA'!$C$63:$AG$63,0))*SUMIFS('res v com'!$E$3:$E$52,'res v com'!$B$3:$B$52,About!$B$2)*SUMIFS('Urban and Rural'!$B$2:$B$53,'Urban and Rural'!$A$2:$A$53,About!$B$1)</f>
        <v>1243.5964829233076</v>
      </c>
      <c r="U8" s="65">
        <f>INDEX('REEDS calc-noIRA'!$C$64:$AG$113,MATCH(About!$B$2,'REEDS calc-noIRA'!$B$64:$B$113,0),MATCH(U$1,'REEDS calc-noIRA'!$C$63:$AG$63,0))*SUMIFS('res v com'!$E$3:$E$52,'res v com'!$B$3:$B$52,About!$B$2)*SUMIFS('Urban and Rural'!$B$2:$B$53,'Urban and Rural'!$A$2:$A$53,About!$B$1)</f>
        <v>1393.3420008587075</v>
      </c>
      <c r="V8" s="65">
        <f>INDEX('REEDS calc-noIRA'!$C$64:$AG$113,MATCH(About!$B$2,'REEDS calc-noIRA'!$B$64:$B$113,0),MATCH(V$1,'REEDS calc-noIRA'!$C$63:$AG$63,0))*SUMIFS('res v com'!$E$3:$E$52,'res v com'!$B$3:$B$52,About!$B$2)*SUMIFS('Urban and Rural'!$B$2:$B$53,'Urban and Rural'!$A$2:$A$53,About!$B$1)</f>
        <v>1543.0875187941076</v>
      </c>
      <c r="W8" s="65">
        <f>INDEX('REEDS calc-noIRA'!$C$64:$AG$113,MATCH(About!$B$2,'REEDS calc-noIRA'!$B$64:$B$113,0),MATCH(W$1,'REEDS calc-noIRA'!$C$63:$AG$63,0))*SUMIFS('res v com'!$E$3:$E$52,'res v com'!$B$3:$B$52,About!$B$2)*SUMIFS('Urban and Rural'!$B$2:$B$53,'Urban and Rural'!$A$2:$A$53,About!$B$1)</f>
        <v>1585.8774397842421</v>
      </c>
      <c r="X8" s="65">
        <f>INDEX('REEDS calc-noIRA'!$C$64:$AG$113,MATCH(About!$B$2,'REEDS calc-noIRA'!$B$64:$B$113,0),MATCH(X$1,'REEDS calc-noIRA'!$C$63:$AG$63,0))*SUMIFS('res v com'!$E$3:$E$52,'res v com'!$B$3:$B$52,About!$B$2)*SUMIFS('Urban and Rural'!$B$2:$B$53,'Urban and Rural'!$A$2:$A$53,About!$B$1)</f>
        <v>1628.6673607743774</v>
      </c>
      <c r="Y8" s="65">
        <f>INDEX('REEDS calc-noIRA'!$C$64:$AG$113,MATCH(About!$B$2,'REEDS calc-noIRA'!$B$64:$B$113,0),MATCH(Y$1,'REEDS calc-noIRA'!$C$63:$AG$63,0))*SUMIFS('res v com'!$E$3:$E$52,'res v com'!$B$3:$B$52,About!$B$2)*SUMIFS('Urban and Rural'!$B$2:$B$53,'Urban and Rural'!$A$2:$A$53,About!$B$1)</f>
        <v>1674.4725499850899</v>
      </c>
      <c r="Z8" s="65">
        <f>INDEX('REEDS calc-noIRA'!$C$64:$AG$113,MATCH(About!$B$2,'REEDS calc-noIRA'!$B$64:$B$113,0),MATCH(Z$1,'REEDS calc-noIRA'!$C$63:$AG$63,0))*SUMIFS('res v com'!$E$3:$E$52,'res v com'!$B$3:$B$52,About!$B$2)*SUMIFS('Urban and Rural'!$B$2:$B$53,'Urban and Rural'!$A$2:$A$53,About!$B$1)</f>
        <v>1720.2777391958027</v>
      </c>
      <c r="AA8" s="65">
        <f>INDEX('REEDS calc-noIRA'!$C$64:$AG$113,MATCH(About!$B$2,'REEDS calc-noIRA'!$B$64:$B$113,0),MATCH(AA$1,'REEDS calc-noIRA'!$C$63:$AG$63,0))*SUMIFS('res v com'!$E$3:$E$52,'res v com'!$B$3:$B$52,About!$B$2)*SUMIFS('Urban and Rural'!$B$2:$B$53,'Urban and Rural'!$A$2:$A$53,About!$B$1)</f>
        <v>1771.19159940444</v>
      </c>
      <c r="AB8" s="65">
        <f>INDEX('REEDS calc-noIRA'!$C$64:$AG$113,MATCH(About!$B$2,'REEDS calc-noIRA'!$B$64:$B$113,0),MATCH(AB$1,'REEDS calc-noIRA'!$C$63:$AG$63,0))*SUMIFS('res v com'!$E$3:$E$52,'res v com'!$B$3:$B$52,About!$B$2)*SUMIFS('Urban and Rural'!$B$2:$B$53,'Urban and Rural'!$A$2:$A$53,About!$B$1)</f>
        <v>1822.1054596130775</v>
      </c>
      <c r="AC8" s="65">
        <f>INDEX('REEDS calc-noIRA'!$C$64:$AG$113,MATCH(About!$B$2,'REEDS calc-noIRA'!$B$64:$B$113,0),MATCH(AC$1,'REEDS calc-noIRA'!$C$63:$AG$63,0))*SUMIFS('res v com'!$E$3:$E$52,'res v com'!$B$3:$B$52,About!$B$2)*SUMIFS('Urban and Rural'!$B$2:$B$53,'Urban and Rural'!$A$2:$A$53,About!$B$1)</f>
        <v>1873.9795963250835</v>
      </c>
      <c r="AD8" s="65">
        <f>INDEX('REEDS calc-noIRA'!$C$64:$AG$113,MATCH(About!$B$2,'REEDS calc-noIRA'!$B$64:$B$113,0),MATCH(AD$1,'REEDS calc-noIRA'!$C$63:$AG$63,0))*SUMIFS('res v com'!$E$3:$E$52,'res v com'!$B$3:$B$52,About!$B$2)*SUMIFS('Urban and Rural'!$B$2:$B$53,'Urban and Rural'!$A$2:$A$53,About!$B$1)</f>
        <v>1925.8537330370893</v>
      </c>
      <c r="AE8" s="65">
        <f>INDEX('REEDS calc-noIRA'!$C$64:$AG$113,MATCH(About!$B$2,'REEDS calc-noIRA'!$B$64:$B$113,0),MATCH(AE$1,'REEDS calc-noIRA'!$C$63:$AG$63,0))*SUMIFS('res v com'!$E$3:$E$52,'res v com'!$B$3:$B$52,About!$B$2)*SUMIFS('Urban and Rural'!$B$2:$B$53,'Urban and Rural'!$A$2:$A$53,About!$B$1)</f>
        <v>1977.209320437277</v>
      </c>
      <c r="AF8" s="65">
        <f>INDEX('REEDS calc-noIRA'!$C$64:$AG$113,MATCH(About!$B$2,'REEDS calc-noIRA'!$B$64:$B$113,0),MATCH(AF$1,'REEDS calc-noIRA'!$C$63:$AG$63,0))*SUMIFS('res v com'!$E$3:$E$52,'res v com'!$B$3:$B$52,About!$B$2)*SUMIFS('Urban and Rural'!$B$2:$B$53,'Urban and Rural'!$A$2:$A$53,About!$B$1)</f>
        <v>2028.5649078374645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86.446725106713274</v>
      </c>
      <c r="C8" s="65">
        <f>INDEX('REEDS calc-noIRA'!$C$64:$AG$113,MATCH(About!$B$2,'REEDS calc-noIRA'!$B$64:$B$113,0),MATCH(C$1,'REEDS calc-noIRA'!$C$63:$AG$63,0))*SUMIFS('res v com'!$F$3:$F$52,'res v com'!$B$3:$B$52,About!$B$2)</f>
        <v>86.446725106713274</v>
      </c>
      <c r="D8" s="65">
        <f>INDEX('REEDS calc-noIRA'!$C$64:$AG$113,MATCH(About!$B$2,'REEDS calc-noIRA'!$B$64:$B$113,0),MATCH(D$1,'REEDS calc-noIRA'!$C$63:$AG$63,0))*SUMIFS('res v com'!$F$3:$F$52,'res v com'!$B$3:$B$52,About!$B$2)</f>
        <v>86.446725106713274</v>
      </c>
      <c r="E8" s="65">
        <f>INDEX('REEDS calc-noIRA'!$C$64:$AG$113,MATCH(About!$B$2,'REEDS calc-noIRA'!$B$64:$B$113,0),MATCH(E$1,'REEDS calc-noIRA'!$C$63:$AG$63,0))*SUMIFS('res v com'!$F$3:$F$52,'res v com'!$B$3:$B$52,About!$B$2)</f>
        <v>100.92384750187048</v>
      </c>
      <c r="F8" s="65">
        <f>INDEX('REEDS calc-noIRA'!$C$64:$AG$113,MATCH(About!$B$2,'REEDS calc-noIRA'!$B$64:$B$113,0),MATCH(F$1,'REEDS calc-noIRA'!$C$63:$AG$63,0))*SUMIFS('res v com'!$F$3:$F$52,'res v com'!$B$3:$B$52,About!$B$2)</f>
        <v>115.40096989702771</v>
      </c>
      <c r="G8" s="65">
        <f>INDEX('REEDS calc-noIRA'!$C$64:$AG$113,MATCH(About!$B$2,'REEDS calc-noIRA'!$B$64:$B$113,0),MATCH(G$1,'REEDS calc-noIRA'!$C$63:$AG$63,0))*SUMIFS('res v com'!$F$3:$F$52,'res v com'!$B$3:$B$52,About!$B$2)</f>
        <v>139.19669981090655</v>
      </c>
      <c r="H8" s="65">
        <f>INDEX('REEDS calc-noIRA'!$C$64:$AG$113,MATCH(About!$B$2,'REEDS calc-noIRA'!$B$64:$B$113,0),MATCH(H$1,'REEDS calc-noIRA'!$C$63:$AG$63,0))*SUMIFS('res v com'!$F$3:$F$52,'res v com'!$B$3:$B$52,About!$B$2)</f>
        <v>162.99242972478541</v>
      </c>
      <c r="I8" s="65">
        <f>INDEX('REEDS calc-noIRA'!$C$64:$AG$113,MATCH(About!$B$2,'REEDS calc-noIRA'!$B$64:$B$113,0),MATCH(I$1,'REEDS calc-noIRA'!$C$63:$AG$63,0))*SUMIFS('res v com'!$F$3:$F$52,'res v com'!$B$3:$B$52,About!$B$2)</f>
        <v>200.99487601207267</v>
      </c>
      <c r="J8" s="65">
        <f>INDEX('REEDS calc-noIRA'!$C$64:$AG$113,MATCH(About!$B$2,'REEDS calc-noIRA'!$B$64:$B$113,0),MATCH(J$1,'REEDS calc-noIRA'!$C$63:$AG$63,0))*SUMIFS('res v com'!$F$3:$F$52,'res v com'!$B$3:$B$52,About!$B$2)</f>
        <v>238.99732229935992</v>
      </c>
      <c r="K8" s="65">
        <f>INDEX('REEDS calc-noIRA'!$C$64:$AG$113,MATCH(About!$B$2,'REEDS calc-noIRA'!$B$64:$B$113,0),MATCH(K$1,'REEDS calc-noIRA'!$C$63:$AG$63,0))*SUMIFS('res v com'!$F$3:$F$52,'res v com'!$B$3:$B$52,About!$B$2)</f>
        <v>300.31708784666307</v>
      </c>
      <c r="L8" s="65">
        <f>INDEX('REEDS calc-noIRA'!$C$64:$AG$113,MATCH(About!$B$2,'REEDS calc-noIRA'!$B$64:$B$113,0),MATCH(L$1,'REEDS calc-noIRA'!$C$63:$AG$63,0))*SUMIFS('res v com'!$F$3:$F$52,'res v com'!$B$3:$B$52,About!$B$2)</f>
        <v>361.63685339396625</v>
      </c>
      <c r="M8" s="65">
        <f>INDEX('REEDS calc-noIRA'!$C$64:$AG$113,MATCH(About!$B$2,'REEDS calc-noIRA'!$B$64:$B$113,0),MATCH(M$1,'REEDS calc-noIRA'!$C$63:$AG$63,0))*SUMIFS('res v com'!$F$3:$F$52,'res v com'!$B$3:$B$52,About!$B$2)</f>
        <v>448.24998220637099</v>
      </c>
      <c r="N8" s="65">
        <f>INDEX('REEDS calc-noIRA'!$C$64:$AG$113,MATCH(About!$B$2,'REEDS calc-noIRA'!$B$64:$B$113,0),MATCH(N$1,'REEDS calc-noIRA'!$C$63:$AG$63,0))*SUMIFS('res v com'!$F$3:$F$52,'res v com'!$B$3:$B$52,About!$B$2)</f>
        <v>534.86311101877584</v>
      </c>
      <c r="O8" s="65">
        <f>INDEX('REEDS calc-noIRA'!$C$64:$AG$113,MATCH(About!$B$2,'REEDS calc-noIRA'!$B$64:$B$113,0),MATCH(O$1,'REEDS calc-noIRA'!$C$63:$AG$63,0))*SUMIFS('res v com'!$F$3:$F$52,'res v com'!$B$3:$B$52,About!$B$2)</f>
        <v>648.41283968998448</v>
      </c>
      <c r="P8" s="65">
        <f>INDEX('REEDS calc-noIRA'!$C$64:$AG$113,MATCH(About!$B$2,'REEDS calc-noIRA'!$B$64:$B$113,0),MATCH(P$1,'REEDS calc-noIRA'!$C$63:$AG$63,0))*SUMIFS('res v com'!$F$3:$F$52,'res v com'!$B$3:$B$52,About!$B$2)</f>
        <v>761.96256836119301</v>
      </c>
      <c r="Q8" s="65">
        <f>INDEX('REEDS calc-noIRA'!$C$64:$AG$113,MATCH(About!$B$2,'REEDS calc-noIRA'!$B$64:$B$113,0),MATCH(Q$1,'REEDS calc-noIRA'!$C$63:$AG$63,0))*SUMIFS('res v com'!$F$3:$F$52,'res v com'!$B$3:$B$52,About!$B$2)</f>
        <v>899.53683204160859</v>
      </c>
      <c r="R8" s="65">
        <f>INDEX('REEDS calc-noIRA'!$C$64:$AG$113,MATCH(About!$B$2,'REEDS calc-noIRA'!$B$64:$B$113,0),MATCH(R$1,'REEDS calc-noIRA'!$C$63:$AG$63,0))*SUMIFS('res v com'!$F$3:$F$52,'res v com'!$B$3:$B$52,About!$B$2)</f>
        <v>1037.1110957220242</v>
      </c>
      <c r="S8" s="65">
        <f>INDEX('REEDS calc-noIRA'!$C$64:$AG$113,MATCH(About!$B$2,'REEDS calc-noIRA'!$B$64:$B$113,0),MATCH(S$1,'REEDS calc-noIRA'!$C$63:$AG$63,0))*SUMIFS('res v com'!$F$3:$F$52,'res v com'!$B$3:$B$52,About!$B$2)</f>
        <v>1191.9913447943509</v>
      </c>
      <c r="T8" s="65">
        <f>INDEX('REEDS calc-noIRA'!$C$64:$AG$113,MATCH(About!$B$2,'REEDS calc-noIRA'!$B$64:$B$113,0),MATCH(T$1,'REEDS calc-noIRA'!$C$63:$AG$63,0))*SUMIFS('res v com'!$F$3:$F$52,'res v com'!$B$3:$B$52,About!$B$2)</f>
        <v>1346.8715938666774</v>
      </c>
      <c r="U8" s="65">
        <f>INDEX('REEDS calc-noIRA'!$C$64:$AG$113,MATCH(About!$B$2,'REEDS calc-noIRA'!$B$64:$B$113,0),MATCH(U$1,'REEDS calc-noIRA'!$C$63:$AG$63,0))*SUMIFS('res v com'!$F$3:$F$52,'res v com'!$B$3:$B$52,About!$B$2)</f>
        <v>1509.0528055262164</v>
      </c>
      <c r="V8" s="65">
        <f>INDEX('REEDS calc-noIRA'!$C$64:$AG$113,MATCH(About!$B$2,'REEDS calc-noIRA'!$B$64:$B$113,0),MATCH(V$1,'REEDS calc-noIRA'!$C$63:$AG$63,0))*SUMIFS('res v com'!$F$3:$F$52,'res v com'!$B$3:$B$52,About!$B$2)</f>
        <v>1671.2340171857556</v>
      </c>
      <c r="W8" s="65">
        <f>INDEX('REEDS calc-noIRA'!$C$64:$AG$113,MATCH(About!$B$2,'REEDS calc-noIRA'!$B$64:$B$113,0),MATCH(W$1,'REEDS calc-noIRA'!$C$63:$AG$63,0))*SUMIFS('res v com'!$F$3:$F$52,'res v com'!$B$3:$B$52,About!$B$2)</f>
        <v>1717.5774492208284</v>
      </c>
      <c r="X8" s="65">
        <f>INDEX('REEDS calc-noIRA'!$C$64:$AG$113,MATCH(About!$B$2,'REEDS calc-noIRA'!$B$64:$B$113,0),MATCH(X$1,'REEDS calc-noIRA'!$C$63:$AG$63,0))*SUMIFS('res v com'!$F$3:$F$52,'res v com'!$B$3:$B$52,About!$B$2)</f>
        <v>1763.9208812559016</v>
      </c>
      <c r="Y8" s="65">
        <f>INDEX('REEDS calc-noIRA'!$C$64:$AG$113,MATCH(About!$B$2,'REEDS calc-noIRA'!$B$64:$B$113,0),MATCH(Y$1,'REEDS calc-noIRA'!$C$63:$AG$63,0))*SUMIFS('res v com'!$F$3:$F$52,'res v com'!$B$3:$B$52,About!$B$2)</f>
        <v>1813.5299860151679</v>
      </c>
      <c r="Z8" s="65">
        <f>INDEX('REEDS calc-noIRA'!$C$64:$AG$113,MATCH(About!$B$2,'REEDS calc-noIRA'!$B$64:$B$113,0),MATCH(Z$1,'REEDS calc-noIRA'!$C$63:$AG$63,0))*SUMIFS('res v com'!$F$3:$F$52,'res v com'!$B$3:$B$52,About!$B$2)</f>
        <v>1863.1390907744342</v>
      </c>
      <c r="AA8" s="65">
        <f>INDEX('REEDS calc-noIRA'!$C$64:$AG$113,MATCH(About!$B$2,'REEDS calc-noIRA'!$B$64:$B$113,0),MATCH(AA$1,'REEDS calc-noIRA'!$C$63:$AG$63,0))*SUMIFS('res v com'!$F$3:$F$52,'res v com'!$B$3:$B$52,About!$B$2)</f>
        <v>1918.2811187479415</v>
      </c>
      <c r="AB8" s="65">
        <f>INDEX('REEDS calc-noIRA'!$C$64:$AG$113,MATCH(About!$B$2,'REEDS calc-noIRA'!$B$64:$B$113,0),MATCH(AB$1,'REEDS calc-noIRA'!$C$63:$AG$63,0))*SUMIFS('res v com'!$F$3:$F$52,'res v com'!$B$3:$B$52,About!$B$2)</f>
        <v>1973.4231467214493</v>
      </c>
      <c r="AC8" s="65">
        <f>INDEX('REEDS calc-noIRA'!$C$64:$AG$113,MATCH(About!$B$2,'REEDS calc-noIRA'!$B$64:$B$113,0),MATCH(AC$1,'REEDS calc-noIRA'!$C$63:$AG$63,0))*SUMIFS('res v com'!$F$3:$F$52,'res v com'!$B$3:$B$52,About!$B$2)</f>
        <v>2029.6051978555276</v>
      </c>
      <c r="AD8" s="65">
        <f>INDEX('REEDS calc-noIRA'!$C$64:$AG$113,MATCH(About!$B$2,'REEDS calc-noIRA'!$B$64:$B$113,0),MATCH(AD$1,'REEDS calc-noIRA'!$C$63:$AG$63,0))*SUMIFS('res v com'!$F$3:$F$52,'res v com'!$B$3:$B$52,About!$B$2)</f>
        <v>2085.7872489896058</v>
      </c>
      <c r="AE8" s="65">
        <f>INDEX('REEDS calc-noIRA'!$C$64:$AG$113,MATCH(About!$B$2,'REEDS calc-noIRA'!$B$64:$B$113,0),MATCH(AE$1,'REEDS calc-noIRA'!$C$63:$AG$63,0))*SUMIFS('res v com'!$F$3:$F$52,'res v com'!$B$3:$B$52,About!$B$2)</f>
        <v>2141.407687616977</v>
      </c>
      <c r="AF8" s="65">
        <f>INDEX('REEDS calc-noIRA'!$C$64:$AG$113,MATCH(About!$B$2,'REEDS calc-noIRA'!$B$64:$B$113,0),MATCH(AF$1,'REEDS calc-noIRA'!$C$63:$AG$63,0))*SUMIFS('res v com'!$F$3:$F$52,'res v com'!$B$3:$B$52,About!$B$2)</f>
        <v>2197.0281262443477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-2.750231905649585</v>
      </c>
      <c r="E8" s="74">
        <f>'DESC-urban-residential'!F8-'BDESC-urban-residential'!F8</f>
        <v>-5.5004638112991415</v>
      </c>
      <c r="F8" s="74">
        <f>'DESC-urban-residential'!G8-'BDESC-urban-residential'!G8</f>
        <v>-12.450945142685725</v>
      </c>
      <c r="G8" s="74">
        <f>'DESC-urban-residential'!H8-'BDESC-urban-residential'!H8</f>
        <v>-19.401426474072338</v>
      </c>
      <c r="H8" s="74">
        <f>'DESC-urban-residential'!I8-'BDESC-urban-residential'!I8</f>
        <v>-30.093145062585535</v>
      </c>
      <c r="I8" s="74">
        <f>'DESC-urban-residential'!J8-'BDESC-urban-residential'!J8</f>
        <v>-40.78486365109876</v>
      </c>
      <c r="J8" s="74">
        <f>'DESC-urban-residential'!K8-'BDESC-urban-residential'!K8</f>
        <v>-57.326586698137476</v>
      </c>
      <c r="K8" s="74">
        <f>'DESC-urban-residential'!L8-'BDESC-urban-residential'!L8</f>
        <v>-73.868309745176077</v>
      </c>
      <c r="L8" s="74">
        <f>'DESC-urban-residential'!M8-'BDESC-urban-residential'!M8</f>
        <v>-101.02684981346556</v>
      </c>
      <c r="M8" s="74">
        <f>'DESC-urban-residential'!N8-'BDESC-urban-residential'!N8</f>
        <v>-128.18538988175499</v>
      </c>
      <c r="N8" s="74">
        <f>'DESC-urban-residential'!O8-'BDESC-urban-residential'!O8</f>
        <v>-164.67589700978783</v>
      </c>
      <c r="O8" s="74">
        <f>'DESC-urban-residential'!P8-'BDESC-urban-residential'!P8</f>
        <v>-201.16640413782079</v>
      </c>
      <c r="P8" s="74">
        <f>'DESC-urban-residential'!Q8-'BDESC-urban-residential'!Q8</f>
        <v>-215.17875887498417</v>
      </c>
      <c r="Q8" s="74">
        <f>'DESC-urban-residential'!R8-'BDESC-urban-residential'!R8</f>
        <v>-229.19111361214777</v>
      </c>
      <c r="R8" s="74">
        <f>'DESC-urban-residential'!S8-'BDESC-urban-residential'!S8</f>
        <v>-242.09722981743062</v>
      </c>
      <c r="S8" s="74">
        <f>'DESC-urban-residential'!T8-'BDESC-urban-residential'!T8</f>
        <v>-255.00334602271346</v>
      </c>
      <c r="T8" s="74">
        <f>'DESC-urban-residential'!U8-'BDESC-urban-residential'!U8</f>
        <v>-172.41764617995182</v>
      </c>
      <c r="U8" s="74">
        <f>'DESC-urban-residential'!V8-'BDESC-urban-residential'!V8</f>
        <v>-89.831946337190175</v>
      </c>
      <c r="V8" s="74">
        <f>'DESC-urban-residential'!W8-'BDESC-urban-residential'!W8</f>
        <v>-109.08933133575624</v>
      </c>
      <c r="W8" s="74">
        <f>'DESC-urban-residential'!X8-'BDESC-urban-residential'!X8</f>
        <v>-128.34671633432163</v>
      </c>
      <c r="X8" s="74">
        <f>'DESC-urban-residential'!Y8-'BDESC-urban-residential'!Y8</f>
        <v>-143.63815937397385</v>
      </c>
      <c r="Y8" s="74">
        <f>'DESC-urban-residential'!Z8-'BDESC-urban-residential'!Z8</f>
        <v>-158.9296024136263</v>
      </c>
      <c r="Z8" s="74">
        <f>'DESC-urban-residential'!AA8-'BDESC-urban-residential'!AA8</f>
        <v>-163.47171027456329</v>
      </c>
      <c r="AA8" s="74">
        <f>'DESC-urban-residential'!AB8-'BDESC-urban-residential'!AB8</f>
        <v>-168.01381813549983</v>
      </c>
      <c r="AB8" s="74">
        <f>'DESC-urban-residential'!AC8-'BDESC-urban-residential'!AC8</f>
        <v>-167.03241554905708</v>
      </c>
      <c r="AC8" s="74">
        <f>'DESC-urban-residential'!AD8-'BDESC-urban-residential'!AD8</f>
        <v>-166.05101296261478</v>
      </c>
      <c r="AD8" s="74">
        <f>'DESC-urban-residential'!AE8-'BDESC-urban-residential'!AE8</f>
        <v>-169.89788063511128</v>
      </c>
      <c r="AE8" s="74">
        <f>'DESC-urban-residential'!AF8-'BDESC-urban-residential'!AF8</f>
        <v>-173.74474830760846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-0.78023267156425291</v>
      </c>
      <c r="E8" s="74">
        <f>'DESC-rural-residential'!F8-'BDESC-rural-residential'!F8</f>
        <v>-1.5604653431285023</v>
      </c>
      <c r="F8" s="74">
        <f>'DESC-rural-residential'!G8-'BDESC-rural-residential'!G8</f>
        <v>-3.5322963755244388</v>
      </c>
      <c r="G8" s="74">
        <f>'DESC-rural-residential'!H8-'BDESC-rural-residential'!H8</f>
        <v>-5.5041274079203717</v>
      </c>
      <c r="H8" s="74">
        <f>'DESC-rural-residential'!I8-'BDESC-rural-residential'!I8</f>
        <v>-8.5373364041481068</v>
      </c>
      <c r="I8" s="74">
        <f>'DESC-rural-residential'!J8-'BDESC-rural-residential'!J8</f>
        <v>-11.570545400375849</v>
      </c>
      <c r="J8" s="74">
        <f>'DESC-rural-residential'!K8-'BDESC-rural-residential'!K8</f>
        <v>-16.263383389330329</v>
      </c>
      <c r="K8" s="74">
        <f>'DESC-rural-residential'!L8-'BDESC-rural-residential'!L8</f>
        <v>-20.956221378284781</v>
      </c>
      <c r="L8" s="74">
        <f>'DESC-rural-residential'!M8-'BDESC-rural-residential'!M8</f>
        <v>-28.661019009981757</v>
      </c>
      <c r="M8" s="74">
        <f>'DESC-rural-residential'!N8-'BDESC-rural-residential'!N8</f>
        <v>-36.36581664167872</v>
      </c>
      <c r="N8" s="74">
        <f>'DESC-rural-residential'!O8-'BDESC-rural-residential'!O8</f>
        <v>-46.718065775562167</v>
      </c>
      <c r="O8" s="74">
        <f>'DESC-rural-residential'!P8-'BDESC-rural-residential'!P8</f>
        <v>-57.070314909445699</v>
      </c>
      <c r="P8" s="74">
        <f>'DESC-rural-residential'!Q8-'BDESC-rural-residential'!Q8</f>
        <v>-61.045578576856627</v>
      </c>
      <c r="Q8" s="74">
        <f>'DESC-rural-residential'!R8-'BDESC-rural-residential'!R8</f>
        <v>-65.020842244267612</v>
      </c>
      <c r="R8" s="74">
        <f>'DESC-rural-residential'!S8-'BDESC-rural-residential'!S8</f>
        <v>-68.682269306356773</v>
      </c>
      <c r="S8" s="74">
        <f>'DESC-rural-residential'!T8-'BDESC-rural-residential'!T8</f>
        <v>-72.34369636844599</v>
      </c>
      <c r="T8" s="74">
        <f>'DESC-rural-residential'!U8-'BDESC-rural-residential'!U8</f>
        <v>-48.914377157598437</v>
      </c>
      <c r="U8" s="74">
        <f>'DESC-rural-residential'!V8-'BDESC-rural-residential'!V8</f>
        <v>-25.485057946750885</v>
      </c>
      <c r="V8" s="74">
        <f>'DESC-rural-residential'!W8-'BDESC-rural-residential'!W8</f>
        <v>-30.94832121335304</v>
      </c>
      <c r="W8" s="74">
        <f>'DESC-rural-residential'!X8-'BDESC-rural-residential'!X8</f>
        <v>-36.411584479955025</v>
      </c>
      <c r="X8" s="74">
        <f>'DESC-rural-residential'!Y8-'BDESC-rural-residential'!Y8</f>
        <v>-40.749721722269669</v>
      </c>
      <c r="Y8" s="74">
        <f>'DESC-rural-residential'!Z8-'BDESC-rural-residential'!Z8</f>
        <v>-45.087858964584427</v>
      </c>
      <c r="Z8" s="74">
        <f>'DESC-rural-residential'!AA8-'BDESC-rural-residential'!AA8</f>
        <v>-46.376441554144208</v>
      </c>
      <c r="AA8" s="74">
        <f>'DESC-rural-residential'!AB8-'BDESC-rural-residential'!AB8</f>
        <v>-47.665024143703818</v>
      </c>
      <c r="AB8" s="74">
        <f>'DESC-rural-residential'!AC8-'BDESC-rural-residential'!AC8</f>
        <v>-47.386603127524381</v>
      </c>
      <c r="AC8" s="74">
        <f>'DESC-rural-residential'!AD8-'BDESC-rural-residential'!AD8</f>
        <v>-47.108182111344945</v>
      </c>
      <c r="AD8" s="74">
        <f>'DESC-rural-residential'!AE8-'BDESC-rural-residential'!AE8</f>
        <v>-48.199527112143073</v>
      </c>
      <c r="AE8" s="74">
        <f>'DESC-rural-residential'!AF8-'BDESC-rural-residential'!AF8</f>
        <v>-49.290872112941315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-2.9786263318771944</v>
      </c>
      <c r="E8" s="74">
        <f>'DESC-commercial'!F8-'BDESC-commercial'!F8</f>
        <v>-5.9572526637543746</v>
      </c>
      <c r="F8" s="74">
        <f>'DESC-commercial'!G8-'BDESC-commercial'!G8</f>
        <v>-13.484940299971811</v>
      </c>
      <c r="G8" s="74">
        <f>'DESC-commercial'!H8-'BDESC-commercial'!H8</f>
        <v>-21.012627936189233</v>
      </c>
      <c r="H8" s="74">
        <f>'DESC-commercial'!I8-'BDESC-commercial'!I8</f>
        <v>-32.592245805993741</v>
      </c>
      <c r="I8" s="74">
        <f>'DESC-commercial'!J8-'BDESC-commercial'!J8</f>
        <v>-44.171863675798221</v>
      </c>
      <c r="J8" s="74">
        <f>'DESC-commercial'!K8-'BDESC-commercial'!K8</f>
        <v>-62.087302639805159</v>
      </c>
      <c r="K8" s="74">
        <f>'DESC-commercial'!L8-'BDESC-commercial'!L8</f>
        <v>-80.002741603812012</v>
      </c>
      <c r="L8" s="74">
        <f>'DESC-commercial'!M8-'BDESC-commercial'!M8</f>
        <v>-109.41667663109922</v>
      </c>
      <c r="M8" s="74">
        <f>'DESC-commercial'!N8-'BDESC-commercial'!N8</f>
        <v>-138.83061165838626</v>
      </c>
      <c r="N8" s="74">
        <f>'DESC-commercial'!O8-'BDESC-commercial'!O8</f>
        <v>-178.35149176010964</v>
      </c>
      <c r="O8" s="74">
        <f>'DESC-commercial'!P8-'BDESC-commercial'!P8</f>
        <v>-217.87237186183324</v>
      </c>
      <c r="P8" s="74">
        <f>'DESC-commercial'!Q8-'BDESC-commercial'!Q8</f>
        <v>-233.04838982089393</v>
      </c>
      <c r="Q8" s="74">
        <f>'DESC-commercial'!R8-'BDESC-commercial'!R8</f>
        <v>-248.22440777995439</v>
      </c>
      <c r="R8" s="74">
        <f>'DESC-commercial'!S8-'BDESC-commercial'!S8</f>
        <v>-262.20231905803712</v>
      </c>
      <c r="S8" s="74">
        <f>'DESC-commercial'!T8-'BDESC-commercial'!T8</f>
        <v>-276.1802303361203</v>
      </c>
      <c r="T8" s="74">
        <f>'DESC-commercial'!U8-'BDESC-commercial'!U8</f>
        <v>-186.73615848063946</v>
      </c>
      <c r="U8" s="74">
        <f>'DESC-commercial'!V8-'BDESC-commercial'!V8</f>
        <v>-97.292086625158618</v>
      </c>
      <c r="V8" s="74">
        <f>'DESC-commercial'!W8-'BDESC-commercial'!W8</f>
        <v>-118.14871108726106</v>
      </c>
      <c r="W8" s="74">
        <f>'DESC-commercial'!X8-'BDESC-commercial'!X8</f>
        <v>-139.00533554936305</v>
      </c>
      <c r="X8" s="74">
        <f>'DESC-commercial'!Y8-'BDESC-commercial'!Y8</f>
        <v>-155.56666435830607</v>
      </c>
      <c r="Y8" s="74">
        <f>'DESC-commercial'!Z8-'BDESC-commercial'!Z8</f>
        <v>-172.12799316724909</v>
      </c>
      <c r="Z8" s="74">
        <f>'DESC-commercial'!AA8-'BDESC-commercial'!AA8</f>
        <v>-177.04730271675317</v>
      </c>
      <c r="AA8" s="74">
        <f>'DESC-commercial'!AB8-'BDESC-commercial'!AB8</f>
        <v>-181.96661226625724</v>
      </c>
      <c r="AB8" s="74">
        <f>'DESC-commercial'!AC8-'BDESC-commercial'!AC8</f>
        <v>-180.90370859615382</v>
      </c>
      <c r="AC8" s="74">
        <f>'DESC-commercial'!AD8-'BDESC-commercial'!AD8</f>
        <v>-179.84080492605062</v>
      </c>
      <c r="AD8" s="74">
        <f>'DESC-commercial'!AE8-'BDESC-commercial'!AE8</f>
        <v>-184.00713770729999</v>
      </c>
      <c r="AE8" s="74">
        <f>'DESC-commercial'!AF8-'BDESC-commercial'!AF8</f>
        <v>-188.17347048854981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2025-01-29T23:39:31Z</dcterms:modified>
</cp:coreProperties>
</file>