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OH/bldgs/BCEU/"/>
    </mc:Choice>
  </mc:AlternateContent>
  <xr:revisionPtr revIDLastSave="0" documentId="8_{5D11914C-6F3F-8D41-A1BF-3A62D93E5A11}"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51" i="36" l="1"/>
  <c r="AF6" i="14" s="1"/>
  <c r="AK151" i="36"/>
  <c r="X6" i="14" s="1"/>
  <c r="U151" i="36"/>
  <c r="H6" i="14" s="1"/>
  <c r="AN156" i="36"/>
  <c r="AA11" i="14" s="1"/>
  <c r="AF156" i="36"/>
  <c r="S11" i="14" s="1"/>
  <c r="AR151" i="36"/>
  <c r="AE6" i="14" s="1"/>
  <c r="AJ151" i="36"/>
  <c r="W6" i="14" s="1"/>
  <c r="AB151" i="36"/>
  <c r="O6" i="14" s="1"/>
  <c r="T151" i="36"/>
  <c r="G6" i="14" s="1"/>
  <c r="AM156" i="36"/>
  <c r="Z11" i="14" s="1"/>
  <c r="AE156" i="36"/>
  <c r="R11" i="14" s="1"/>
  <c r="W156" i="36"/>
  <c r="J11" i="14" s="1"/>
  <c r="AQ151" i="36"/>
  <c r="AD6" i="14" s="1"/>
  <c r="AI151" i="36"/>
  <c r="V6" i="14" s="1"/>
  <c r="AA151" i="36"/>
  <c r="N6" i="14" s="1"/>
  <c r="S151" i="36"/>
  <c r="F6" i="14" s="1"/>
  <c r="AL156" i="36"/>
  <c r="Y11" i="14" s="1"/>
  <c r="AD156" i="36"/>
  <c r="Q11" i="14" s="1"/>
  <c r="V156" i="36"/>
  <c r="I11" i="14" s="1"/>
  <c r="AP151" i="36"/>
  <c r="AC6" i="14" s="1"/>
  <c r="AH151" i="36"/>
  <c r="U6" i="14" s="1"/>
  <c r="Z151" i="36"/>
  <c r="M6" i="14" s="1"/>
  <c r="R151" i="36"/>
  <c r="E6" i="14" s="1"/>
  <c r="X156" i="36"/>
  <c r="K11" i="14" s="1"/>
  <c r="AK156" i="36"/>
  <c r="X11" i="14" s="1"/>
  <c r="AC156" i="36"/>
  <c r="P11" i="14" s="1"/>
  <c r="AO151" i="36"/>
  <c r="AB6" i="14" s="1"/>
  <c r="AG151" i="36"/>
  <c r="T6" i="14" s="1"/>
  <c r="AR156" i="36"/>
  <c r="AE11" i="14" s="1"/>
  <c r="AJ156" i="36"/>
  <c r="W11" i="14" s="1"/>
  <c r="AB156" i="36"/>
  <c r="O11" i="14" s="1"/>
  <c r="T156" i="36"/>
  <c r="G11" i="14" s="1"/>
  <c r="AN151" i="36"/>
  <c r="AA6" i="14" s="1"/>
  <c r="AF151" i="36"/>
  <c r="S6" i="14" s="1"/>
  <c r="X151" i="36"/>
  <c r="K6" i="14" s="1"/>
  <c r="AS156" i="36"/>
  <c r="AF11" i="14" s="1"/>
  <c r="U156" i="36"/>
  <c r="H11" i="14" s="1"/>
  <c r="Y151" i="36"/>
  <c r="L6" i="14" s="1"/>
  <c r="AQ156" i="36"/>
  <c r="AD11" i="14" s="1"/>
  <c r="AI156" i="36"/>
  <c r="V11" i="14" s="1"/>
  <c r="AA156" i="36"/>
  <c r="N11" i="14" s="1"/>
  <c r="S156" i="36"/>
  <c r="F11" i="14" s="1"/>
  <c r="AM151" i="36"/>
  <c r="Z6" i="14" s="1"/>
  <c r="AE151" i="36"/>
  <c r="R6" i="14" s="1"/>
  <c r="W151" i="36"/>
  <c r="J6" i="14" s="1"/>
  <c r="AO156" i="36"/>
  <c r="AB11" i="14" s="1"/>
  <c r="AG156" i="36"/>
  <c r="T11" i="14" s="1"/>
  <c r="Y156" i="36"/>
  <c r="L11" i="14" s="1"/>
  <c r="AC151" i="36"/>
  <c r="P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<sst xmlns="http://schemas.openxmlformats.org/spreadsheetml/2006/main" count="211474" uniqueCount="1097">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</sst>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181420000000000</c:v>
                </c:pt>
                <c:pt idx="1">
                  <c:v>181420000000000</c:v>
                </c:pt>
                <c:pt idx="2">
                  <c:v>181392375417886.31</c:v>
                </c:pt>
                <c:pt idx="3">
                  <c:v>181398646866958.47</c:v>
                </c:pt>
                <c:pt idx="4">
                  <c:v>181519387166697.44</c:v>
                </c:pt>
                <c:pt idx="5">
                  <c:v>181755249038331.66</c:v>
                </c:pt>
                <c:pt idx="6">
                  <c:v>182035012588899.06</c:v>
                </c:pt>
                <c:pt idx="7">
                  <c:v>182525121952749.28</c:v>
                </c:pt>
                <c:pt idx="8">
                  <c:v>183176953413558.72</c:v>
                </c:pt>
                <c:pt idx="9">
                  <c:v>183892571395333.31</c:v>
                </c:pt>
                <c:pt idx="10">
                  <c:v>184670572644511.69</c:v>
                </c:pt>
                <c:pt idx="11">
                  <c:v>185590654079532</c:v>
                </c:pt>
                <c:pt idx="12">
                  <c:v>186644549552455</c:v>
                </c:pt>
                <c:pt idx="13">
                  <c:v>187839881799239</c:v>
                </c:pt>
                <c:pt idx="14">
                  <c:v>189161832483560.75</c:v>
                </c:pt>
                <c:pt idx="15">
                  <c:v>190556500655347.03</c:v>
                </c:pt>
                <c:pt idx="16">
                  <c:v>191906148171490.38</c:v>
                </c:pt>
                <c:pt idx="17">
                  <c:v>193260035724813.84</c:v>
                </c:pt>
                <c:pt idx="18">
                  <c:v>194658025932155.25</c:v>
                </c:pt>
                <c:pt idx="19">
                  <c:v>196050997172695.38</c:v>
                </c:pt>
                <c:pt idx="20">
                  <c:v>197387137481764.41</c:v>
                </c:pt>
                <c:pt idx="21">
                  <c:v>197675282921116.44</c:v>
                </c:pt>
                <c:pt idx="22">
                  <c:v>197992174617306.75</c:v>
                </c:pt>
                <c:pt idx="23">
                  <c:v>198332008355517.94</c:v>
                </c:pt>
                <c:pt idx="24">
                  <c:v>198650319317944.34</c:v>
                </c:pt>
                <c:pt idx="25">
                  <c:v>198916917012805.66</c:v>
                </c:pt>
                <c:pt idx="26">
                  <c:v>199205540760635.06</c:v>
                </c:pt>
                <c:pt idx="27">
                  <c:v>199480188857571.44</c:v>
                </c:pt>
                <c:pt idx="28">
                  <c:v>199761393245150.78</c:v>
                </c:pt>
                <c:pt idx="29">
                  <c:v>200077223337924.78</c:v>
                </c:pt>
                <c:pt idx="30">
                  <c:v>200395169977522.25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153473000000000</c:v>
                </c:pt>
                <c:pt idx="1">
                  <c:v>153473000000000</c:v>
                </c:pt>
                <c:pt idx="2">
                  <c:v>154108767485614.5</c:v>
                </c:pt>
                <c:pt idx="3">
                  <c:v>154685122514751.56</c:v>
                </c:pt>
                <c:pt idx="4">
                  <c:v>155321368430927.59</c:v>
                </c:pt>
                <c:pt idx="5">
                  <c:v>155935788050032.12</c:v>
                </c:pt>
                <c:pt idx="6">
                  <c:v>156578175755218.59</c:v>
                </c:pt>
                <c:pt idx="7">
                  <c:v>157229038796313.03</c:v>
                </c:pt>
                <c:pt idx="8">
                  <c:v>157909159182092.34</c:v>
                </c:pt>
                <c:pt idx="9">
                  <c:v>158655923695615.12</c:v>
                </c:pt>
                <c:pt idx="10">
                  <c:v>159468849924500.75</c:v>
                </c:pt>
                <c:pt idx="11">
                  <c:v>160384242159414.88</c:v>
                </c:pt>
                <c:pt idx="12">
                  <c:v>161444031293136.28</c:v>
                </c:pt>
                <c:pt idx="13">
                  <c:v>162601316353895.12</c:v>
                </c:pt>
                <c:pt idx="14">
                  <c:v>163870272378988.5</c:v>
                </c:pt>
                <c:pt idx="15">
                  <c:v>165229497375012.59</c:v>
                </c:pt>
                <c:pt idx="16">
                  <c:v>166636300664004.47</c:v>
                </c:pt>
                <c:pt idx="17">
                  <c:v>168155582274877.38</c:v>
                </c:pt>
                <c:pt idx="18">
                  <c:v>169735165194097.91</c:v>
                </c:pt>
                <c:pt idx="19">
                  <c:v>171407901228098.56</c:v>
                </c:pt>
                <c:pt idx="20">
                  <c:v>173164960036363.81</c:v>
                </c:pt>
                <c:pt idx="21">
                  <c:v>175014121029776.06</c:v>
                </c:pt>
                <c:pt idx="22">
                  <c:v>176954987331664.44</c:v>
                </c:pt>
                <c:pt idx="23">
                  <c:v>179003184316139.38</c:v>
                </c:pt>
                <c:pt idx="24">
                  <c:v>181124735458460.19</c:v>
                </c:pt>
                <c:pt idx="25">
                  <c:v>183316010085604.41</c:v>
                </c:pt>
                <c:pt idx="26">
                  <c:v>185618372484975.81</c:v>
                </c:pt>
                <c:pt idx="27">
                  <c:v>187955597044525.72</c:v>
                </c:pt>
                <c:pt idx="28">
                  <c:v>190392521603310.31</c:v>
                </c:pt>
                <c:pt idx="29">
                  <c:v>192910255544714.31</c:v>
                </c:pt>
                <c:pt idx="30">
                  <c:v>195517224286369.12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785</v>
      </c>
      <c r="C1" s="95">
        <v>45275</v>
      </c>
      <c r="E1" s="128" t="s">
        <v>915</v>
      </c>
      <c r="F1" s="129" t="str">
        <f>B1</f>
        <v>Ohio</v>
      </c>
      <c r="H1" t="s">
        <v>712</v>
      </c>
      <c r="I1" t="s">
        <v>817</v>
      </c>
    </row>
    <row r="2" spans="1:9" x14ac:dyDescent="0.2">
      <c r="B2" t="str">
        <f>VLOOKUP(B1,H2:I52,2)</f>
        <v>OH</v>
      </c>
      <c r="E2" s="128" t="s">
        <v>817</v>
      </c>
      <c r="F2" s="130" t="str">
        <f>LOOKUP(F1,H:H,I:I)</f>
        <v>OH</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0.23715931457132572</v>
      </c>
      <c r="H5" s="100" t="s">
        <v>724</v>
      </c>
      <c r="I5" s="100" t="s">
        <v>725</v>
      </c>
    </row>
    <row r="6" spans="1:9" x14ac:dyDescent="0.2">
      <c r="B6" t="s">
        <v>551</v>
      </c>
      <c r="E6" s="119" t="s">
        <v>910</v>
      </c>
      <c r="F6" s="120">
        <f>SUMIFS('Rural Urban'!F:F,'Rural Urban'!B:B,About!F2) / 100</f>
        <v>0.76284068542867434</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0.23715931457132572</v>
      </c>
      <c r="R11" s="207">
        <f>1-Q11</f>
        <v>0.76284068542867423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OH</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523824000000000</v>
      </c>
      <c r="G23" s="6">
        <f>BF2</f>
        <v>1.1695032E+16</v>
      </c>
      <c r="H23" s="207">
        <f>IFERROR(F23/G23,0)</f>
        <v>4.4790300702041687E-2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7665000000000</v>
      </c>
      <c r="G25" s="6">
        <f t="shared" si="2"/>
        <v>473453000000000</v>
      </c>
      <c r="H25" s="207">
        <f t="shared" si="3"/>
        <v>1.6189568975167545E-2</v>
      </c>
    </row>
    <row r="26" spans="1:58" x14ac:dyDescent="0.2">
      <c r="C26" s="204" t="s">
        <v>966</v>
      </c>
      <c r="D26" s="204" t="s">
        <v>635</v>
      </c>
      <c r="E26" t="s">
        <v>1022</v>
      </c>
      <c r="F26">
        <f t="shared" si="1"/>
        <v>181420000000000</v>
      </c>
      <c r="G26" s="6">
        <f t="shared" si="2"/>
        <v>5017299000000000</v>
      </c>
      <c r="H26" s="213">
        <f t="shared" si="3"/>
        <v>3.6158897446614206E-2</v>
      </c>
    </row>
    <row r="27" spans="1:58" x14ac:dyDescent="0.2">
      <c r="C27" s="204" t="s">
        <v>968</v>
      </c>
      <c r="D27" s="204" t="s">
        <v>969</v>
      </c>
      <c r="E27" t="s">
        <v>1022</v>
      </c>
      <c r="F27">
        <f t="shared" si="1"/>
        <v>288000000000</v>
      </c>
      <c r="G27" s="6">
        <f t="shared" si="2"/>
        <v>9410000000000</v>
      </c>
      <c r="H27" s="207">
        <f t="shared" si="3"/>
        <v>3.0605738575982998E-2</v>
      </c>
    </row>
    <row r="28" spans="1:58" x14ac:dyDescent="0.2">
      <c r="C28" s="204" t="s">
        <v>971</v>
      </c>
      <c r="D28" s="204" t="s">
        <v>972</v>
      </c>
      <c r="E28" t="s">
        <v>1022</v>
      </c>
      <c r="F28">
        <f t="shared" si="1"/>
        <v>292835000000000</v>
      </c>
      <c r="G28" s="6">
        <f t="shared" si="2"/>
        <v>4914171000000000</v>
      </c>
      <c r="H28" s="213">
        <f t="shared" si="3"/>
        <v>5.9589908450479234E-2</v>
      </c>
    </row>
    <row r="29" spans="1:58" x14ac:dyDescent="0.2">
      <c r="C29" s="204" t="s">
        <v>974</v>
      </c>
      <c r="D29" s="204" t="s">
        <v>975</v>
      </c>
      <c r="E29" t="s">
        <v>1022</v>
      </c>
      <c r="F29">
        <f t="shared" si="1"/>
        <v>19030000000000</v>
      </c>
      <c r="G29" s="6">
        <f t="shared" si="2"/>
        <v>484129000000000</v>
      </c>
      <c r="H29" s="207">
        <f t="shared" si="3"/>
        <v>3.9307705177752214E-2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19340000000000</v>
      </c>
      <c r="G31" s="6">
        <f t="shared" si="2"/>
        <v>438967000000000</v>
      </c>
      <c r="H31" s="207">
        <f t="shared" si="3"/>
        <v>4.4057981579480918E-2</v>
      </c>
    </row>
    <row r="32" spans="1:58" x14ac:dyDescent="0.2">
      <c r="C32" s="204" t="s">
        <v>983</v>
      </c>
      <c r="D32" s="204" t="s">
        <v>983</v>
      </c>
      <c r="E32" t="s">
        <v>1013</v>
      </c>
      <c r="F32">
        <f t="shared" si="1"/>
        <v>374523000000000</v>
      </c>
      <c r="G32" s="6">
        <f t="shared" si="2"/>
        <v>9178628000000000</v>
      </c>
      <c r="H32" s="207">
        <f t="shared" si="3"/>
        <v>4.080381076561769E-2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28069000000000</v>
      </c>
      <c r="G34" s="6">
        <f t="shared" si="2"/>
        <v>707192000000000</v>
      </c>
      <c r="H34" s="207">
        <f t="shared" si="3"/>
        <v>3.9690777044989196E-2</v>
      </c>
    </row>
    <row r="35" spans="3:8" x14ac:dyDescent="0.2">
      <c r="C35" s="204" t="s">
        <v>990</v>
      </c>
      <c r="D35" s="204" t="s">
        <v>635</v>
      </c>
      <c r="E35" t="s">
        <v>1013</v>
      </c>
      <c r="F35">
        <f t="shared" si="1"/>
        <v>153473000000000</v>
      </c>
      <c r="G35" s="6">
        <f t="shared" si="2"/>
        <v>4532636000000000</v>
      </c>
      <c r="H35" s="213">
        <f t="shared" si="3"/>
        <v>3.385954663026107E-2</v>
      </c>
    </row>
    <row r="36" spans="3:8" x14ac:dyDescent="0.2">
      <c r="C36" s="204" t="s">
        <v>992</v>
      </c>
      <c r="D36" s="204" t="s">
        <v>969</v>
      </c>
      <c r="E36" t="s">
        <v>1013</v>
      </c>
      <c r="F36">
        <f t="shared" si="1"/>
        <v>45000000000</v>
      </c>
      <c r="G36" s="6">
        <f t="shared" si="2"/>
        <v>1434000000000</v>
      </c>
      <c r="H36" s="207">
        <f t="shared" si="3"/>
        <v>3.1380753138075312E-2</v>
      </c>
    </row>
    <row r="37" spans="3:8" x14ac:dyDescent="0.2">
      <c r="C37" s="204" t="s">
        <v>994</v>
      </c>
      <c r="D37" s="204" t="s">
        <v>972</v>
      </c>
      <c r="E37" t="s">
        <v>1013</v>
      </c>
      <c r="F37">
        <f t="shared" si="1"/>
        <v>181975000000000</v>
      </c>
      <c r="G37" s="6">
        <f t="shared" si="2"/>
        <v>3434314000000000</v>
      </c>
      <c r="H37" s="213">
        <f t="shared" si="3"/>
        <v>5.2987292367558704E-2</v>
      </c>
    </row>
    <row r="38" spans="3:8" x14ac:dyDescent="0.2">
      <c r="C38" s="204" t="s">
        <v>996</v>
      </c>
      <c r="D38" s="204" t="s">
        <v>975</v>
      </c>
      <c r="E38" t="s">
        <v>1013</v>
      </c>
      <c r="F38">
        <f t="shared" si="1"/>
        <v>5826000000000</v>
      </c>
      <c r="G38" s="6">
        <f t="shared" si="2"/>
        <v>216973000000000</v>
      </c>
      <c r="H38" s="207">
        <f t="shared" si="3"/>
        <v>2.6851267208362332E-2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3559000000000</v>
      </c>
      <c r="G40" s="6">
        <f t="shared" si="2"/>
        <v>122008000000000</v>
      </c>
      <c r="H40" s="207">
        <f t="shared" si="3"/>
        <v>2.9170218346337946E-2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Ohio</v>
      </c>
      <c r="H2" s="1" t="s">
        <v>354</v>
      </c>
      <c r="I2" s="1"/>
      <c r="J2" s="1"/>
      <c r="K2" s="1"/>
      <c r="L2" s="1"/>
      <c r="M2" s="1"/>
      <c r="P2" s="1" t="s">
        <v>1087</v>
      </c>
      <c r="Q2">
        <f>SUMIFS(BDEQ!C:C,BDEQ!$AG:$AG,About!$B$2,BDEQ!$AH:$AH,Calculations!$I4)*BDEQ!$C$2</f>
        <v>236493226.40000001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0.16582682582538402</v>
      </c>
      <c r="K4" s="207">
        <f>$B$12</f>
        <v>0.76284068542867423</v>
      </c>
      <c r="L4" s="209" t="s">
        <v>1022</v>
      </c>
      <c r="M4" s="12" t="s">
        <v>1015</v>
      </c>
      <c r="N4" s="1" t="s">
        <v>635</v>
      </c>
      <c r="O4" s="7">
        <f>P4</f>
        <v>22949530123772.156</v>
      </c>
      <c r="P4" s="7">
        <f>Q4</f>
        <v>22949530123772.156</v>
      </c>
      <c r="Q4" s="45">
        <f>SUMIFS('SEDS 2021'!$F$23:$F$40,'SEDS 2021'!E$23:E$40,Calculations!L4,'SEDS 2021'!D$23:D$40,Calculations!N4)*J4*K4</f>
        <v>22949530123772.156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23136665075977.055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23310051160344.145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23476218141437.879</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23633207743414.922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23788562262675.539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23942155018973.742</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24092113156819.535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24236514223416.516</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24377503145909.383</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24526919814251.395</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24666824686386.062</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24811597753868.551</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24953379436969.078</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25105801815400.387</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25255993892962.258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25419306795887.914</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25582972797790.051</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25755029314474.887</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25926071645544.539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25860800875471.215</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25793783902101.59</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25728984661264.113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25664009751007.699</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25596646425448.883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25531299385001.324</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25466105245180.203</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25398991234177.637</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25334143036716.188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25269645203118.02</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0.76284068542867423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0.7318147789308973</v>
      </c>
      <c r="K6" s="207">
        <f t="shared" si="0"/>
        <v>0.76284068542867423</v>
      </c>
      <c r="L6" s="209" t="s">
        <v>1022</v>
      </c>
      <c r="M6" s="12" t="s">
        <v>1015</v>
      </c>
      <c r="N6" s="1" t="s">
        <v>972</v>
      </c>
      <c r="O6" s="7">
        <f t="shared" si="1"/>
        <v>163477507072530</v>
      </c>
      <c r="P6" s="7">
        <f t="shared" si="1"/>
        <v>163477507072530</v>
      </c>
      <c r="Q6" s="45">
        <f>SUMIFS('SEDS 2021'!$F$23:$F$40,'SEDS 2021'!E$23:E$40,Calculations!L6,'SEDS 2021'!D$23:D$40,Calculations!N6)*J6*K6</f>
        <v>163477507072530</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164089393928710.56</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164538528357180.88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164840396969849.31</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165040371021493.66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165196852525866.66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165406551691462.66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165581472415624.03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165766950888728.12</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165931988577399.47</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166250599843903.97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166516726316754.5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166940089418181.81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167375707960087.66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167997813768976.5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168624075851604.38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169469169848732.53</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170359764154835</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171423347863027.56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172545591444255.69</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171530420621003.69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170567449327146.44</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169698866033094.03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168883567732005.22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168081029215815.84</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167333354807253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166600727351983.41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165846021806562.88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165115620558458.81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164377023556081.19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0.99877310104259243</v>
      </c>
      <c r="K7" s="207">
        <f t="shared" si="0"/>
        <v>0.76284068542867423</v>
      </c>
      <c r="L7" s="209" t="s">
        <v>1022</v>
      </c>
      <c r="M7" s="12" t="s">
        <v>1015</v>
      </c>
      <c r="N7" s="1" t="s">
        <v>964</v>
      </c>
      <c r="O7" s="7">
        <f t="shared" si="1"/>
        <v>5839999962305.7666</v>
      </c>
      <c r="P7" s="7">
        <f t="shared" si="1"/>
        <v>5839999962305.7666</v>
      </c>
      <c r="Q7" s="45">
        <f>SUMIFS('SEDS 2021'!$F$23:$F$40,'SEDS 2021'!E$23:E$40,Calculations!L7,'SEDS 2021'!D$23:D$40,Calculations!N7)*J7*K7</f>
        <v>5839999962305.7666</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5854014720218.6289</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5859535702510.376</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5852784732965.9033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5833668524417.335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5798081313097.7939</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5745617257529.7334</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5665762878253.0098</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5556619593952.1875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5415546618796.3965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5248097772327.7051</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5052099830962.2363</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4835529557368.3701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4598028956779.4512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4347205018528.1821</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4083295019688.6489</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3814290709439.0527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3539940982331.8101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3265306961414.0884</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2991643094924.7734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2687278540739.4546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2397593966894.3315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2125373035195.7854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1872395370108.2205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1640604278896.9407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1432259336308.7549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1247940320019.6187</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1087524520258.9286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950637429318.3689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835716207368.80457</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0.76284068542867423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0.76284068542867423</v>
      </c>
      <c r="L9" s="209" t="s">
        <v>1022</v>
      </c>
      <c r="M9" s="12" t="s">
        <v>1015</v>
      </c>
      <c r="N9" s="1" t="s">
        <v>981</v>
      </c>
      <c r="O9" s="7">
        <f t="shared" si="1"/>
        <v>14753338856190.559</v>
      </c>
      <c r="P9" s="7">
        <f t="shared" si="1"/>
        <v>14753338856190.559</v>
      </c>
      <c r="Q9" s="45">
        <f>SUMIFS('SEDS 2021'!$F$23:$F$40,'SEDS 2021'!E$23:E$40,Calculations!L9,'SEDS 2021'!D$23:D$40,Calculations!N9)*J9*K9</f>
        <v>14753338856190.559</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14808939066957.447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14853757528917.34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14888005397829.867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14916398429917.307</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14939988077450.926</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14968415086434.994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14991825738041.188</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15011758075414.982</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15031066195277.859</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15057462748515.039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15080979205698.104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15112644163413.396</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15148951260130.422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15199742108849.686</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15258221498908.588</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15335308965697.012</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15420787127283.705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15514624685818.205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15610851279331.428</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15540575935313.732</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15465072072995.699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15388031101358.318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15307286555515.375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15222183833960.234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15139619725504.268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15058242746808.246</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14976033588248.184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14897804684652.961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14821250214572.467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0.76284068542867423</v>
      </c>
      <c r="L10" s="209" t="s">
        <v>1022</v>
      </c>
      <c r="M10" s="12" t="s">
        <v>1015</v>
      </c>
      <c r="N10" s="1" t="s">
        <v>969</v>
      </c>
      <c r="O10" s="7">
        <f t="shared" si="1"/>
        <v>219698117403.45819</v>
      </c>
      <c r="P10" s="7">
        <f t="shared" si="1"/>
        <v>219698117403.45819</v>
      </c>
      <c r="Q10" s="45">
        <f>SUMIFS('SEDS 2021'!$F$23:$F$40,'SEDS 2021'!E$23:E$40,Calculations!L10,'SEDS 2021'!D$23:D$40,Calculations!N10)*J10*K10</f>
        <v>219698117403.45819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221545598201.71573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223302087218.96777</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225050945992.70444</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226780258873.50235</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228494258554.50494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230243172555.77563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231949964630.44479</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233549527285.89737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235183328628.04523</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236830098139.6821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238395155736.74149</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239927666106.83643</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241445744589.76645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242962619813.33984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244436007158.06537</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245937697326.67871</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247445732098.28418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248915893569.49066</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250415997097.31512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249745210716.21591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249005131362.04614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248278693192.55688</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247528255729.93109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246716665977.05286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245927348827.01587</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245121654075.12613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244261993182.06549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243430368831.91824</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242588512724.95929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0.76284068542867423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0.76284068542867423</v>
      </c>
      <c r="C12" s="207">
        <f>'Rural Urban'!Q11</f>
        <v>0.23715931457132572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0.88696845285329418</v>
      </c>
      <c r="K12" s="207">
        <f t="shared" si="0"/>
        <v>0.76284068542867423</v>
      </c>
      <c r="L12" s="209" t="s">
        <v>1022</v>
      </c>
      <c r="M12" s="12" t="s">
        <v>1015</v>
      </c>
      <c r="N12" s="1" t="s">
        <v>975</v>
      </c>
      <c r="O12" s="7">
        <f t="shared" si="1"/>
        <v>12875995296711.98</v>
      </c>
      <c r="P12" s="7">
        <f t="shared" si="1"/>
        <v>12875995296711.98</v>
      </c>
      <c r="Q12" s="45">
        <f>SUMIFS('SEDS 2021'!$F$23:$F$40,'SEDS 2021'!E$23:E$40,Calculations!L12,'SEDS 2021'!D$23:D$40,Calculations!N12)*J12*K12</f>
        <v>12875995296711.98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12978063554813.973</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13072380502966.174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13156029012904.67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13236067810682.568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13313293370119.246</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13399372789397.785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13482685070623.469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13568269698322.658</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13654563643332.01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13749963324194.666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13839333326379.523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13934742686812.982</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14026297180620.412</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14123707980446.797</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14214128593830.83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14311543029172.082</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14405595930446.994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14505063267971.033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14605391789508.779</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14529171728650.9</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14454031056997.969</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14384717473598.357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14318683467623.045</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14253082683272.346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14191842740807.848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14131820788284.73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14070007248243.262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14010412353592.123</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13950356663128.064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0.76284068542867423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7.0321128616254988E-2</v>
      </c>
      <c r="K17" s="207">
        <f>$B$12</f>
        <v>0.76284068542867423</v>
      </c>
      <c r="L17" s="209" t="s">
        <v>1022</v>
      </c>
      <c r="M17" s="12" t="s">
        <v>1018</v>
      </c>
      <c r="N17" s="1" t="s">
        <v>635</v>
      </c>
      <c r="O17" s="7">
        <f>P17</f>
        <v>9732061453167.8574</v>
      </c>
      <c r="P17" s="7">
        <f>Q17</f>
        <v>9732061453167.8574</v>
      </c>
      <c r="Q17" s="45">
        <f>SUMIFS('SEDS 2021'!$F$23:$F$40,'SEDS 2021'!E$23:E$40,Calculations!L17,'SEDS 2021'!D$23:D$40,Calculations!N17)*J17*K17</f>
        <v>9732061453167.8574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9509458325337.2988</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9305032809227.082</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9121653832906.6953</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8950215425063.6855</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8816040143122.9551</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8707813074876.9062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8624527922346.5312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8563890733949.6592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8522486938627.6523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8485918146243.3281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8471763909241.9893</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8465773167911.6709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8465196513991.2031</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8468298908475.1729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8474052284287.6309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8481812645346.6621</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8480548526577.0537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8490924568740.0977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8502119655904.9785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8515541108340.9561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8529165545047.252</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8543260112153.7334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8557772090252.1045</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8562204606375.1934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8577395171318.8398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8592827608517.1992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8608446073753.0928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8624197665317.6016</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8640057383389.8135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0.76284068542867423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0.76284068542867423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0.76284068542867423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0.76284068542867423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0.76284068542867423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0.76284068542867423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0.76284068542867423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0.76284068542867423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0.76284068542867423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6.3768490862653598E-2</v>
      </c>
      <c r="K30" s="207">
        <f>$B$12</f>
        <v>0.76284068542867423</v>
      </c>
      <c r="L30" s="209" t="s">
        <v>1022</v>
      </c>
      <c r="M30" s="12" t="s">
        <v>1019</v>
      </c>
      <c r="N30" s="1" t="s">
        <v>635</v>
      </c>
      <c r="O30" s="7">
        <f>P30</f>
        <v>8825212053090.7422</v>
      </c>
      <c r="P30" s="7">
        <f>Q30</f>
        <v>8825212053090.7422</v>
      </c>
      <c r="Q30" s="45">
        <f>SUMIFS('SEDS 2021'!$F$23:$F$40,'SEDS 2021'!E$23:E$40,Calculations!L30,'SEDS 2021'!D$23:D$40,Calculations!N30)*J30*K30</f>
        <v>8825212053090.7422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8739522577673.9775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8655974759869.1016</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8578790481678.877</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8529935163012.5225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8507341611976.7959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8496219432531.6621</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8484393360854.8711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8473869599122.1045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8467452576795.1094</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8473948311223.8564</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8492427378690.3076</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8516990518582.8691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8540744756569.6611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8562741283415.3135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8567832110591.3887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8568025721855.7617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8565382045136.2988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8561002057791.7383</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8555353617415.459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8478651681509.4678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8404137018992.1963</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8332578218538.9453</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8264501206287.7578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8199754537059.3301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8137935527207.0342</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8078451888392.4785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8020726712059.1689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7964388421420.8721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7909233234457.5312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0.76284068542867423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0.76284068542867423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0.76284068542867423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0.76284068542867423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0.76284068542867423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0.76284068542867423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0.76284068542867423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0.76284068542867423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0.76284068542867423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0.27605884852914725</v>
      </c>
      <c r="K43" s="207">
        <f>$B$12</f>
        <v>0.76284068542867423</v>
      </c>
      <c r="L43" s="209" t="s">
        <v>1022</v>
      </c>
      <c r="M43" s="12" t="s">
        <v>1014</v>
      </c>
      <c r="N43" s="1" t="s">
        <v>635</v>
      </c>
      <c r="O43" s="7">
        <f>P43</f>
        <v>38205042089660.031</v>
      </c>
      <c r="P43" s="7">
        <f>Q43</f>
        <v>38205042089660.031</v>
      </c>
      <c r="Q43" s="45">
        <f>SUMIFS('SEDS 2021'!$F$23:$F$40,'SEDS 2021'!E$23:E$40,Calculations!L43,'SEDS 2021'!D$23:D$40,Calculations!N43)*J43*K43</f>
        <v>38205042089660.031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37968373400475.922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37728052422789.312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37493897317308.18</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37279897129787.422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37102381168730.219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36967133610189.336</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36872994453382.859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36816664212534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36806918139972.859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36848580845648.5</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36930640675911.195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37044118042538.75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37190710312696.328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37364904003242.18</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37558437468849.117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37763024431337.836</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37975992614058.109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38194678642437.562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38416482120395.242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38311033634510.492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38204912841859.969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38097991449261.836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37990333820326.938</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37882099001734.039</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37773382223216.242</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37663930264561.039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37553798407428.68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37442777977936.805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37330708219601.938</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0.76284068542867423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0.2681387894731791</v>
      </c>
      <c r="K45" s="207">
        <f t="shared" si="8"/>
        <v>0.76284068542867423</v>
      </c>
      <c r="L45" s="209" t="s">
        <v>1022</v>
      </c>
      <c r="M45" s="12" t="s">
        <v>1014</v>
      </c>
      <c r="N45" s="1" t="s">
        <v>972</v>
      </c>
      <c r="O45" s="7">
        <f t="shared" ref="O45:O52" si="10">P45</f>
        <v>59898572855496.297</v>
      </c>
      <c r="P45" s="7">
        <f t="shared" si="9"/>
        <v>59898572855496.297</v>
      </c>
      <c r="Q45" s="45">
        <f>SUMIFS('SEDS 2021'!$F$23:$F$40,'SEDS 2021'!E$23:E$40,Calculations!L45,'SEDS 2021'!D$23:D$40,Calculations!N45)*J45*K45</f>
        <v>59898572855496.297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59951941116680.297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60017627764579.188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60103457976430.922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60223394102786.664</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60393700337789.664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60611069129444.984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60860493027386.219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61127455131967.844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61421891361062.891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61742057518187.391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62070914749014.891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62400940864667.578</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62744516340094.492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63101237782071.008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63464579115060.258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63827675189278.258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64192280476488.992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64557206764026.094</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64920842683159.539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64713883779827.797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64504068370765.594</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64292937229779.969</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64081806943599.648</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63871518235579.227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63662211592258.93</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63454616604177.719</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63248561360292.336</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63044184141231.953</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62841358663002.938</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1.2268989574075488E-3</v>
      </c>
      <c r="K46" s="207">
        <f t="shared" si="8"/>
        <v>0.76284068542867423</v>
      </c>
      <c r="L46" s="209" t="s">
        <v>1022</v>
      </c>
      <c r="M46" s="12" t="s">
        <v>1014</v>
      </c>
      <c r="N46" s="1" t="s">
        <v>964</v>
      </c>
      <c r="O46" s="7">
        <f t="shared" si="10"/>
        <v>7173891505.0211353</v>
      </c>
      <c r="P46" s="7">
        <f t="shared" si="9"/>
        <v>7173891505.0211353</v>
      </c>
      <c r="Q46" s="45">
        <f>SUMIFS('SEDS 2021'!$F$23:$F$40,'SEDS 2021'!E$23:E$40,Calculations!L46,'SEDS 2021'!D$23:D$40,Calculations!N46)*J46*K46</f>
        <v>7173891505.0211353</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6873998543.1751461</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6623527264.5252848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6420380370.6574717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6261891569.5724897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6145749002.5442085</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6066339853.3765059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6016639500.0976868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5989554652.5319815</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5981218875.9001637</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5987244069.6074314</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6002302226.7268686</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6022756289.0699205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6048108262.1529341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6076946153.0626297</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6107704448.3877916</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6138901245.2124329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6170454889.7214346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6202182295.5156679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6233886215.3531179</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6212564732.8291998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6191086467.4166431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6169621276.0811157</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6148310647.1524496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6127243536.3178501</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6106406910.1949368</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6085867879.1624374</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6065593910.9083376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6045580044.820817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6025807216.2248745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0.76284068542867423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0.76284068542867423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0.76284068542867423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0.76284068542867423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0.11303154714670578</v>
      </c>
      <c r="K51" s="207">
        <f t="shared" si="8"/>
        <v>0.76284068542867423</v>
      </c>
      <c r="L51" s="209" t="s">
        <v>1022</v>
      </c>
      <c r="M51" s="12" t="s">
        <v>1014</v>
      </c>
      <c r="N51" s="1" t="s">
        <v>975</v>
      </c>
      <c r="O51" s="7">
        <f t="shared" si="10"/>
        <v>1640862946995.688</v>
      </c>
      <c r="P51" s="7">
        <f t="shared" si="9"/>
        <v>1640862946995.688</v>
      </c>
      <c r="Q51" s="45">
        <f>SUMIFS('SEDS 2021'!$F$23:$F$40,'SEDS 2021'!E$23:E$40,Calculations!L51,'SEDS 2021'!D$23:D$40,Calculations!N51)*J51*K51</f>
        <v>1640862946995.688</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1608842605462.8333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1583735483186.3699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1564904611652.9702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1551696348150.0283</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1543603144904.5686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1539744352873.7505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1539098216219.0061</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1540703331145.2947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1544352658423.7144</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1549598280331.3464</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1555677149977.4534</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1562132555584.2146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1569083617600.6106</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1576427167553.1082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1583981745305.4045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1591555282033.6365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1599200369435.5022</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1606893088878.1794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1614602793665.2761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1609807377902.6667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1604904482557.9602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1599929153816.0212</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1594913004732.2593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1589877350759.3745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1584832606674.9907</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1579798586208.7629</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1574775490314.3379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1569771710516.6641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1564788292967.9109</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0.76284068542867423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0.42402470616656024</v>
      </c>
      <c r="K56" s="207">
        <f>$B$12</f>
        <v>0.76284068542867423</v>
      </c>
      <c r="L56" s="209" t="s">
        <v>1022</v>
      </c>
      <c r="M56" s="12" t="s">
        <v>1016</v>
      </c>
      <c r="N56" s="1" t="s">
        <v>635</v>
      </c>
      <c r="O56" s="7">
        <f>P56</f>
        <v>58682711430779.305</v>
      </c>
      <c r="P56" s="7">
        <f>Q56</f>
        <v>58682711430779.305</v>
      </c>
      <c r="Q56" s="45">
        <f>SUMIFS('SEDS 2021'!$F$23:$F$40,'SEDS 2021'!E$23:E$40,Calculations!L56,'SEDS 2021'!D$23:D$40,Calculations!N56)*J56*K56</f>
        <v>58682711430779.305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59019464615851.57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59379156959594.992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59799813951504.75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60257043295381.766</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60649388588827.656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61124268001815.969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61660803803331.648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62189796439435.203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62699865413340.078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63240734649819.094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63818399461891.383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64453424699670.797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65150310928477.266</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65862505562281.484</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66537501852426.031</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67194448523858.867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67888165942716.461</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68554042478749.75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69174912212132.922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69628721016019.461</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70104486886579.055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70592910755150.266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71061928881251.188</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71501212746789.906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71942078948289.109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72370288990900.25</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72804155717899.188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73261539088377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73719944781681.453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0.76284068542867423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0.76284068542867423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0.76284068542867423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0.76284068542867423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0.76284068542867423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0.76284068542867423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0.76284068542867423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0.76284068542867423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0.76284068542867423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0.16582682582538402</v>
      </c>
      <c r="K69" s="210">
        <f>$C$12</f>
        <v>0.23715931457132572</v>
      </c>
      <c r="L69" s="209" t="s">
        <v>1022</v>
      </c>
      <c r="M69" s="12" t="s">
        <v>1015</v>
      </c>
      <c r="N69" s="1" t="s">
        <v>635</v>
      </c>
      <c r="O69" s="7">
        <f>P69</f>
        <v>7134772617469.0107</v>
      </c>
      <c r="P69" s="7">
        <f>Q69</f>
        <v>7134772617469.0107</v>
      </c>
      <c r="Q69" s="45">
        <f>SUMIFS('SEDS 2021'!$F$23:$F$40,'SEDS 2021'!E$23:E$40,Calculations!L69,'SEDS 2021'!D$23:D$40,Calculations!N69)*J69*K69</f>
        <v>7134772617469.0107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7192950947289.3613</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7246854895663.0615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7298514499159.998</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7347320949983.71</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7395619070426.3838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7443369476903.8955</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7489989917928.1123</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7534882722719.0146</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7578714727040.8193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7625166830771.5078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7668661814998.7871</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7713670271034.7178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7757748736466.8467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7805135284516.2432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7851828454989.4473</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7902600754970.7168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7953482829788.1191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8006973429259.1934</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8060148728864.9893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8039856718504.4863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8019021831518.8066</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7998876414742.665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7978676384152.9414</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7957733819837.8291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7937418097803.2881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7917149910999.1777</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7896284856012.5566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7876124219126.0996</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7856072506757.2432</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0.23715931457132572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0.7318147789308973</v>
      </c>
      <c r="K71" s="210">
        <f t="shared" si="14"/>
        <v>0.23715931457132572</v>
      </c>
      <c r="L71" s="209" t="s">
        <v>1022</v>
      </c>
      <c r="M71" s="12" t="s">
        <v>1015</v>
      </c>
      <c r="N71" s="1" t="s">
        <v>972</v>
      </c>
      <c r="O71" s="7">
        <f t="shared" si="15"/>
        <v>50823473715699.305</v>
      </c>
      <c r="P71" s="7">
        <f t="shared" si="16"/>
        <v>50823473715699.305</v>
      </c>
      <c r="Q71" s="45">
        <f>SUMIFS('SEDS 2021'!$F$23:$F$40,'SEDS 2021'!E$23:E$40,Calculations!L71,'SEDS 2021'!D$23:D$40,Calculations!N71)*J71*K71</f>
        <v>50823473715699.305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51013703039041.484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51153334308375.977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51247182151888.438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51309352025527.742</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51358000514037.938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51423193825470.945</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51477574877555.391</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51535238225079.109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51586546743189.594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51685599705390.273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51768335685649.445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51899954914758.688</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52035384234125.539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52228790524646.102</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52423488957877.383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52686219980141.398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52963096579975.219</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53293753803747.227</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53642647778059.273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53327041621735.875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53027663761633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52757630158810.914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52504162311656.523</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52254661350247.258</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52022217074995.148</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51794450742592.156</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51559820559286.547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51332746331769.352</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51103124128635.445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0.99877310104259243</v>
      </c>
      <c r="K72" s="210">
        <f t="shared" si="14"/>
        <v>0.23715931457132572</v>
      </c>
      <c r="L72" s="209" t="s">
        <v>1022</v>
      </c>
      <c r="M72" s="12" t="s">
        <v>1015</v>
      </c>
      <c r="N72" s="1" t="s">
        <v>964</v>
      </c>
      <c r="O72" s="7">
        <f t="shared" si="15"/>
        <v>1815595857185.7039</v>
      </c>
      <c r="P72" s="7">
        <f t="shared" si="16"/>
        <v>1815595857185.7039</v>
      </c>
      <c r="Q72" s="45">
        <f>SUMIFS('SEDS 2021'!$F$23:$F$40,'SEDS 2021'!E$23:E$40,Calculations!L72,'SEDS 2021'!D$23:D$40,Calculations!N72)*J72*K72</f>
        <v>1815595857185.7039</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1819952901118.9727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1821669317667.1216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1819570510746.5662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1813627478337.3372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1802563780758.9829</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1786253246074.8486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1761427341771.9807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1727495818468.0017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1683637683038.7354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1631579560795.3496</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1570645818902.041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1503316350740.3064</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1429479859423.2571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1351501279609.6697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1269454378298.7732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1185823708023.6604</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1100531202686.1648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1015150313330.2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930071034996.90894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835447228966.11951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745387277671.84692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660756592907.94263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582108441596.62805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510046977957.57758</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445274680514.04242</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387971796175.84241</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338100175738.76831</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295543388612.39362</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259815563985.49625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0.23715931457132572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0.23715931457132572</v>
      </c>
      <c r="L74" s="209" t="s">
        <v>1022</v>
      </c>
      <c r="M74" s="12" t="s">
        <v>1015</v>
      </c>
      <c r="N74" s="1" t="s">
        <v>981</v>
      </c>
      <c r="O74" s="7">
        <f t="shared" si="15"/>
        <v>4586661143809.4395</v>
      </c>
      <c r="P74" s="7">
        <f t="shared" si="16"/>
        <v>4586661143809.4395</v>
      </c>
      <c r="Q74" s="45">
        <f>SUMIFS('SEDS 2021'!$F$23:$F$40,'SEDS 2021'!E$23:E$40,Calculations!L74,'SEDS 2021'!D$23:D$40,Calculations!N74)*J74*K74</f>
        <v>4586661143809.4395</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4603946676853.7168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4617880275207.3184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4628527585021.7646</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4637354686351.1533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4644688464880.4258</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4653526129277.1348</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4660804259815.5879</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4667001018273.374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4673003713934.2217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4681210130545.6494</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4688521154948.5332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4698365464266.499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4709652966802.6885</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4725443318705.5732</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4743623958946.4971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4767589658646.0469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4794163938964.2568</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4823337069721.6748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4853252926855.4678</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4831405045984.8574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4807931672609.6943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4783980427773.8701</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4758877779851.0938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4732420219973.0049</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4706751888768.8213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4681452623983.8174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4655894643047.5566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4631574082397.4863</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4607774085886.4736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0.23715931457132572</v>
      </c>
      <c r="L75" s="209" t="s">
        <v>1022</v>
      </c>
      <c r="M75" s="12" t="s">
        <v>1015</v>
      </c>
      <c r="N75" s="1" t="s">
        <v>969</v>
      </c>
      <c r="O75" s="7">
        <f t="shared" si="15"/>
        <v>68301882596.541809</v>
      </c>
      <c r="P75" s="7">
        <f t="shared" si="16"/>
        <v>68301882596.541809</v>
      </c>
      <c r="Q75" s="45">
        <f>SUMIFS('SEDS 2021'!$F$23:$F$40,'SEDS 2021'!E$23:E$40,Calculations!L75,'SEDS 2021'!D$23:D$40,Calculations!N75)*J75*K75</f>
        <v>68301882596.541809</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68876245354.28096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69422319704.195145</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69966021889.9646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70503647458.872131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71036512311.63443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71580231667.075562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72110855749.241348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72608143309.05188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73116075324.020065</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73628039009.356659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74114599301.791351</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74591040996.482727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75062995966.0513</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75534576854.675171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75992637809.534714</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76459497820.923218</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76928330304.055267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77385388368.052704</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77851755109.156647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77643214529.971527</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77413131478.92836</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77187289331.746994</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76953986051.436279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76701671153.735779</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76456280578.930542</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76205798376.339966</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75938538656.117432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75679995208.410629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75418270812.861542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0.23715931457132572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0.88696845285329418</v>
      </c>
      <c r="K77" s="210">
        <f t="shared" si="14"/>
        <v>0.23715931457132572</v>
      </c>
      <c r="L77" s="209" t="s">
        <v>1022</v>
      </c>
      <c r="M77" s="12" t="s">
        <v>1015</v>
      </c>
      <c r="N77" s="1" t="s">
        <v>975</v>
      </c>
      <c r="O77" s="7">
        <f t="shared" si="15"/>
        <v>4003014361086.2051</v>
      </c>
      <c r="P77" s="7">
        <f t="shared" si="16"/>
        <v>4003014361086.2051</v>
      </c>
      <c r="Q77" s="45">
        <f>SUMIFS('SEDS 2021'!$F$23:$F$40,'SEDS 2021'!E$23:E$40,Calculations!L77,'SEDS 2021'!D$23:D$40,Calculations!N77)*J77*K77</f>
        <v>4003014361086.2051</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4034746331592.4121</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4064068499645.9761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4090073960105.6245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4114957198221.6572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4138965829503.6895</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4165727034647.4922</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4191627965062.2793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4218235344598.645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4245063243583.3105</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4274722022088.2837</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4302506235576.4355</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4332168023360.3062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4360631372801.4717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4390915387484.9414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4419026225177.3828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4449311370104.9922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4478551448703.1445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4509474819781.8379</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4540665924103.2803</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4516969891976.3604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4493609430839.4131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4472060551442.2734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4451531258898.4395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4431136650497.0664</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4412097782937.0508</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4393437575908.874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4374220382768.1807</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4355692943635.2349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4337022247828.6001</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0.23715931457132572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7.0321128616254988E-2</v>
      </c>
      <c r="K82" s="210">
        <f>$C$12</f>
        <v>0.23715931457132572</v>
      </c>
      <c r="L82" s="209" t="s">
        <v>1022</v>
      </c>
      <c r="M82" s="12" t="s">
        <v>1018</v>
      </c>
      <c r="N82" s="1" t="s">
        <v>635</v>
      </c>
      <c r="O82" s="7">
        <f>P82</f>
        <v>3025597700393.1216</v>
      </c>
      <c r="P82" s="7">
        <f>Q82</f>
        <v>3025597700393.1216</v>
      </c>
      <c r="Q82" s="45">
        <f>SUMIFS('SEDS 2021'!$F$23:$F$40,'SEDS 2021'!E$23:E$40,Calculations!L82,'SEDS 2021'!D$23:D$40,Calculations!N82)*J82*K82</f>
        <v>3025597700393.1216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2956392679966.0034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2892838891858.4058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2835828256267.4434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2782529820470.9834</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2740816106840.73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2707169425674.4341</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2681276929291.6899</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2662425451765.0903</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2649553438110.3643</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2638184577085.7402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2633784170539.9995</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2631921710743.5952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2631742434977.1934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2632706937478.7012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2634495602779.6182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2636908219128.9307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2636515217619.3574</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2639741022291.7549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2643221459621.9917</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2647394050991.4194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2651629748080.478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2656011603870.2939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2660523228439.6489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2661901252063.2676</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2666623842295.8037</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2671421628121.9111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2676277248149.4653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2681174255781.8613</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2686104878832.1865</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0.23715931457132572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0.23715931457132572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0.23715931457132572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0.23715931457132572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0.23715931457132572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0.23715931457132572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0.23715931457132572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0.23715931457132572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0.23715931457132572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6.3768490862653598E-2</v>
      </c>
      <c r="K95" s="210">
        <f>$C$12</f>
        <v>0.23715931457132572</v>
      </c>
      <c r="L95" s="209" t="s">
        <v>1022</v>
      </c>
      <c r="M95" s="12" t="s">
        <v>1019</v>
      </c>
      <c r="N95" s="1" t="s">
        <v>635</v>
      </c>
      <c r="O95" s="7">
        <f>P95</f>
        <v>2743667559211.8726</v>
      </c>
      <c r="P95" s="7">
        <f>Q95</f>
        <v>2743667559211.8726</v>
      </c>
      <c r="Q95" s="45">
        <f>SUMIFS('SEDS 2021'!$F$23:$F$40,'SEDS 2021'!E$23:E$40,Calculations!L95,'SEDS 2021'!D$23:D$40,Calculations!N95)*J95*K95</f>
        <v>2743667559211.8726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2717027583599.6689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2691053427287.5942</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2667057629920.0352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2651869014381.5688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2644844911997.2627</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2641387140926.4067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2637710537008.2988</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2634438807842.6572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2632443821673.5547</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2634463278624.6392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2640208230431.7104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2647844657711.8916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2655229605718.3628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2662068099429.187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2663650785180.9316</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2663710976929.5225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2662889085057.8486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2661527392090.6162</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2659771350136.3481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2635925508018.5581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2612759666676.2349</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2590512772414.8169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2569348330255.4653</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2549219257451.2778</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2530000363802.7173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2511507512963.8281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2493561350004.4897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2476046355527.772</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2458899175801.8652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0.23715931457132572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0.23715931457132572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0.23715931457132572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0.23715931457132572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0.23715931457132572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0.23715931457132572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0.23715931457132572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0.23715931457132572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0.23715931457132572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0.27605884852914725</v>
      </c>
      <c r="K108" s="210">
        <f>$C$12</f>
        <v>0.23715931457132572</v>
      </c>
      <c r="L108" s="209" t="s">
        <v>1022</v>
      </c>
      <c r="M108" s="12" t="s">
        <v>1014</v>
      </c>
      <c r="N108" s="1" t="s">
        <v>635</v>
      </c>
      <c r="O108" s="7">
        <f>P108</f>
        <v>11877554210497.859</v>
      </c>
      <c r="P108" s="7">
        <f>Q108</f>
        <v>11877554210497.859</v>
      </c>
      <c r="Q108" s="45">
        <f>SUMIFS('SEDS 2021'!$F$23:$F$40,'SEDS 2021'!E$23:E$40,Calculations!L108,'SEDS 2021'!D$23:D$40,Calculations!N108)*J108*K108</f>
        <v>11877554210497.859</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11803976351870.857</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11729263034353.924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11656466623019.262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11589936168154.969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11534748283641.26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11492701210256.629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11463434315701.836</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11445921823821.77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11442891870212.172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11455844376429.992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11481355932736.146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11516634877609.973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11562208905026.312</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11616363929845.537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11676531491600.797</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11740135471725.15</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11806345086922.928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11874332321462.801</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11943288738977.973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11910505890458.352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11877514028687.605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11844273268636.463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11810803620288.816</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11777154529619.486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11743355602571.967</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11709328115589.453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11675089255170.912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11640574146754.912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11605732812805.957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0.23715931457132572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0.2681387894731791</v>
      </c>
      <c r="K110" s="210">
        <f t="shared" si="23"/>
        <v>0.23715931457132572</v>
      </c>
      <c r="L110" s="209" t="s">
        <v>1022</v>
      </c>
      <c r="M110" s="12" t="s">
        <v>1014</v>
      </c>
      <c r="N110" s="1" t="s">
        <v>972</v>
      </c>
      <c r="O110" s="7">
        <f t="shared" si="24"/>
        <v>18621849559882.102</v>
      </c>
      <c r="P110" s="7">
        <f t="shared" si="25"/>
        <v>18621849559882.102</v>
      </c>
      <c r="Q110" s="45">
        <f>SUMIFS('SEDS 2021'!$F$23:$F$40,'SEDS 2021'!E$23:E$40,Calculations!L110,'SEDS 2021'!D$23:D$40,Calculations!N110)*J110*K110</f>
        <v>18621849559882.102</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18638441202782.148</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18658862505276.566</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18685546234397.32</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18722833141168.531</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18775779596086.359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18843357315291.523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18920900636988.125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19003896406548.473</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19095433598534.906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19194969960219.539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19297208287231.484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19399810008500.25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19506624086212.918</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19617525109569.461</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19730484188880.68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19843367019765.207</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19956719049429.68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20070170874790.469</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20183221537900.734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20118880145790.785</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20053650695461.02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19988012197623.59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19922373965536.328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19856997371433.738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19791926091134.664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19727386946825.5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19663326493132.965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19599787720080.875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19536731367275.879</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1.2268989574075488E-3</v>
      </c>
      <c r="K111" s="210">
        <f t="shared" si="23"/>
        <v>0.23715931457132572</v>
      </c>
      <c r="L111" s="209" t="s">
        <v>1022</v>
      </c>
      <c r="M111" s="12" t="s">
        <v>1014</v>
      </c>
      <c r="N111" s="1" t="s">
        <v>964</v>
      </c>
      <c r="O111" s="7">
        <f t="shared" si="24"/>
        <v>2230289003.5077262</v>
      </c>
      <c r="P111" s="7">
        <f t="shared" si="25"/>
        <v>2230289003.5077262</v>
      </c>
      <c r="Q111" s="45">
        <f>SUMIFS('SEDS 2021'!$F$23:$F$40,'SEDS 2021'!E$23:E$40,Calculations!L111,'SEDS 2021'!D$23:D$40,Calculations!N111)*J111*K111</f>
        <v>2230289003.5077262</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2137055369.4938395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2059186427.9191983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1996030150.3015318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1946757613.9115469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1910650085.675159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1885962598.8289092</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1870511270.7302592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1862090870.4990602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1859499363.3728893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1861372534.0585508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1866053960.0618668</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1872412917.4406953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1880294584.8376296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1889259988.1944036</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1898822425.5106549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1908521188.4280984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1918330891.6163557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1928194615.3990722</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1938051037.6396461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1931422408.2579091</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1924745036.6903968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1918071729.7188168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1911446474.6080904</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1904896926.7654448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1898419034.2464948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1892033660.9769902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1885730692.9960923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1879508588.1006625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1873361419.279541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0.23715931457132572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0.23715931457132572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0.23715931457132572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0.23715931457132572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0.11303154714670578</v>
      </c>
      <c r="K116" s="210">
        <f t="shared" si="23"/>
        <v>0.23715931457132572</v>
      </c>
      <c r="L116" s="209" t="s">
        <v>1022</v>
      </c>
      <c r="M116" s="12" t="s">
        <v>1014</v>
      </c>
      <c r="N116" s="1" t="s">
        <v>975</v>
      </c>
      <c r="O116" s="7">
        <f t="shared" si="24"/>
        <v>510127395206.12286</v>
      </c>
      <c r="P116" s="7">
        <f t="shared" si="25"/>
        <v>510127395206.12286</v>
      </c>
      <c r="Q116" s="45">
        <f>SUMIFS('SEDS 2021'!$F$23:$F$40,'SEDS 2021'!E$23:E$40,Calculations!L116,'SEDS 2021'!D$23:D$40,Calculations!N116)*J116*K116</f>
        <v>510127395206.12286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500172600718.45831</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492367054916.1936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486512730847.03076</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482406417721.80084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479890324163.81097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478690665453.17487</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478489788220.1095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478988801923.75439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480123340199.60693</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481754150039.56097</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483644008021.93774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485650927157.5094</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487811940767.34967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490094974835.3031</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492443615273.383</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494798149861.8717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497174928818.07739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499566516085.33179</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501963383921.27795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500472538536.29968</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498948278855.9024</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497401500378.11029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495842031276.34882</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494276498305.38959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492708139312.36096</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491143114181.80212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489581485388.13275</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488025861770.05664</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486476568565.51178</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0.23715931457132572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0.42402470616656024</v>
      </c>
      <c r="K121" s="210">
        <f>$C$12</f>
        <v>0.23715931457132572</v>
      </c>
      <c r="L121" s="209" t="s">
        <v>1022</v>
      </c>
      <c r="M121" s="12" t="s">
        <v>1016</v>
      </c>
      <c r="N121" s="1" t="s">
        <v>635</v>
      </c>
      <c r="O121" s="7">
        <f>P121</f>
        <v>18243850761958.051</v>
      </c>
      <c r="P121" s="7">
        <f>Q121</f>
        <v>18243850761958.051</v>
      </c>
      <c r="Q121" s="45">
        <f>SUMIFS('SEDS 2021'!$F$23:$F$40,'SEDS 2021'!E$23:E$40,Calculations!L121,'SEDS 2021'!D$23:D$40,Calculations!N121)*J121*K121</f>
        <v>18243850761958.051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18348543859844.629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18460368505970.848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18591146433494.328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18733294328680.113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18855270440660.328</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19002905560600.285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19169709016893.301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19334167380727.289</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19492742572829.691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19660893249433.938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19840483291627.418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20037906099566.18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20254560852668.48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20475974831262.805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20685824227823.125</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20890062183772.438</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21105731786489.031</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21312745945396.984</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21505767952769.98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21646852437292.047</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21794763147763.574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21946609099484.848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22092422005681.793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22228990836426.398</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22366051599128.719</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22499177692345.875</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22634062390495.594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22776258170965.645</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22918771781076.234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0.23715931457132572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0.23715931457132572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0.23715931457132572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0.23715931457132572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0.23715931457132572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0.23715931457132572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0.23715931457132572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0.23715931457132572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0.23715931457132572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2.4099542428469619E-2</v>
      </c>
      <c r="K134" s="12">
        <v>1</v>
      </c>
      <c r="L134" s="12" t="s">
        <v>1013</v>
      </c>
      <c r="M134" s="12" t="s">
        <v>1015</v>
      </c>
      <c r="N134" s="1" t="s">
        <v>635</v>
      </c>
      <c r="O134" s="7">
        <f>P134</f>
        <v>3698629075124.5181</v>
      </c>
      <c r="P134" s="7">
        <f>Q134</f>
        <v>3698629075124.5181</v>
      </c>
      <c r="Q134" s="45">
        <f>SUMIFS('SEDS 2021'!$F$23:$F$40,'SEDS 2021'!E$23:E$40,Calculations!L134,'SEDS 2021'!D$23:D$40,Calculations!N134)*J134*K134</f>
        <v>3698629075124.5181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3718078180430.4038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3736629495707.7031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3754412894706.9419</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3771915025924.8545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3789829754365.8696</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3808646797961.6216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3828792930018.1396</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3849249107948.5771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3869582100744.7964</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3889067388153.4751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3906776864595.1846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3922552425013.4082</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3935343544289.9258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3944993732955.4453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3951469795015.6221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3955067342510.5771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3956878652553.0635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3957193495085.188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3956522706980.019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3954872987585.2188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3952803518250.167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3950674603038.9688</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3948602994260.9966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3946516519972.8193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3944691520216.1035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3942394628186.7197</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3939885324544.9912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3937050157402.7388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3933863688150.5928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0.59770638915493168</v>
      </c>
      <c r="K136" s="12">
        <v>1</v>
      </c>
      <c r="L136" s="12" t="s">
        <v>1013</v>
      </c>
      <c r="M136" s="12" t="s">
        <v>1015</v>
      </c>
      <c r="N136" s="1" t="s">
        <v>972</v>
      </c>
      <c r="O136" s="7">
        <f t="shared" si="29"/>
        <v>108767620166468.69</v>
      </c>
      <c r="P136" s="7">
        <f t="shared" si="30"/>
        <v>108767620166468.69</v>
      </c>
      <c r="Q136" s="45">
        <f>SUMIFS('SEDS 2021'!$F$23:$F$40,'SEDS 2021'!E$23:E$40,Calculations!L136,'SEDS 2021'!D$23:D$40,Calculations!N136)*J136*K136</f>
        <v>108767620166468.69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108558283951841.7</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108316731586733.42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108043649382794.14</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107752095212601.14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107463231500493.14</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107197826125553.97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106979644163688.56</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106799182366126.8</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106666001093079.56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106581279223542.84</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106541924850149.28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106561143474545.92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106619455887429.91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106711303530500.72</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106822483999563.73</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106942166005295.09</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107079242837045.2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107221199335255.05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107364292746155.17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107492538930190.77</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107609713333647.28</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107717419882221.27</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107813501103607.97</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107893289006732.19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107964006075748.53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108006649537558.64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108030336620681.91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108034089869537.19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108019296440889.19</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0.27558378499034331</v>
      </c>
      <c r="K137" s="12">
        <v>1</v>
      </c>
      <c r="L137" s="12" t="s">
        <v>1013</v>
      </c>
      <c r="M137" s="12" t="s">
        <v>1015</v>
      </c>
      <c r="N137" s="1" t="s">
        <v>964</v>
      </c>
      <c r="O137" s="7">
        <f t="shared" si="29"/>
        <v>7735361260893.9463</v>
      </c>
      <c r="P137" s="7">
        <f t="shared" si="30"/>
        <v>7735361260893.9463</v>
      </c>
      <c r="Q137" s="45">
        <f>SUMIFS('SEDS 2021'!$F$23:$F$40,'SEDS 2021'!E$23:E$40,Calculations!L137,'SEDS 2021'!D$23:D$40,Calculations!N137)*J137*K137</f>
        <v>7735361260893.9463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7662166000673.0391</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7579150628586.1699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7482587671683.6992</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7368108075609.1475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7230208115627.1484</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7062274528824.2256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6858120916630.7207</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6612758170644.5977</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6326407304666.4639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6003753045556.2676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5652189897472.499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5280490262490.6621</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4896085416878.9307</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4505604730028.1611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4120230204941.3105</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3745280220448.7192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3383205509566.2339</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3036964386328.0967</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2710075304317.6675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2406065957434.5054</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2128455078778.54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1880145894459.4209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1663169195413.6521</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1478412097558.7273</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1325629785128.1841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1203118269317.9048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1108288276707.8772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1037614032560.068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987063832739.81873</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3559000000000</v>
      </c>
      <c r="P139" s="7">
        <f t="shared" si="30"/>
        <v>3559000000000</v>
      </c>
      <c r="Q139" s="45">
        <f>SUMIFS('SEDS 2021'!$F$23:$F$40,'SEDS 2021'!E$23:E$40,Calculations!L139,'SEDS 2021'!D$23:D$40,Calculations!N139)*J139*K139</f>
        <v>3559000000000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45000000000</v>
      </c>
      <c r="P140" s="7">
        <f t="shared" si="30"/>
        <v>45000000000</v>
      </c>
      <c r="Q140" s="45">
        <f>SUMIFS('SEDS 2021'!$F$23:$F$40,'SEDS 2021'!E$23:E$40,Calculations!L140,'SEDS 2021'!D$23:D$40,Calculations!N140)*J140*K140</f>
        <v>45000000000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5826000000000</v>
      </c>
      <c r="P142" s="7">
        <f t="shared" si="30"/>
        <v>5826000000000</v>
      </c>
      <c r="Q142" s="45">
        <f>SUMIFS('SEDS 2021'!$F$23:$F$40,'SEDS 2021'!E$23:E$40,Calculations!L142,'SEDS 2021'!D$23:D$40,Calculations!N142)*J142*K142</f>
        <v>5826000000000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0.18745797986588247</v>
      </c>
      <c r="K147" s="12">
        <v>1</v>
      </c>
      <c r="L147" s="12" t="s">
        <v>1013</v>
      </c>
      <c r="M147" s="12" t="s">
        <v>1018</v>
      </c>
      <c r="N147" s="1" t="s">
        <v>635</v>
      </c>
      <c r="O147" s="7">
        <f>P147</f>
        <v>28769738543956.582</v>
      </c>
      <c r="P147" s="7">
        <f>Q147</f>
        <v>28769738543956.582</v>
      </c>
      <c r="Q147" s="45">
        <f>SUMIFS('SEDS 2021'!$F$23:$F$40,'SEDS 2021'!E$23:E$40,Calculations!L147,'SEDS 2021'!D$23:D$40,Calculations!N147)*J147*K147</f>
        <v>28769738543956.582</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28777171376246.094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28766509652247.547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28725028509021.09</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28656974687993.992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28576725133995.098</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28471990284795.668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28358328697298.441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28225324890167.645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28078170693751.727</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27936425709311.473</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27807121547194.445</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27685392796612.566</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27578345598117.965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27483766105707.09</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27402428539317.207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27338116680904.348</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27295378598711.234</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27271423781940.156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27273340780784.41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27290847091624.648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27335895120724.5</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27401674270773.262</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27485563132424.285</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27595549256249.273</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27724273327506.312</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27871265577728.797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28037628606619.16</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28219165010628.09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28412687916999.676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2.1192075208876001E-3</v>
      </c>
      <c r="K149" s="12">
        <v>1</v>
      </c>
      <c r="L149" s="12" t="s">
        <v>1013</v>
      </c>
      <c r="M149" s="12" t="s">
        <v>1018</v>
      </c>
      <c r="N149" s="1" t="s">
        <v>972</v>
      </c>
      <c r="O149" s="7">
        <f t="shared" si="31"/>
        <v>385642788613.52106</v>
      </c>
      <c r="P149" s="7">
        <f t="shared" si="32"/>
        <v>385642788613.52106</v>
      </c>
      <c r="Q149" s="45">
        <f>SUMIFS('SEDS 2021'!$F$23:$F$40,'SEDS 2021'!E$23:E$40,Calculations!L149,'SEDS 2021'!D$23:D$40,Calculations!N149)*J149*K149</f>
        <v>385642788613.52106</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395857172146.81464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405890594268.02362</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415669547194.91583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425228596467.01624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434557173981.04608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443666932797.02075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452576364277.75354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461182773621.11353</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469458421829.20264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477471854123.56219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485123510226.66931</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492487711623.94714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499546137905.86615</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506196328195.50647</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512422235844.76489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518209236002.60236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523547803036.85138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528407681855.62292</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532701105421.68134</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536438584090.01135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539716393867.854</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542479752051.80634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544778847635.1366</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546674186706.67273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548218294524.33362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549415159989.32141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550365268543.46838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551122470625.38416</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551741128431.77795</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17712676.945563801</v>
      </c>
      <c r="S158">
        <f>SUMIFS('NREL Scaling Data'!$F:$F,'NREL Scaling Data'!$B:$B,UPPER(About!$B$1),'NREL Scaling Data'!$E:$E,Calculations!$M160,'NREL Scaling Data'!$A:$A,Q$3,'NREL Scaling Data'!$C:$C,Calculations!$L160,'NREL Scaling Data'!$D:$D,Calculations!$N160)</f>
        <v>18045449.6808987</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0.11083250181163815</v>
      </c>
      <c r="K160" s="12">
        <v>1</v>
      </c>
      <c r="L160" s="12" t="s">
        <v>1013</v>
      </c>
      <c r="M160" s="12" t="s">
        <v>1019</v>
      </c>
      <c r="N160" s="1" t="s">
        <v>635</v>
      </c>
      <c r="O160" s="7">
        <f>P160</f>
        <v>17009796550537.541</v>
      </c>
      <c r="P160" s="7">
        <f>Q160</f>
        <v>17009796550537.541</v>
      </c>
      <c r="Q160" s="45">
        <f>SUMIFS('SEDS 2021'!$F$23:$F$40,'SEDS 2021'!E$23:E$40,Calculations!L160,'SEDS 2021'!D$23:D$40,Calculations!N160)*J160*K160</f>
        <v>17009796550537.541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16696122099320.951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16228310862780.695</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15732465250688.021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15257290197827.99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14794513891858.562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14350700673118.678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13935971354279.85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13555698600829.738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13216728816665.002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12925936370612.254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12681428238408.891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12470011892800.811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12283716164431.674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12113167943695.268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11951557895139.178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11804837328392.791</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11676054416585.895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11560453599534.248</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11452012569637.145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11358004499852.895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11282666015381.789</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11225037337321.242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11182441739592.014</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11154616439523.736</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11138365508585.094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11135045369370.15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11144354816773.641</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11167637063977.26</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11204962157954.668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0.1476290737515539</v>
      </c>
      <c r="K173" s="12">
        <v>1</v>
      </c>
      <c r="L173" s="12" t="s">
        <v>1013</v>
      </c>
      <c r="M173" s="12" t="s">
        <v>1014</v>
      </c>
      <c r="N173" s="1" t="s">
        <v>635</v>
      </c>
      <c r="O173" s="7">
        <f>P173</f>
        <v>22657076835872.23</v>
      </c>
      <c r="P173" s="7">
        <f>Q173</f>
        <v>22657076835872.23</v>
      </c>
      <c r="Q173" s="45">
        <f>SUMIFS('SEDS 2021'!$F$23:$F$40,'SEDS 2021'!E$23:E$40,Calculations!L173,'SEDS 2021'!D$23:D$40,Calculations!N173)*J173*K173</f>
        <v>22657076835872.23</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22775423519881.234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22878301843325.59</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22949164517231.793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22975423493006.836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22951580847665.992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22888782286111.32</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22801485244017.875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22711044199511.676</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22624477317858.121</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22559139328841.797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22515500098768.582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22497784684660.25</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22501768432513.469</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22525940239109.602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22561855801421.586</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22610518803289.285</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22670764205659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22741358058301.629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22816126766420.555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22899448266887.914</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22990756987337.543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23091990404821.762</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23200716944633.379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23318425970076.359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23443001765428.93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23574416598124.34</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23708386023715.066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23845744476770.688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23985927417563.363</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0.21338038955051461</v>
      </c>
      <c r="K175" s="12">
        <v>1</v>
      </c>
      <c r="L175" s="12" t="s">
        <v>1013</v>
      </c>
      <c r="M175" s="12" t="s">
        <v>1014</v>
      </c>
      <c r="N175" s="1" t="s">
        <v>972</v>
      </c>
      <c r="O175" s="7">
        <f t="shared" si="35"/>
        <v>38829896388454.898</v>
      </c>
      <c r="P175" s="7">
        <f t="shared" si="36"/>
        <v>38829896388454.898</v>
      </c>
      <c r="Q175" s="45">
        <f>SUMIFS('SEDS 2021'!$F$23:$F$40,'SEDS 2021'!E$23:E$40,Calculations!L175,'SEDS 2021'!D$23:D$40,Calculations!N175)*J175*K175</f>
        <v>38829896388454.898</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39162253793543.5</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39468996188273.898</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39747601234505.195</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40011302713195.789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40273949395259.789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40555982967790.266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40862140664824.109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41195982651092.406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41536916340770.008</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41889828002730.328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42239330434086.469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42596933162588.32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42959573956162.445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43319723243907.07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43674421031630.445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44030190807249.156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44390191799063.156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44756631751551.57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45121766576770.18</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45484323606176.766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45843464676188.195</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46213176273984.07</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46582003951317.43</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46959006623797.43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47340397784037.625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47720068099229.07</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48099027138351.742</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48474618039612.305</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48850507634891.547</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0.52998090214245575</v>
      </c>
      <c r="K186" s="12">
        <v>1</v>
      </c>
      <c r="L186" s="12" t="s">
        <v>1013</v>
      </c>
      <c r="M186" s="12" t="s">
        <v>1016</v>
      </c>
      <c r="N186" s="1" t="s">
        <v>635</v>
      </c>
      <c r="O186" s="7">
        <f>P186</f>
        <v>81337758994509.109</v>
      </c>
      <c r="P186" s="7">
        <f>Q186</f>
        <v>81337758994509.109</v>
      </c>
      <c r="Q186" s="45">
        <f>SUMIFS('SEDS 2021'!$F$23:$F$40,'SEDS 2021'!E$23:E$40,Calculations!L186,'SEDS 2021'!D$23:D$40,Calculations!N186)*J186*K186</f>
        <v>81337758994509.109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82141972309735.797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83075370660690.031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84160297259279.75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85274184645278.438</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86465526127333.062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87708918754325.75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88984580956478.047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90314606897157.469</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91679890995481.094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93073673362495.891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94533204544169.188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96025574554808.078</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97571098639635.469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99161629353545.188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100768988633110.88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102447042119780.38</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104136089320588.72</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105877472293237.34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107666957212541.69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109510948183825.38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111392865689970.45</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113333807700184.12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115307410647549.5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117300901899782.22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119368040363239.36</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121432474871115.72</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123562266831657.47</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125740658835935.55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127979783105700.84</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0.1867940137736662</v>
      </c>
      <c r="K188" s="12">
        <v>1</v>
      </c>
      <c r="L188" s="12" t="s">
        <v>1013</v>
      </c>
      <c r="M188" s="12" t="s">
        <v>1016</v>
      </c>
      <c r="N188" s="1" t="s">
        <v>972</v>
      </c>
      <c r="O188" s="7">
        <f t="shared" si="37"/>
        <v>33991840656462.906</v>
      </c>
      <c r="P188" s="7">
        <f t="shared" si="38"/>
        <v>33991840656462.906</v>
      </c>
      <c r="Q188" s="45">
        <f>SUMIFS('SEDS 2021'!$F$23:$F$40,'SEDS 2021'!E$23:E$40,Calculations!L188,'SEDS 2021'!D$23:D$40,Calculations!N188)*J188*K188</f>
        <v>33991840656462.906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33874624718200.625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33837066777982.398</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33787054644323.859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33718581000388.996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33649179396942.965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33493721758822.547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33362195708097.496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33267299638079.379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33224808860459.359</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33198532954298.91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33190523198517.637</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33204442591186.223</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33201854072549.633</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33143636823212.668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33095578288525.164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33061146106660.641</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33051280431856.914</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33042586916435.859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33061243786609.215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33076774898429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33069839622081.695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33037947118879.535</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32996384300770.809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32949400245517.262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32906714108000.09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32874821604797.93</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32831158667795.242</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32800829043769.93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32767178301493.766</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0.72441621500965669</v>
      </c>
      <c r="K189" s="12">
        <v>1</v>
      </c>
      <c r="L189" s="12" t="s">
        <v>1013</v>
      </c>
      <c r="M189" s="12" t="s">
        <v>1016</v>
      </c>
      <c r="N189" s="1" t="s">
        <v>964</v>
      </c>
      <c r="O189" s="7">
        <f t="shared" si="37"/>
        <v>20333638739106.055</v>
      </c>
      <c r="P189" s="7">
        <f t="shared" si="38"/>
        <v>20333638739106.055</v>
      </c>
      <c r="Q189" s="45">
        <f>SUMIFS('SEDS 2021'!$F$23:$F$40,'SEDS 2021'!E$23:E$40,Calculations!L189,'SEDS 2021'!D$23:D$40,Calculations!N189)*J189*K189</f>
        <v>20333638739106.055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20356287085818.781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20350654336377.266</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20327184547037.66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20263229371087.23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20202677314591.035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20165243000594.352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20169936958462.285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20169350213728.766</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20135671066026.438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20089200883134.008</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20036980601853.363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20035807112386.387</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20034164227132.621</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20040266372360.898</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20009755646219.434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20007995412018.941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20021490540889.223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20025597754023.668</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20031113154518.457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20051883918084.02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20091078466281.168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20135084321292.945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20175921754743.855</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20207488621405.629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20225325661303.754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20229784921278.262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20243280050148.543</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20260060949526.395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20266397792648.062</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181420000000000</v>
      </c>
      <c r="Q199" s="7">
        <f t="shared" ref="Q199:AT199" si="40">SUM(Q4,Q17,Q30,Q43,Q56,Q69,Q82,Q95,Q108,Q121)</f>
        <v>181420000000000</v>
      </c>
      <c r="R199" s="7">
        <f t="shared" si="40"/>
        <v>181392375417886.31</v>
      </c>
      <c r="S199" s="7">
        <f t="shared" si="40"/>
        <v>181398646866958.47</v>
      </c>
      <c r="T199" s="7">
        <f t="shared" si="40"/>
        <v>181519387166697.44</v>
      </c>
      <c r="U199" s="7">
        <f t="shared" si="40"/>
        <v>181755249038331.66</v>
      </c>
      <c r="V199" s="7">
        <f t="shared" si="40"/>
        <v>182035012588899.06</v>
      </c>
      <c r="W199" s="7">
        <f t="shared" si="40"/>
        <v>182525121952749.28</v>
      </c>
      <c r="X199" s="7">
        <f t="shared" si="40"/>
        <v>183176953413558.72</v>
      </c>
      <c r="Y199" s="7">
        <f t="shared" si="40"/>
        <v>183892571395333.31</v>
      </c>
      <c r="Z199" s="7">
        <f t="shared" si="40"/>
        <v>184670572644511.69</v>
      </c>
      <c r="AA199" s="7">
        <f t="shared" si="40"/>
        <v>185590654079532</v>
      </c>
      <c r="AB199" s="7">
        <f t="shared" si="40"/>
        <v>186644549552455</v>
      </c>
      <c r="AC199" s="7">
        <f t="shared" si="40"/>
        <v>187839881799239</v>
      </c>
      <c r="AD199" s="7">
        <f t="shared" si="40"/>
        <v>189161832483560.75</v>
      </c>
      <c r="AE199" s="7">
        <f t="shared" si="40"/>
        <v>190556500655347.03</v>
      </c>
      <c r="AF199" s="7">
        <f t="shared" si="40"/>
        <v>191906148171490.38</v>
      </c>
      <c r="AG199" s="7">
        <f t="shared" si="40"/>
        <v>193260035724813.84</v>
      </c>
      <c r="AH199" s="7">
        <f t="shared" si="40"/>
        <v>194658025932155.25</v>
      </c>
      <c r="AI199" s="7">
        <f t="shared" si="40"/>
        <v>196050997172695.38</v>
      </c>
      <c r="AJ199" s="7">
        <f t="shared" si="40"/>
        <v>197387137481764.41</v>
      </c>
      <c r="AK199" s="7">
        <f t="shared" si="40"/>
        <v>197675282921116.44</v>
      </c>
      <c r="AL199" s="7">
        <f t="shared" si="40"/>
        <v>197992174617306.75</v>
      </c>
      <c r="AM199" s="7">
        <f t="shared" si="40"/>
        <v>198332008355517.94</v>
      </c>
      <c r="AN199" s="7">
        <f t="shared" si="40"/>
        <v>198650319317944.34</v>
      </c>
      <c r="AO199" s="7">
        <f t="shared" si="40"/>
        <v>198916917012805.66</v>
      </c>
      <c r="AP199" s="7">
        <f t="shared" si="40"/>
        <v>199205540760635.06</v>
      </c>
      <c r="AQ199" s="7">
        <f t="shared" si="40"/>
        <v>199480188857571.44</v>
      </c>
      <c r="AR199" s="7">
        <f t="shared" si="40"/>
        <v>199761393245150.78</v>
      </c>
      <c r="AS199" s="7">
        <f t="shared" si="40"/>
        <v>200077223337924.78</v>
      </c>
      <c r="AT199" s="7">
        <f t="shared" si="40"/>
        <v>200395169977522.25</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153473000000000</v>
      </c>
      <c r="Q202" s="7">
        <f t="shared" ref="Q202:AT202" si="41">SUM(Q134,Q147,Q160,Q173,Q186)</f>
        <v>153473000000000</v>
      </c>
      <c r="R202" s="7">
        <f t="shared" si="41"/>
        <v>154108767485614.5</v>
      </c>
      <c r="S202" s="7">
        <f t="shared" si="41"/>
        <v>154685122514751.56</v>
      </c>
      <c r="T202" s="7">
        <f t="shared" si="41"/>
        <v>155321368430927.59</v>
      </c>
      <c r="U202" s="7">
        <f t="shared" si="41"/>
        <v>155935788050032.12</v>
      </c>
      <c r="V202" s="7">
        <f t="shared" si="41"/>
        <v>156578175755218.59</v>
      </c>
      <c r="W202" s="7">
        <f t="shared" si="41"/>
        <v>157229038796313.03</v>
      </c>
      <c r="X202" s="7">
        <f t="shared" si="41"/>
        <v>157909159182092.34</v>
      </c>
      <c r="Y202" s="7">
        <f t="shared" si="41"/>
        <v>158655923695615.12</v>
      </c>
      <c r="Z202" s="7">
        <f t="shared" si="41"/>
        <v>159468849924500.75</v>
      </c>
      <c r="AA202" s="7">
        <f t="shared" si="41"/>
        <v>160384242159414.88</v>
      </c>
      <c r="AB202" s="7">
        <f t="shared" si="41"/>
        <v>161444031293136.28</v>
      </c>
      <c r="AC202" s="7">
        <f t="shared" si="41"/>
        <v>162601316353895.12</v>
      </c>
      <c r="AD202" s="7">
        <f t="shared" si="41"/>
        <v>163870272378988.5</v>
      </c>
      <c r="AE202" s="7">
        <f t="shared" si="41"/>
        <v>165229497375012.59</v>
      </c>
      <c r="AF202" s="7">
        <f t="shared" si="41"/>
        <v>166636300664004.47</v>
      </c>
      <c r="AG202" s="7">
        <f t="shared" si="41"/>
        <v>168155582274877.38</v>
      </c>
      <c r="AH202" s="7">
        <f t="shared" si="41"/>
        <v>169735165194097.91</v>
      </c>
      <c r="AI202" s="7">
        <f t="shared" si="41"/>
        <v>171407901228098.56</v>
      </c>
      <c r="AJ202" s="7">
        <f t="shared" si="41"/>
        <v>173164960036363.81</v>
      </c>
      <c r="AK202" s="7">
        <f t="shared" si="41"/>
        <v>175014121029776.06</v>
      </c>
      <c r="AL202" s="7">
        <f t="shared" si="41"/>
        <v>176954987331664.44</v>
      </c>
      <c r="AM202" s="7">
        <f t="shared" si="41"/>
        <v>179003184316139.38</v>
      </c>
      <c r="AN202" s="7">
        <f t="shared" si="41"/>
        <v>181124735458460.19</v>
      </c>
      <c r="AO202" s="7">
        <f t="shared" si="41"/>
        <v>183316010085604.41</v>
      </c>
      <c r="AP202" s="7">
        <f t="shared" si="41"/>
        <v>185618372484975.81</v>
      </c>
      <c r="AQ202" s="7">
        <f t="shared" si="41"/>
        <v>187955597044525.72</v>
      </c>
      <c r="AR202" s="7">
        <f t="shared" si="41"/>
        <v>190392521603310.31</v>
      </c>
      <c r="AS202" s="7">
        <f t="shared" si="41"/>
        <v>192910255544714.31</v>
      </c>
      <c r="AT202" s="7">
        <f t="shared" si="41"/>
        <v>195517224286369.12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520564403203607.75</v>
      </c>
      <c r="D16" s="142" t="s">
        <v>1091</v>
      </c>
      <c r="E16" s="212">
        <f>'SEDS 2021'!H26</f>
        <v>3.6158897446614206E-2</v>
      </c>
      <c r="F16" s="207">
        <f>'SEDS 2021'!H28</f>
        <v>5.9589908450479234E-2</v>
      </c>
      <c r="G16" s="142" t="s">
        <v>819</v>
      </c>
      <c r="H16" s="142"/>
      <c r="I16" s="142"/>
    </row>
    <row r="17" spans="1:12" x14ac:dyDescent="0.2">
      <c r="A17" s="139"/>
      <c r="B17" s="146" t="s">
        <v>715</v>
      </c>
      <c r="C17" s="147">
        <f>C16/C15</f>
        <v>4.5494869915068202E-2</v>
      </c>
      <c r="D17" s="142" t="s">
        <v>1092</v>
      </c>
      <c r="E17" s="212">
        <f>'SEDS 2021'!H35</f>
        <v>3.385954663026107E-2</v>
      </c>
      <c r="F17" s="212">
        <f>'SEDS 2021'!H37</f>
        <v>5.2987292367558704E-2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10.653188723452756</v>
      </c>
      <c r="D29" s="152">
        <f>D28*F16</f>
        <v>-59.013674035763103</v>
      </c>
      <c r="E29" s="152">
        <f>E28*$E$17</f>
        <v>-1.3795313830813218</v>
      </c>
      <c r="F29" s="158">
        <f>F28*$F$17</f>
        <v>-0.98251898821715189</v>
      </c>
      <c r="G29" s="177">
        <f>G28*C17</f>
        <v>0.24066786185071079</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8.1266857877997243</v>
      </c>
      <c r="D32" s="159">
        <f>D29*About!F6</f>
        <v>-45.018031551105885</v>
      </c>
      <c r="E32" s="241">
        <f>E29</f>
        <v>-1.3795313830813218</v>
      </c>
      <c r="F32" s="243">
        <f>F29</f>
        <v>-0.98251898821715189</v>
      </c>
      <c r="G32" s="173">
        <f>G29*About!F6</f>
        <v>0.18359123669484972</v>
      </c>
      <c r="H32" s="142"/>
      <c r="I32" s="142"/>
      <c r="K32" s="100"/>
      <c r="L32" s="100"/>
    </row>
    <row r="33" spans="1:12" x14ac:dyDescent="0.2">
      <c r="A33" s="139"/>
      <c r="B33" s="146" t="s">
        <v>710</v>
      </c>
      <c r="C33" s="160">
        <f>C29*About!F5</f>
        <v>2.5265029356530317</v>
      </c>
      <c r="D33" s="160">
        <f>D29*About!F5</f>
        <v>-13.995642484657219</v>
      </c>
      <c r="E33" s="242"/>
      <c r="F33" s="244"/>
      <c r="G33" s="174">
        <f>G29*About!F5</f>
        <v>5.707662515586108E-2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8126685787799.7246</v>
      </c>
      <c r="D38" s="156">
        <f>D32*Trillion</f>
        <v>-45018031551105.883</v>
      </c>
      <c r="E38" s="238">
        <f>E32*Trillion</f>
        <v>-1379531383081.3218</v>
      </c>
      <c r="F38" s="240">
        <f>F32*Trillion</f>
        <v>-982518988217.15186</v>
      </c>
      <c r="G38" s="168">
        <f>G32*Trillion</f>
        <v>183591236694.84973</v>
      </c>
      <c r="H38" s="142"/>
      <c r="I38" s="142"/>
      <c r="K38" s="100"/>
      <c r="L38" s="100"/>
    </row>
    <row r="39" spans="1:12" ht="16" thickBot="1" x14ac:dyDescent="0.25">
      <c r="A39" s="139"/>
      <c r="B39" s="169" t="s">
        <v>710</v>
      </c>
      <c r="C39" s="170">
        <f>C33*Trillion</f>
        <v>2526502935653.0317</v>
      </c>
      <c r="D39" s="171">
        <f>D33*Trillion</f>
        <v>-13995642484657.219</v>
      </c>
      <c r="E39" s="239"/>
      <c r="F39" s="239"/>
      <c r="G39" s="172">
        <f>G33*Trillion</f>
        <v>57076625155.861076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Ohio</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29916262.944189552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0.16582682582538402</v>
      </c>
      <c r="K4">
        <f>IF(ISBLANK(Calculations!K4),"",Calculations!K4)</f>
        <v>0.76284068542867423</v>
      </c>
      <c r="L4" t="str">
        <f>IF(ISBLANK(Calculations!L4),"",Calculations!L4)</f>
        <v>RESIDENTIAL</v>
      </c>
      <c r="M4" t="str">
        <f>IF(ISBLANK(Calculations!M4),"",Calculations!M4)</f>
        <v>heating</v>
      </c>
      <c r="N4" t="str">
        <f>IF(ISBLANK(Calculations!N4),"",Calculations!N4)</f>
        <v>electricity</v>
      </c>
      <c r="O4">
        <f>IF(ISBLANK(Calculations!O4),"",Calculations!O4)</f>
        <v>22949530123772.156</v>
      </c>
      <c r="P4">
        <f>IF(ISBLANK(Calculations!P4),"",Calculations!P4)</f>
        <v>22949530123772.156</v>
      </c>
      <c r="Q4">
        <f>IF(ISBLANK(Calculations!Q4),"",Calculations!Q4)-(SUMIFS(BDEQ!C:C,BDEQ!$AG:$AG,About!$B$2,BDEQ!$AH:$AH,$I4)*BDEQ!$C$2*$J4*$K4)</f>
        <v>22949500207509.211</v>
      </c>
      <c r="R4">
        <f>IF(ISBLANK(Calculations!R4),"",Calculations!R4)-(SUMIFS(BDEQ!D:D,BDEQ!$AG:$AG,About!$B$2,BDEQ!$AH:$AH,$I4)*BDEQ!$C$2*$J4*$K4)</f>
        <v>23136617611773.688</v>
      </c>
      <c r="S4" s="99">
        <f>IF(ISBLANK(Calculations!S4),"",Calculations!S4+ ('IRA Buildings Changes'!$G$38/($AB$3-$R$3)*(S3-$R$3)))-(SUMIFS(BDEQ!D:D,BDEQ!$AG:$AG,About!$B$2,BDEQ!$AH:$AH,$I4)*BDEQ!$C$2*$J4*$K4)</f>
        <v>23328362819810.262</v>
      </c>
      <c r="T4" s="99">
        <f>IF(ISBLANK(Calculations!T4),"",Calculations!T4+ ('IRA Buildings Changes'!$G$38/($AB$3-$R$3)*(T3-$R$3)))-(SUMIFS(BDEQ!E:E,BDEQ!$AG:$AG,About!$B$2,BDEQ!$AH:$AH,$I4)*BDEQ!$C$2*$J4*$K4)</f>
        <v>23512898167529.137</v>
      </c>
      <c r="U4" s="99">
        <f>IF(ISBLANK(Calculations!U4),"",Calculations!U4+ ('IRA Buildings Changes'!$G$38/($AB$3-$R$3)*(U3-$R$3)))-(SUMIFS(BDEQ!F:F,BDEQ!$AG:$AG,About!$B$2,BDEQ!$AH:$AH,$I4)*BDEQ!$C$2*$J4*$K4)</f>
        <v>23688242709240.047</v>
      </c>
      <c r="V4" s="99">
        <f>IF(ISBLANK(Calculations!V4),"",Calculations!V4+ ('IRA Buildings Changes'!$G$38/($AB$3-$R$3)*(V3-$R$3)))-(SUMIFS(BDEQ!G:G,BDEQ!$AG:$AG,About!$B$2,BDEQ!$AH:$AH,$I4)*BDEQ!$C$2*$J4*$K4)</f>
        <v>23861953461731.941</v>
      </c>
      <c r="W4" s="99">
        <f>IF(ISBLANK(Calculations!W4),"",Calculations!W4+ ('IRA Buildings Changes'!$G$38/($AB$3-$R$3)*(W3-$R$3)))-(SUMIFS(BDEQ!H:H,BDEQ!$AG:$AG,About!$B$2,BDEQ!$AH:$AH,$I4)*BDEQ!$C$2*$J4*$K4)</f>
        <v>24033902079829.852</v>
      </c>
      <c r="X4" s="99">
        <f>IF(ISBLANK(Calculations!X4),"",Calculations!X4+ ('IRA Buildings Changes'!$G$38/($AB$3-$R$3)*(X3-$R$3)))-(SUMIFS(BDEQ!I:I,BDEQ!$AG:$AG,About!$B$2,BDEQ!$AH:$AH,$I4)*BDEQ!$C$2*$J4*$K4)</f>
        <v>24202216599987.125</v>
      </c>
      <c r="Y4" s="99">
        <f>IF(ISBLANK(Calculations!Y4),"",Calculations!Y4+ ('IRA Buildings Changes'!$G$38/($AB$3-$R$3)*(Y3-$R$3)))-(SUMIFS(BDEQ!J:J,BDEQ!$AG:$AG,About!$B$2,BDEQ!$AH:$AH,$I4)*BDEQ!$C$2*$J4*$K4)</f>
        <v>24364954312963.559</v>
      </c>
      <c r="Z4" s="99">
        <f>IF(ISBLANK(Calculations!Z4),"",Calculations!Z4+ ('IRA Buildings Changes'!$G$38/($AB$3-$R$3)*(Z3-$R$3)))-(SUMIFS(BDEQ!K:K,BDEQ!$AG:$AG,About!$B$2,BDEQ!$AH:$AH,$I4)*BDEQ!$C$2*$J4*$K4)</f>
        <v>24524297737781.883</v>
      </c>
      <c r="AA4" s="99">
        <f>IF(ISBLANK(Calculations!AA4),"",Calculations!AA4+ ('IRA Buildings Changes'!$G$38/($AB$3-$R$3)*(AA3-$R$3)))-(SUMIFS(BDEQ!L:L,BDEQ!$AG:$AG,About!$B$2,BDEQ!$AH:$AH,$I4)*BDEQ!$C$2*$J4*$K4)</f>
        <v>24692094342780.277</v>
      </c>
      <c r="AB4" s="98">
        <f>IF(ISBLANK(Calculations!AB4),"",Calculations!AB4 + 'IRA Buildings Changes'!G38)-(SUMIFS(BDEQ!D:D,BDEQ!$AG:$AG,About!$B$2,BDEQ!$AH:$AH,$I4)*BDEQ!$C$2*$J4*$K4)</f>
        <v>24850368458877.547</v>
      </c>
      <c r="AC4" s="99">
        <f>IF(ISBLANK(Calculations!AC4),"",Calculations!AC4+ 'IRA Buildings Changes'!$G$38)-(SUMIFS(BDEQ!D:D,BDEQ!$AG:$AG,About!$B$2,BDEQ!$AH:$AH,$I4)*BDEQ!$C$2*$J4*$K4)</f>
        <v>24995141526360.035</v>
      </c>
      <c r="AD4" s="99">
        <f>IF(ISBLANK(Calculations!AD4),"",Calculations!AD4+ 'IRA Buildings Changes'!$G$38)-(SUMIFS(BDEQ!E:E,BDEQ!$AG:$AG,About!$B$2,BDEQ!$AH:$AH,$I4)*BDEQ!$C$2*$J4*$K4)</f>
        <v>25136932452416.219</v>
      </c>
      <c r="AE4" s="99">
        <f>IF(ISBLANK(Calculations!AE4),"",Calculations!AE4+ 'IRA Buildings Changes'!$G$38)-(SUMIFS(BDEQ!F:F,BDEQ!$AG:$AG,About!$B$2,BDEQ!$AH:$AH,$I4)*BDEQ!$C$2*$J4*$K4)</f>
        <v>25289350646911.91</v>
      </c>
      <c r="AF4" s="99">
        <f>IF(ISBLANK(Calculations!AF4),"",Calculations!AF4+ 'IRA Buildings Changes'!$G$38)-(SUMIFS(BDEQ!G:G,BDEQ!$AG:$AG,About!$B$2,BDEQ!$AH:$AH,$I4)*BDEQ!$C$2*$J4*$K4)</f>
        <v>25439539834035.57</v>
      </c>
      <c r="AG4" s="99">
        <f>IF(ISBLANK(Calculations!AG4),"",Calculations!AG4+ 'IRA Buildings Changes'!$G$38)-(SUMIFS(BDEQ!H:H,BDEQ!$AG:$AG,About!$B$2,BDEQ!$AH:$AH,$I4)*BDEQ!$C$2*$J4*$K4)</f>
        <v>25602849475091.449</v>
      </c>
      <c r="AH4" s="99">
        <f>IF(ISBLANK(Calculations!AH4),"",Calculations!AH4+ 'IRA Buildings Changes'!$G$38)-(SUMIFS(BDEQ!I:I,BDEQ!$AG:$AG,About!$B$2,BDEQ!$AH:$AH,$I4)*BDEQ!$C$2*$J4*$K4)</f>
        <v>25766512735635.582</v>
      </c>
      <c r="AI4" s="99">
        <f>IF(ISBLANK(Calculations!AI4),"",Calculations!AI4+ 'IRA Buildings Changes'!$G$38)-(SUMIFS(BDEQ!J:J,BDEQ!$AG:$AG,About!$B$2,BDEQ!$AH:$AH,$I4)*BDEQ!$C$2*$J4*$K4)</f>
        <v>25938546775030.387</v>
      </c>
      <c r="AJ4" s="99">
        <f>IF(ISBLANK(Calculations!AJ4),"",Calculations!AJ4+ 'IRA Buildings Changes'!$G$38)-(SUMIFS(BDEQ!K:K,BDEQ!$AG:$AG,About!$B$2,BDEQ!$AH:$AH,$I4)*BDEQ!$C$2*$J4*$K4)</f>
        <v>26109584484756.012</v>
      </c>
      <c r="AK4" s="99">
        <f>IF(ISBLANK(Calculations!AK4),"",Calculations!AK4+ 'IRA Buildings Changes'!$G$38)-(SUMIFS(BDEQ!L:L,BDEQ!$AG:$AG,About!$B$2,BDEQ!$AH:$AH,$I4)*BDEQ!$C$2*$J4*$K4)</f>
        <v>26044334527669.586</v>
      </c>
      <c r="AL4" s="99">
        <f>IF(ISBLANK(Calculations!AL4),"",Calculations!AL4+ 'IRA Buildings Changes'!$G$38)-(SUMIFS(BDEQ!M:M,BDEQ!$AG:$AG,About!$B$2,BDEQ!$AH:$AH,$I4)*BDEQ!$C$2*$J4*$K4)</f>
        <v>25977315056887.074</v>
      </c>
      <c r="AM4" s="99">
        <f>IF(ISBLANK(Calculations!AM4),"",Calculations!AM4+ 'IRA Buildings Changes'!$G$38)-(SUMIFS(BDEQ!N:N,BDEQ!$AG:$AG,About!$B$2,BDEQ!$AH:$AH,$I4)*BDEQ!$C$2*$J4*$K4)</f>
        <v>25912514083628.809</v>
      </c>
      <c r="AN4" s="99">
        <f>IF(ISBLANK(Calculations!AN4),"",Calculations!AN4+ 'IRA Buildings Changes'!$G$38)-(SUMIFS(BDEQ!O:O,BDEQ!$AG:$AG,About!$B$2,BDEQ!$AH:$AH,$I4)*BDEQ!$C$2*$J4*$K4)</f>
        <v>25847536719557.051</v>
      </c>
      <c r="AO4" s="99">
        <f>IF(ISBLANK(Calculations!AO4),"",Calculations!AO4+ 'IRA Buildings Changes'!$G$38)-(SUMIFS(BDEQ!P:P,BDEQ!$AG:$AG,About!$B$2,BDEQ!$AH:$AH,$I4)*BDEQ!$C$2*$J4*$K4)</f>
        <v>25780171249405.633</v>
      </c>
      <c r="AP4" s="99">
        <f>IF(ISBLANK(Calculations!AP4),"",Calculations!AP4+ 'IRA Buildings Changes'!$G$38)-(SUMIFS(BDEQ!Q:Q,BDEQ!$AG:$AG,About!$B$2,BDEQ!$AH:$AH,$I4)*BDEQ!$C$2*$J4*$K4)</f>
        <v>25714823270542.617</v>
      </c>
      <c r="AQ4" s="99">
        <f>IF(ISBLANK(Calculations!AQ4),"",Calculations!AQ4+ 'IRA Buildings Changes'!$G$38)-(SUMIFS(BDEQ!R:R,BDEQ!$AG:$AG,About!$B$2,BDEQ!$AH:$AH,$I4)*BDEQ!$C$2*$J4*$K4)</f>
        <v>25649626648069.883</v>
      </c>
      <c r="AR4" s="99">
        <f>IF(ISBLANK(Calculations!AR4),"",Calculations!AR4+ 'IRA Buildings Changes'!$G$38)-(SUMIFS(BDEQ!S:S,BDEQ!$AG:$AG,About!$B$2,BDEQ!$AH:$AH,$I4)*BDEQ!$C$2*$J4*$K4)</f>
        <v>25582510176229.578</v>
      </c>
      <c r="AS4" s="99">
        <f>IF(ISBLANK(Calculations!AS4),"",Calculations!AS4+ 'IRA Buildings Changes'!$G$38)-(SUMIFS(BDEQ!T:T,BDEQ!$AG:$AG,About!$B$2,BDEQ!$AH:$AH,$I4)*BDEQ!$C$2*$J4*$K4)</f>
        <v>25517659731835.027</v>
      </c>
      <c r="AT4" s="99">
        <f>IF(ISBLANK(Calculations!AT4),"",Calculations!AT4+ 'IRA Buildings Changes'!$G$38)-(SUMIFS(BDEQ!U:U,BDEQ!$AG:$AG,About!$B$2,BDEQ!$AH:$AH,$I4)*BDEQ!$C$2*$J4*$K4)</f>
        <v>25453158522972.891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0.76284068542867423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0.7318147789308973</v>
      </c>
      <c r="K6">
        <f>IF(ISBLANK(Calculations!K6),"",Calculations!K6)</f>
        <v>0.76284068542867423</v>
      </c>
      <c r="L6" t="str">
        <f>IF(ISBLANK(Calculations!L6),"",Calculations!L6)</f>
        <v>RESIDENTIAL</v>
      </c>
      <c r="M6" t="str">
        <f>IF(ISBLANK(Calculations!M6),"",Calculations!M6)</f>
        <v>heating</v>
      </c>
      <c r="N6" t="str">
        <f>IF(ISBLANK(Calculations!N6),"",Calculations!N6)</f>
        <v>natural gas</v>
      </c>
      <c r="O6">
        <f>IF(ISBLANK(Calculations!O6),"",Calculations!O6)</f>
        <v>163477507072530</v>
      </c>
      <c r="P6">
        <f>IF(ISBLANK(Calculations!P6),"",Calculations!P6)</f>
        <v>163477507072530</v>
      </c>
      <c r="Q6">
        <f>IF(ISBLANK(Calculations!Q6),"",Calculations!Q6)</f>
        <v>163477507072530</v>
      </c>
      <c r="R6">
        <f>IF(ISBLANK(Calculations!R6),"",Calculations!R6)</f>
        <v>164089393928710.56</v>
      </c>
      <c r="S6" s="99">
        <f>IF(ISBLANK(Calculations!S6),"",Calculations!S6 + ('IRA Buildings Changes'!$D$38/($AB$3-$R$3)*(S3-$R$3)))</f>
        <v>160036725202070.28</v>
      </c>
      <c r="T6" s="99">
        <f>IF(ISBLANK(Calculations!T6),"",Calculations!T6 + ('IRA Buildings Changes'!$D$38/($AB$3-$R$3)*(T3-$R$3)))</f>
        <v>155836790659628.12</v>
      </c>
      <c r="U6" s="99">
        <f>IF(ISBLANK(Calculations!U6),"",Calculations!U6 + ('IRA Buildings Changes'!$D$38/($AB$3-$R$3)*(U3-$R$3)))</f>
        <v>151534961556161.91</v>
      </c>
      <c r="V6" s="99">
        <f>IF(ISBLANK(Calculations!V6),"",Calculations!V6 + ('IRA Buildings Changes'!$D$38/($AB$3-$R$3)*(V3-$R$3)))</f>
        <v>147189639905424.31</v>
      </c>
      <c r="W6" s="99">
        <f>IF(ISBLANK(Calculations!W6),"",Calculations!W6 + ('IRA Buildings Changes'!$D$38/($AB$3-$R$3)*(W3-$R$3)))</f>
        <v>142897535915909.72</v>
      </c>
      <c r="X6" s="99">
        <f>IF(ISBLANK(Calculations!X6),"",Calculations!X6 + ('IRA Buildings Changes'!$D$38/($AB$3-$R$3)*(X3-$R$3)))</f>
        <v>138570653484960.5</v>
      </c>
      <c r="Y6" s="99">
        <f>IF(ISBLANK(Calculations!Y6),"",Calculations!Y6 + ('IRA Buildings Changes'!$D$38/($AB$3-$R$3)*(Y3-$R$3)))</f>
        <v>134254328802954</v>
      </c>
      <c r="Z6" s="99">
        <f>IF(ISBLANK(Calculations!Z6),"",Calculations!Z6 + ('IRA Buildings Changes'!$D$38/($AB$3-$R$3)*(Z3-$R$3)))</f>
        <v>129917563336514.77</v>
      </c>
      <c r="AA6" s="99">
        <f>IF(ISBLANK(Calculations!AA6),"",Calculations!AA6 + ('IRA Buildings Changes'!$D$38/($AB$3-$R$3)*(AA3-$R$3)))</f>
        <v>125734371447908.69</v>
      </c>
      <c r="AB6" s="98">
        <f>IF(ISBLANK(Calculations!AB6),"",Calculations!AB6 + 'IRA Buildings Changes'!D38)</f>
        <v>121498694765648.62</v>
      </c>
      <c r="AC6" s="99">
        <f>IF(ISBLANK(Calculations!AC6),"",Calculations!AC6  + 'IRA Buildings Changes'!$D$38)</f>
        <v>121922057867075.94</v>
      </c>
      <c r="AD6" s="99">
        <f>IF(ISBLANK(Calculations!AD6),"",Calculations!AD6  + 'IRA Buildings Changes'!$D$38)</f>
        <v>122357676408981.78</v>
      </c>
      <c r="AE6" s="99">
        <f>IF(ISBLANK(Calculations!AE6),"",Calculations!AE6  + 'IRA Buildings Changes'!$D$38)</f>
        <v>122979782217870.62</v>
      </c>
      <c r="AF6" s="99">
        <f>IF(ISBLANK(Calculations!AF6),"",Calculations!AF6  + 'IRA Buildings Changes'!$D$38)</f>
        <v>123606044300498.5</v>
      </c>
      <c r="AG6" s="99">
        <f>IF(ISBLANK(Calculations!AG6),"",Calculations!AG6  + 'IRA Buildings Changes'!$D$38)</f>
        <v>124451138297626.66</v>
      </c>
      <c r="AH6" s="99">
        <f>IF(ISBLANK(Calculations!AH6),"",Calculations!AH6  + 'IRA Buildings Changes'!$D$38)</f>
        <v>125341732603729.12</v>
      </c>
      <c r="AI6" s="99">
        <f>IF(ISBLANK(Calculations!AI6),"",Calculations!AI6  + 'IRA Buildings Changes'!$D$38)</f>
        <v>126405316311921.69</v>
      </c>
      <c r="AJ6" s="99">
        <f>IF(ISBLANK(Calculations!AJ6),"",Calculations!AJ6  + 'IRA Buildings Changes'!$D$38)</f>
        <v>127527559893149.81</v>
      </c>
      <c r="AK6" s="99">
        <f>IF(ISBLANK(Calculations!AK6),"",Calculations!AK6  + 'IRA Buildings Changes'!$D$38)</f>
        <v>126512389069897.81</v>
      </c>
      <c r="AL6" s="99">
        <f>IF(ISBLANK(Calculations!AL6),"",Calculations!AL6  + 'IRA Buildings Changes'!$D$38)</f>
        <v>125549417776040.56</v>
      </c>
      <c r="AM6" s="99">
        <f>IF(ISBLANK(Calculations!AM6),"",Calculations!AM6  + 'IRA Buildings Changes'!$D$38)</f>
        <v>124680834481988.16</v>
      </c>
      <c r="AN6" s="99">
        <f>IF(ISBLANK(Calculations!AN6),"",Calculations!AN6  + 'IRA Buildings Changes'!$D$38)</f>
        <v>123865536180899.34</v>
      </c>
      <c r="AO6" s="99">
        <f>IF(ISBLANK(Calculations!AO6),"",Calculations!AO6  + 'IRA Buildings Changes'!$D$38)</f>
        <v>123062997664709.97</v>
      </c>
      <c r="AP6" s="99">
        <f>IF(ISBLANK(Calculations!AP6),"",Calculations!AP6  + 'IRA Buildings Changes'!$D$38)</f>
        <v>122315323256147.12</v>
      </c>
      <c r="AQ6" s="99">
        <f>IF(ISBLANK(Calculations!AQ6),"",Calculations!AQ6  + 'IRA Buildings Changes'!$D$38)</f>
        <v>121582695800877.53</v>
      </c>
      <c r="AR6" s="99">
        <f>IF(ISBLANK(Calculations!AR6),"",Calculations!AR6  + 'IRA Buildings Changes'!$D$38)</f>
        <v>120827990255457</v>
      </c>
      <c r="AS6" s="99">
        <f>IF(ISBLANK(Calculations!AS6),"",Calculations!AS6  + 'IRA Buildings Changes'!$D$38)</f>
        <v>120097589007352.94</v>
      </c>
      <c r="AT6" s="99">
        <f>IF(ISBLANK(Calculations!AT6),"",Calculations!AT6  + 'IRA Buildings Changes'!$D$38)</f>
        <v>119358992004975.31</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0.99877310104259243</v>
      </c>
      <c r="K7">
        <f>IF(ISBLANK(Calculations!K7),"",Calculations!K7)</f>
        <v>0.76284068542867423</v>
      </c>
      <c r="L7" t="str">
        <f>IF(ISBLANK(Calculations!L7),"",Calculations!L7)</f>
        <v>RESIDENTIAL</v>
      </c>
      <c r="M7" t="str">
        <f>IF(ISBLANK(Calculations!M7),"",Calculations!M7)</f>
        <v>heating</v>
      </c>
      <c r="N7" t="str">
        <f>IF(ISBLANK(Calculations!N7),"",Calculations!N7)</f>
        <v>petroleum diesel</v>
      </c>
      <c r="O7">
        <f>IF(ISBLANK(Calculations!O7),"",Calculations!O7)</f>
        <v>5839999962305.7666</v>
      </c>
      <c r="P7">
        <f>IF(ISBLANK(Calculations!P7),"",Calculations!P7)</f>
        <v>5839999962305.7666</v>
      </c>
      <c r="Q7">
        <f>IF(ISBLANK(Calculations!Q7),"",Calculations!Q7)</f>
        <v>5839999962305.7666</v>
      </c>
      <c r="R7">
        <f>IF(ISBLANK(Calculations!R7),"",Calculations!R7)</f>
        <v>5854014720218.6289</v>
      </c>
      <c r="S7">
        <f>IF(ISBLANK(Calculations!S7),"",Calculations!S7)</f>
        <v>5859535702510.376</v>
      </c>
      <c r="T7">
        <f>IF(ISBLANK(Calculations!T7),"",Calculations!T7)</f>
        <v>5852784732965.9033</v>
      </c>
      <c r="U7">
        <f>IF(ISBLANK(Calculations!U7),"",Calculations!U7)</f>
        <v>5833668524417.335</v>
      </c>
      <c r="V7">
        <f>IF(ISBLANK(Calculations!V7),"",Calculations!V7)</f>
        <v>5798081313097.7939</v>
      </c>
      <c r="W7">
        <f>IF(ISBLANK(Calculations!W7),"",Calculations!W7)</f>
        <v>5745617257529.7334</v>
      </c>
      <c r="X7">
        <f>IF(ISBLANK(Calculations!X7),"",Calculations!X7)</f>
        <v>5665762878253.0098</v>
      </c>
      <c r="Y7">
        <f>IF(ISBLANK(Calculations!Y7),"",Calculations!Y7)</f>
        <v>5556619593952.1875</v>
      </c>
      <c r="Z7">
        <f>IF(ISBLANK(Calculations!Z7),"",Calculations!Z7)</f>
        <v>5415546618796.3965</v>
      </c>
      <c r="AA7">
        <f>IF(ISBLANK(Calculations!AA7),"",Calculations!AA7)</f>
        <v>5248097772327.7051</v>
      </c>
      <c r="AB7">
        <f>IF(ISBLANK(Calculations!AB7),"",Calculations!AB7)</f>
        <v>5052099830962.2363</v>
      </c>
      <c r="AC7">
        <f>IF(ISBLANK(Calculations!AC7),"",Calculations!AC7)</f>
        <v>4835529557368.3701</v>
      </c>
      <c r="AD7">
        <f>IF(ISBLANK(Calculations!AD7),"",Calculations!AD7)</f>
        <v>4598028956779.4512</v>
      </c>
      <c r="AE7">
        <f>IF(ISBLANK(Calculations!AE7),"",Calculations!AE7)</f>
        <v>4347205018528.1821</v>
      </c>
      <c r="AF7">
        <f>IF(ISBLANK(Calculations!AF7),"",Calculations!AF7)</f>
        <v>4083295019688.6489</v>
      </c>
      <c r="AG7">
        <f>IF(ISBLANK(Calculations!AG7),"",Calculations!AG7)</f>
        <v>3814290709439.0527</v>
      </c>
      <c r="AH7">
        <f>IF(ISBLANK(Calculations!AH7),"",Calculations!AH7)</f>
        <v>3539940982331.8101</v>
      </c>
      <c r="AI7">
        <f>IF(ISBLANK(Calculations!AI7),"",Calculations!AI7)</f>
        <v>3265306961414.0884</v>
      </c>
      <c r="AJ7">
        <f>IF(ISBLANK(Calculations!AJ7),"",Calculations!AJ7)</f>
        <v>2991643094924.7734</v>
      </c>
      <c r="AK7">
        <f>IF(ISBLANK(Calculations!AK7),"",Calculations!AK7)</f>
        <v>2687278540739.4546</v>
      </c>
      <c r="AL7">
        <f>IF(ISBLANK(Calculations!AL7),"",Calculations!AL7)</f>
        <v>2397593966894.3315</v>
      </c>
      <c r="AM7">
        <f>IF(ISBLANK(Calculations!AM7),"",Calculations!AM7)</f>
        <v>2125373035195.7854</v>
      </c>
      <c r="AN7">
        <f>IF(ISBLANK(Calculations!AN7),"",Calculations!AN7)</f>
        <v>1872395370108.2205</v>
      </c>
      <c r="AO7">
        <f>IF(ISBLANK(Calculations!AO7),"",Calculations!AO7)</f>
        <v>1640604278896.9407</v>
      </c>
      <c r="AP7">
        <f>IF(ISBLANK(Calculations!AP7),"",Calculations!AP7)</f>
        <v>1432259336308.7549</v>
      </c>
      <c r="AQ7">
        <f>IF(ISBLANK(Calculations!AQ7),"",Calculations!AQ7)</f>
        <v>1247940320019.6187</v>
      </c>
      <c r="AR7">
        <f>IF(ISBLANK(Calculations!AR7),"",Calculations!AR7)</f>
        <v>1087524520258.9286</v>
      </c>
      <c r="AS7">
        <f>IF(ISBLANK(Calculations!AS7),"",Calculations!AS7)</f>
        <v>950637429318.3689</v>
      </c>
      <c r="AT7">
        <f>IF(ISBLANK(Calculations!AT7),"",Calculations!AT7)</f>
        <v>835716207368.80457</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0.76284068542867423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0.76284068542867423</v>
      </c>
      <c r="L9" t="str">
        <f>IF(ISBLANK(Calculations!L9),"",Calculations!L9)</f>
        <v>RESIDENTIAL</v>
      </c>
      <c r="M9" t="str">
        <f>IF(ISBLANK(Calculations!M9),"",Calculations!M9)</f>
        <v>heating</v>
      </c>
      <c r="N9" t="str">
        <f>IF(ISBLANK(Calculations!N9),"",Calculations!N9)</f>
        <v>biomass</v>
      </c>
      <c r="O9">
        <f>IF(ISBLANK(Calculations!O9),"",Calculations!O9)</f>
        <v>14753338856190.559</v>
      </c>
      <c r="P9">
        <f>IF(ISBLANK(Calculations!P9),"",Calculations!P9)</f>
        <v>14753338856190.559</v>
      </c>
      <c r="Q9">
        <f>IF(ISBLANK(Calculations!Q9),"",Calculations!Q9)</f>
        <v>14753338856190.559</v>
      </c>
      <c r="R9">
        <f>IF(ISBLANK(Calculations!R9),"",Calculations!R9)</f>
        <v>14808939066957.447</v>
      </c>
      <c r="S9">
        <f>IF(ISBLANK(Calculations!S9),"",Calculations!S9)</f>
        <v>14853757528917.34</v>
      </c>
      <c r="T9">
        <f>IF(ISBLANK(Calculations!T9),"",Calculations!T9)</f>
        <v>14888005397829.867</v>
      </c>
      <c r="U9">
        <f>IF(ISBLANK(Calculations!U9),"",Calculations!U9)</f>
        <v>14916398429917.307</v>
      </c>
      <c r="V9">
        <f>IF(ISBLANK(Calculations!V9),"",Calculations!V9)</f>
        <v>14939988077450.926</v>
      </c>
      <c r="W9">
        <f>IF(ISBLANK(Calculations!W9),"",Calculations!W9)</f>
        <v>14968415086434.994</v>
      </c>
      <c r="X9">
        <f>IF(ISBLANK(Calculations!X9),"",Calculations!X9)</f>
        <v>14991825738041.188</v>
      </c>
      <c r="Y9">
        <f>IF(ISBLANK(Calculations!Y9),"",Calculations!Y9)</f>
        <v>15011758075414.982</v>
      </c>
      <c r="Z9">
        <f>IF(ISBLANK(Calculations!Z9),"",Calculations!Z9)</f>
        <v>15031066195277.859</v>
      </c>
      <c r="AA9">
        <f>IF(ISBLANK(Calculations!AA9),"",Calculations!AA9)</f>
        <v>15057462748515.039</v>
      </c>
      <c r="AB9">
        <f>IF(ISBLANK(Calculations!AB9),"",Calculations!AB9)</f>
        <v>15080979205698.104</v>
      </c>
      <c r="AC9">
        <f>IF(ISBLANK(Calculations!AC9),"",Calculations!AC9)</f>
        <v>15112644163413.396</v>
      </c>
      <c r="AD9">
        <f>IF(ISBLANK(Calculations!AD9),"",Calculations!AD9)</f>
        <v>15148951260130.422</v>
      </c>
      <c r="AE9">
        <f>IF(ISBLANK(Calculations!AE9),"",Calculations!AE9)</f>
        <v>15199742108849.686</v>
      </c>
      <c r="AF9">
        <f>IF(ISBLANK(Calculations!AF9),"",Calculations!AF9)</f>
        <v>15258221498908.588</v>
      </c>
      <c r="AG9">
        <f>IF(ISBLANK(Calculations!AG9),"",Calculations!AG9)</f>
        <v>15335308965697.012</v>
      </c>
      <c r="AH9">
        <f>IF(ISBLANK(Calculations!AH9),"",Calculations!AH9)</f>
        <v>15420787127283.705</v>
      </c>
      <c r="AI9">
        <f>IF(ISBLANK(Calculations!AI9),"",Calculations!AI9)</f>
        <v>15514624685818.205</v>
      </c>
      <c r="AJ9">
        <f>IF(ISBLANK(Calculations!AJ9),"",Calculations!AJ9)</f>
        <v>15610851279331.428</v>
      </c>
      <c r="AK9">
        <f>IF(ISBLANK(Calculations!AK9),"",Calculations!AK9)</f>
        <v>15540575935313.732</v>
      </c>
      <c r="AL9">
        <f>IF(ISBLANK(Calculations!AL9),"",Calculations!AL9)</f>
        <v>15465072072995.699</v>
      </c>
      <c r="AM9">
        <f>IF(ISBLANK(Calculations!AM9),"",Calculations!AM9)</f>
        <v>15388031101358.318</v>
      </c>
      <c r="AN9">
        <f>IF(ISBLANK(Calculations!AN9),"",Calculations!AN9)</f>
        <v>15307286555515.375</v>
      </c>
      <c r="AO9">
        <f>IF(ISBLANK(Calculations!AO9),"",Calculations!AO9)</f>
        <v>15222183833960.234</v>
      </c>
      <c r="AP9">
        <f>IF(ISBLANK(Calculations!AP9),"",Calculations!AP9)</f>
        <v>15139619725504.268</v>
      </c>
      <c r="AQ9">
        <f>IF(ISBLANK(Calculations!AQ9),"",Calculations!AQ9)</f>
        <v>15058242746808.246</v>
      </c>
      <c r="AR9">
        <f>IF(ISBLANK(Calculations!AR9),"",Calculations!AR9)</f>
        <v>14976033588248.184</v>
      </c>
      <c r="AS9">
        <f>IF(ISBLANK(Calculations!AS9),"",Calculations!AS9)</f>
        <v>14897804684652.961</v>
      </c>
      <c r="AT9">
        <f>IF(ISBLANK(Calculations!AT9),"",Calculations!AT9)</f>
        <v>14821250214572.467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0.76284068542867423</v>
      </c>
      <c r="L10" t="str">
        <f>IF(ISBLANK(Calculations!L10),"",Calculations!L10)</f>
        <v>RESIDENTIAL</v>
      </c>
      <c r="M10" t="str">
        <f>IF(ISBLANK(Calculations!M10),"",Calculations!M10)</f>
        <v>heating</v>
      </c>
      <c r="N10" t="str">
        <f>IF(ISBLANK(Calculations!N10),"",Calculations!N10)</f>
        <v>kerosene</v>
      </c>
      <c r="O10">
        <f>IF(ISBLANK(Calculations!O10),"",Calculations!O10)</f>
        <v>219698117403.45819</v>
      </c>
      <c r="P10">
        <f>IF(ISBLANK(Calculations!P10),"",Calculations!P10)</f>
        <v>219698117403.45819</v>
      </c>
      <c r="Q10">
        <f>IF(ISBLANK(Calculations!Q10),"",Calculations!Q10)</f>
        <v>219698117403.45819</v>
      </c>
      <c r="R10">
        <f>IF(ISBLANK(Calculations!R10),"",Calculations!R10)</f>
        <v>221545598201.71573</v>
      </c>
      <c r="S10">
        <f>IF(ISBLANK(Calculations!S10),"",Calculations!S10)</f>
        <v>223302087218.96777</v>
      </c>
      <c r="T10">
        <f>IF(ISBLANK(Calculations!T10),"",Calculations!T10)</f>
        <v>225050945992.70444</v>
      </c>
      <c r="U10">
        <f>IF(ISBLANK(Calculations!U10),"",Calculations!U10)</f>
        <v>226780258873.50235</v>
      </c>
      <c r="V10">
        <f>IF(ISBLANK(Calculations!V10),"",Calculations!V10)</f>
        <v>228494258554.50494</v>
      </c>
      <c r="W10">
        <f>IF(ISBLANK(Calculations!W10),"",Calculations!W10)</f>
        <v>230243172555.77563</v>
      </c>
      <c r="X10">
        <f>IF(ISBLANK(Calculations!X10),"",Calculations!X10)</f>
        <v>231949964630.44479</v>
      </c>
      <c r="Y10">
        <f>IF(ISBLANK(Calculations!Y10),"",Calculations!Y10)</f>
        <v>233549527285.89737</v>
      </c>
      <c r="Z10">
        <f>IF(ISBLANK(Calculations!Z10),"",Calculations!Z10)</f>
        <v>235183328628.04523</v>
      </c>
      <c r="AA10">
        <f>IF(ISBLANK(Calculations!AA10),"",Calculations!AA10)</f>
        <v>236830098139.6821</v>
      </c>
      <c r="AB10">
        <f>IF(ISBLANK(Calculations!AB10),"",Calculations!AB10)</f>
        <v>238395155736.74149</v>
      </c>
      <c r="AC10">
        <f>IF(ISBLANK(Calculations!AC10),"",Calculations!AC10)</f>
        <v>239927666106.83643</v>
      </c>
      <c r="AD10">
        <f>IF(ISBLANK(Calculations!AD10),"",Calculations!AD10)</f>
        <v>241445744589.76645</v>
      </c>
      <c r="AE10">
        <f>IF(ISBLANK(Calculations!AE10),"",Calculations!AE10)</f>
        <v>242962619813.33984</v>
      </c>
      <c r="AF10">
        <f>IF(ISBLANK(Calculations!AF10),"",Calculations!AF10)</f>
        <v>244436007158.06537</v>
      </c>
      <c r="AG10">
        <f>IF(ISBLANK(Calculations!AG10),"",Calculations!AG10)</f>
        <v>245937697326.67871</v>
      </c>
      <c r="AH10">
        <f>IF(ISBLANK(Calculations!AH10),"",Calculations!AH10)</f>
        <v>247445732098.28418</v>
      </c>
      <c r="AI10">
        <f>IF(ISBLANK(Calculations!AI10),"",Calculations!AI10)</f>
        <v>248915893569.49066</v>
      </c>
      <c r="AJ10">
        <f>IF(ISBLANK(Calculations!AJ10),"",Calculations!AJ10)</f>
        <v>250415997097.31512</v>
      </c>
      <c r="AK10">
        <f>IF(ISBLANK(Calculations!AK10),"",Calculations!AK10)</f>
        <v>249745210716.21591</v>
      </c>
      <c r="AL10">
        <f>IF(ISBLANK(Calculations!AL10),"",Calculations!AL10)</f>
        <v>249005131362.04614</v>
      </c>
      <c r="AM10">
        <f>IF(ISBLANK(Calculations!AM10),"",Calculations!AM10)</f>
        <v>248278693192.55688</v>
      </c>
      <c r="AN10">
        <f>IF(ISBLANK(Calculations!AN10),"",Calculations!AN10)</f>
        <v>247528255729.93109</v>
      </c>
      <c r="AO10">
        <f>IF(ISBLANK(Calculations!AO10),"",Calculations!AO10)</f>
        <v>246716665977.05286</v>
      </c>
      <c r="AP10">
        <f>IF(ISBLANK(Calculations!AP10),"",Calculations!AP10)</f>
        <v>245927348827.01587</v>
      </c>
      <c r="AQ10">
        <f>IF(ISBLANK(Calculations!AQ10),"",Calculations!AQ10)</f>
        <v>245121654075.12613</v>
      </c>
      <c r="AR10">
        <f>IF(ISBLANK(Calculations!AR10),"",Calculations!AR10)</f>
        <v>244261993182.06549</v>
      </c>
      <c r="AS10">
        <f>IF(ISBLANK(Calculations!AS10),"",Calculations!AS10)</f>
        <v>243430368831.91824</v>
      </c>
      <c r="AT10">
        <f>IF(ISBLANK(Calculations!AT10),"",Calculations!AT10)</f>
        <v>242588512724.95929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0.76284068542867423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0.76284068542867423</v>
      </c>
      <c r="C12">
        <f>IF(ISBLANK(Calculations!C12),"",Calculations!C12)</f>
        <v>0.23715931457132572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0.88696845285329418</v>
      </c>
      <c r="K12">
        <f>IF(ISBLANK(Calculations!K12),"",Calculations!K12)</f>
        <v>0.76284068542867423</v>
      </c>
      <c r="L12" t="str">
        <f>IF(ISBLANK(Calculations!L12),"",Calculations!L12)</f>
        <v>RESIDENTIAL</v>
      </c>
      <c r="M12" t="str">
        <f>IF(ISBLANK(Calculations!M12),"",Calculations!M12)</f>
        <v>heating</v>
      </c>
      <c r="N12" t="str">
        <f>IF(ISBLANK(Calculations!N12),"",Calculations!N12)</f>
        <v>LPG propane or butane</v>
      </c>
      <c r="O12">
        <f>IF(ISBLANK(Calculations!O12),"",Calculations!O12)</f>
        <v>12875995296711.98</v>
      </c>
      <c r="P12">
        <f>IF(ISBLANK(Calculations!P12),"",Calculations!P12)</f>
        <v>12875995296711.98</v>
      </c>
      <c r="Q12">
        <f>IF(ISBLANK(Calculations!Q12),"",Calculations!Q12)</f>
        <v>12875995296711.98</v>
      </c>
      <c r="R12">
        <f>IF(ISBLANK(Calculations!R12),"",Calculations!R12)</f>
        <v>12978063554813.973</v>
      </c>
      <c r="S12">
        <f>IF(ISBLANK(Calculations!S12),"",Calculations!S12)</f>
        <v>13072380502966.174</v>
      </c>
      <c r="T12">
        <f>IF(ISBLANK(Calculations!T12),"",Calculations!T12)</f>
        <v>13156029012904.67</v>
      </c>
      <c r="U12">
        <f>IF(ISBLANK(Calculations!U12),"",Calculations!U12)</f>
        <v>13236067810682.568</v>
      </c>
      <c r="V12">
        <f>IF(ISBLANK(Calculations!V12),"",Calculations!V12)</f>
        <v>13313293370119.246</v>
      </c>
      <c r="W12">
        <f>IF(ISBLANK(Calculations!W12),"",Calculations!W12)</f>
        <v>13399372789397.785</v>
      </c>
      <c r="X12">
        <f>IF(ISBLANK(Calculations!X12),"",Calculations!X12)</f>
        <v>13482685070623.469</v>
      </c>
      <c r="Y12">
        <f>IF(ISBLANK(Calculations!Y12),"",Calculations!Y12)</f>
        <v>13568269698322.658</v>
      </c>
      <c r="Z12">
        <f>IF(ISBLANK(Calculations!Z12),"",Calculations!Z12)</f>
        <v>13654563643332.01</v>
      </c>
      <c r="AA12">
        <f>IF(ISBLANK(Calculations!AA12),"",Calculations!AA12)</f>
        <v>13749963324194.666</v>
      </c>
      <c r="AB12">
        <f>IF(ISBLANK(Calculations!AB12),"",Calculations!AB12)</f>
        <v>13839333326379.523</v>
      </c>
      <c r="AC12">
        <f>IF(ISBLANK(Calculations!AC12),"",Calculations!AC12)</f>
        <v>13934742686812.982</v>
      </c>
      <c r="AD12">
        <f>IF(ISBLANK(Calculations!AD12),"",Calculations!AD12)</f>
        <v>14026297180620.412</v>
      </c>
      <c r="AE12">
        <f>IF(ISBLANK(Calculations!AE12),"",Calculations!AE12)</f>
        <v>14123707980446.797</v>
      </c>
      <c r="AF12">
        <f>IF(ISBLANK(Calculations!AF12),"",Calculations!AF12)</f>
        <v>14214128593830.83</v>
      </c>
      <c r="AG12">
        <f>IF(ISBLANK(Calculations!AG12),"",Calculations!AG12)</f>
        <v>14311543029172.082</v>
      </c>
      <c r="AH12">
        <f>IF(ISBLANK(Calculations!AH12),"",Calculations!AH12)</f>
        <v>14405595930446.994</v>
      </c>
      <c r="AI12">
        <f>IF(ISBLANK(Calculations!AI12),"",Calculations!AI12)</f>
        <v>14505063267971.033</v>
      </c>
      <c r="AJ12">
        <f>IF(ISBLANK(Calculations!AJ12),"",Calculations!AJ12)</f>
        <v>14605391789508.779</v>
      </c>
      <c r="AK12">
        <f>IF(ISBLANK(Calculations!AK12),"",Calculations!AK12)</f>
        <v>14529171728650.9</v>
      </c>
      <c r="AL12">
        <f>IF(ISBLANK(Calculations!AL12),"",Calculations!AL12)</f>
        <v>14454031056997.969</v>
      </c>
      <c r="AM12">
        <f>IF(ISBLANK(Calculations!AM12),"",Calculations!AM12)</f>
        <v>14384717473598.357</v>
      </c>
      <c r="AN12">
        <f>IF(ISBLANK(Calculations!AN12),"",Calculations!AN12)</f>
        <v>14318683467623.045</v>
      </c>
      <c r="AO12">
        <f>IF(ISBLANK(Calculations!AO12),"",Calculations!AO12)</f>
        <v>14253082683272.346</v>
      </c>
      <c r="AP12">
        <f>IF(ISBLANK(Calculations!AP12),"",Calculations!AP12)</f>
        <v>14191842740807.848</v>
      </c>
      <c r="AQ12">
        <f>IF(ISBLANK(Calculations!AQ12),"",Calculations!AQ12)</f>
        <v>14131820788284.73</v>
      </c>
      <c r="AR12">
        <f>IF(ISBLANK(Calculations!AR12),"",Calculations!AR12)</f>
        <v>14070007248243.262</v>
      </c>
      <c r="AS12">
        <f>IF(ISBLANK(Calculations!AS12),"",Calculations!AS12)</f>
        <v>14010412353592.123</v>
      </c>
      <c r="AT12">
        <f>IF(ISBLANK(Calculations!AT12),"",Calculations!AT12)</f>
        <v>13950356663128.064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0.76284068542867423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7.0321128616254988E-2</v>
      </c>
      <c r="K17">
        <f>IF(ISBLANK(Calculations!K17),"",Calculations!K17)</f>
        <v>0.76284068542867423</v>
      </c>
      <c r="L17" t="str">
        <f>IF(ISBLANK(Calculations!L17),"",Calculations!L17)</f>
        <v>RESIDENTIAL</v>
      </c>
      <c r="M17" t="str">
        <f>IF(ISBLANK(Calculations!M17),"",Calculations!M17)</f>
        <v>cooling</v>
      </c>
      <c r="N17" t="str">
        <f>IF(ISBLANK(Calculations!N17),"",Calculations!N17)</f>
        <v>electricity</v>
      </c>
      <c r="O17">
        <f>P17</f>
        <v>9732061453167.8574</v>
      </c>
      <c r="P17">
        <f>IF(ISBLANK(Calculations!P17),"",Calculations!P17)</f>
        <v>9732061453167.8574</v>
      </c>
      <c r="Q17">
        <f>IF(ISBLANK(Calculations!Q17),"",Calculations!Q17)</f>
        <v>9732061453167.8574</v>
      </c>
      <c r="R17">
        <f>IF(ISBLANK(Calculations!R17),"",Calculations!R17)</f>
        <v>9509458325337.2988</v>
      </c>
      <c r="S17" s="99">
        <f>IF(ISBLANK(Calculations!S17),"",Calculations!S17 + ('IRA Buildings Changes'!$C$38/($AB$16-$R$16)*(S16-$R$16)))</f>
        <v>10117701388007.055</v>
      </c>
      <c r="T17" s="99">
        <f>IF(ISBLANK(Calculations!T17),"",Calculations!T17 + ('IRA Buildings Changes'!$C$38/($AB$16-$R$16)*(T16-$R$16)))</f>
        <v>10746990990466.641</v>
      </c>
      <c r="U17" s="99">
        <f>IF(ISBLANK(Calculations!U17),"",Calculations!U17 + ('IRA Buildings Changes'!$C$38/($AB$16-$R$16)*(U16-$R$16)))</f>
        <v>11388221161403.602</v>
      </c>
      <c r="V17" s="99">
        <f>IF(ISBLANK(Calculations!V17),"",Calculations!V17 + ('IRA Buildings Changes'!$C$38/($AB$16-$R$16)*(V16-$R$16)))</f>
        <v>12066714458242.844</v>
      </c>
      <c r="W17" s="99">
        <f>IF(ISBLANK(Calculations!W17),"",Calculations!W17 + ('IRA Buildings Changes'!$C$38/($AB$16-$R$16)*(W16-$R$16)))</f>
        <v>12771155968776.77</v>
      </c>
      <c r="X17" s="99">
        <f>IF(ISBLANK(Calculations!X17),"",Calculations!X17 + ('IRA Buildings Changes'!$C$38/($AB$16-$R$16)*(X16-$R$16)))</f>
        <v>13500539395026.365</v>
      </c>
      <c r="Y17" s="99">
        <f>IF(ISBLANK(Calculations!Y17),"",Calculations!Y17 + ('IRA Buildings Changes'!$C$38/($AB$16-$R$16)*(Y16-$R$16)))</f>
        <v>14252570785409.465</v>
      </c>
      <c r="Z17" s="99">
        <f>IF(ISBLANK(Calculations!Z17),"",Calculations!Z17 + ('IRA Buildings Changes'!$C$38/($AB$16-$R$16)*(Z16-$R$16)))</f>
        <v>15023835568867.432</v>
      </c>
      <c r="AA17" s="99">
        <f>IF(ISBLANK(Calculations!AA17),"",Calculations!AA17 + ('IRA Buildings Changes'!$C$38/($AB$16-$R$16)*(AA16-$R$16)))</f>
        <v>15799935355263.08</v>
      </c>
      <c r="AB17" s="98">
        <f>IF(ISBLANK(Calculations!AB17),"",Calculations!AB17 + 'IRA Buildings Changes'!$C$38)</f>
        <v>16598449697041.715</v>
      </c>
      <c r="AC17" s="99">
        <f>IF(ISBLANK(Calculations!AC17),"",Calculations!AC17 + 'IRA Buildings Changes'!$C$38)</f>
        <v>16592458955711.395</v>
      </c>
      <c r="AD17" s="99">
        <f>IF(ISBLANK(Calculations!AD17),"",Calculations!AD17 + 'IRA Buildings Changes'!$C$38)</f>
        <v>16591882301790.928</v>
      </c>
      <c r="AE17" s="99">
        <f>IF(ISBLANK(Calculations!AE17),"",Calculations!AE17 + 'IRA Buildings Changes'!$C$38)</f>
        <v>16594984696274.898</v>
      </c>
      <c r="AF17" s="99">
        <f>IF(ISBLANK(Calculations!AF17),"",Calculations!AF17 + 'IRA Buildings Changes'!$C$38)</f>
        <v>16600738072087.355</v>
      </c>
      <c r="AG17" s="99">
        <f>IF(ISBLANK(Calculations!AG17),"",Calculations!AG17 + 'IRA Buildings Changes'!$C$38)</f>
        <v>16608498433146.387</v>
      </c>
      <c r="AH17" s="99">
        <f>IF(ISBLANK(Calculations!AH17),"",Calculations!AH17 + 'IRA Buildings Changes'!$C$38)</f>
        <v>16607234314376.777</v>
      </c>
      <c r="AI17" s="99">
        <f>IF(ISBLANK(Calculations!AI17),"",Calculations!AI17 + 'IRA Buildings Changes'!$C$38)</f>
        <v>16617610356539.822</v>
      </c>
      <c r="AJ17" s="99">
        <f>IF(ISBLANK(Calculations!AJ17),"",Calculations!AJ17 + 'IRA Buildings Changes'!$C$38)</f>
        <v>16628805443704.703</v>
      </c>
      <c r="AK17" s="99">
        <f>IF(ISBLANK(Calculations!AK17),"",Calculations!AK17 + 'IRA Buildings Changes'!$C$38)</f>
        <v>16642226896140.68</v>
      </c>
      <c r="AL17" s="99">
        <f>IF(ISBLANK(Calculations!AL17),"",Calculations!AL17 + 'IRA Buildings Changes'!$C$38)</f>
        <v>16655851332846.977</v>
      </c>
      <c r="AM17" s="99">
        <f>IF(ISBLANK(Calculations!AM17),"",Calculations!AM17 + 'IRA Buildings Changes'!$C$38)</f>
        <v>16669945899953.457</v>
      </c>
      <c r="AN17" s="99">
        <f>IF(ISBLANK(Calculations!AN17),"",Calculations!AN17 + 'IRA Buildings Changes'!$C$38)</f>
        <v>16684457878051.828</v>
      </c>
      <c r="AO17" s="99">
        <f>IF(ISBLANK(Calculations!AO17),"",Calculations!AO17 + 'IRA Buildings Changes'!$C$38)</f>
        <v>16688890394174.918</v>
      </c>
      <c r="AP17" s="99">
        <f>IF(ISBLANK(Calculations!AP17),"",Calculations!AP17 + 'IRA Buildings Changes'!$C$38)</f>
        <v>16704080959118.564</v>
      </c>
      <c r="AQ17" s="99">
        <f>IF(ISBLANK(Calculations!AQ17),"",Calculations!AQ17 + 'IRA Buildings Changes'!$C$38)</f>
        <v>16719513396316.924</v>
      </c>
      <c r="AR17" s="99">
        <f>IF(ISBLANK(Calculations!AR17),"",Calculations!AR17 + 'IRA Buildings Changes'!$C$38)</f>
        <v>16735131861552.816</v>
      </c>
      <c r="AS17" s="99">
        <f>IF(ISBLANK(Calculations!AS17),"",Calculations!AS17 + 'IRA Buildings Changes'!$C$38)</f>
        <v>16750883453117.326</v>
      </c>
      <c r="AT17" s="99">
        <f>IF(ISBLANK(Calculations!AT17),"",Calculations!AT17 + 'IRA Buildings Changes'!$C$38)</f>
        <v>16766743171189.539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0.76284068542867423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0.76284068542867423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0.76284068542867423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0.76284068542867423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0.76284068542867423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0.76284068542867423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0.76284068542867423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0.76284068542867423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0.76284068542867423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6.3768490862653598E-2</v>
      </c>
      <c r="K30">
        <f>IF(ISBLANK(Calculations!K30),"",Calculations!K30)</f>
        <v>0.76284068542867423</v>
      </c>
      <c r="L30" t="str">
        <f>IF(ISBLANK(Calculations!L30),"",Calculations!L30)</f>
        <v>RESIDENTIAL</v>
      </c>
      <c r="M30" t="str">
        <f>IF(ISBLANK(Calculations!M30),"",Calculations!M30)</f>
        <v>lighting</v>
      </c>
      <c r="N30" t="str">
        <f>IF(ISBLANK(Calculations!N30),"",Calculations!N30)</f>
        <v>electricity</v>
      </c>
      <c r="O30">
        <f t="shared" si="0"/>
        <v>8825212053090.7422</v>
      </c>
      <c r="P30">
        <f>IF(ISBLANK(Calculations!P30),"",Calculations!P30)</f>
        <v>8825212053090.7422</v>
      </c>
      <c r="Q30">
        <f>IF(ISBLANK(Calculations!Q30),"",Calculations!Q30)</f>
        <v>8825212053090.7422</v>
      </c>
      <c r="R30">
        <f>IF(ISBLANK(Calculations!R30),"",Calculations!R30)</f>
        <v>8739522577673.9775</v>
      </c>
      <c r="S30">
        <f>IF(ISBLANK(Calculations!S30),"",Calculations!S30)</f>
        <v>8655974759869.1016</v>
      </c>
      <c r="T30">
        <f>IF(ISBLANK(Calculations!T30),"",Calculations!T30)</f>
        <v>8578790481678.877</v>
      </c>
      <c r="U30">
        <f>IF(ISBLANK(Calculations!U30),"",Calculations!U30)</f>
        <v>8529935163012.5225</v>
      </c>
      <c r="V30">
        <f>IF(ISBLANK(Calculations!V30),"",Calculations!V30)</f>
        <v>8507341611976.7959</v>
      </c>
      <c r="W30">
        <f>IF(ISBLANK(Calculations!W30),"",Calculations!W30)</f>
        <v>8496219432531.6621</v>
      </c>
      <c r="X30">
        <f>IF(ISBLANK(Calculations!X30),"",Calculations!X30)</f>
        <v>8484393360854.8711</v>
      </c>
      <c r="Y30">
        <f>IF(ISBLANK(Calculations!Y30),"",Calculations!Y30)</f>
        <v>8473869599122.1045</v>
      </c>
      <c r="Z30">
        <f>IF(ISBLANK(Calculations!Z30),"",Calculations!Z30)</f>
        <v>8467452576795.1094</v>
      </c>
      <c r="AA30">
        <f>IF(ISBLANK(Calculations!AA30),"",Calculations!AA30)</f>
        <v>8473948311223.8564</v>
      </c>
      <c r="AB30">
        <f>IF(ISBLANK(Calculations!AB30),"",Calculations!AB30)</f>
        <v>8492427378690.3076</v>
      </c>
      <c r="AC30">
        <f>IF(ISBLANK(Calculations!AC30),"",Calculations!AC30)</f>
        <v>8516990518582.8691</v>
      </c>
      <c r="AD30">
        <f>IF(ISBLANK(Calculations!AD30),"",Calculations!AD30)</f>
        <v>8540744756569.6611</v>
      </c>
      <c r="AE30">
        <f>IF(ISBLANK(Calculations!AE30),"",Calculations!AE30)</f>
        <v>8562741283415.3135</v>
      </c>
      <c r="AF30">
        <f>IF(ISBLANK(Calculations!AF30),"",Calculations!AF30)</f>
        <v>8567832110591.3887</v>
      </c>
      <c r="AG30">
        <f>IF(ISBLANK(Calculations!AG30),"",Calculations!AG30)</f>
        <v>8568025721855.7617</v>
      </c>
      <c r="AH30">
        <f>IF(ISBLANK(Calculations!AH30),"",Calculations!AH30)</f>
        <v>8565382045136.2988</v>
      </c>
      <c r="AI30">
        <f>IF(ISBLANK(Calculations!AI30),"",Calculations!AI30)</f>
        <v>8561002057791.7383</v>
      </c>
      <c r="AJ30">
        <f>IF(ISBLANK(Calculations!AJ30),"",Calculations!AJ30)</f>
        <v>8555353617415.459</v>
      </c>
      <c r="AK30">
        <f>IF(ISBLANK(Calculations!AK30),"",Calculations!AK30)</f>
        <v>8478651681509.4678</v>
      </c>
      <c r="AL30">
        <f>IF(ISBLANK(Calculations!AL30),"",Calculations!AL30)</f>
        <v>8404137018992.1963</v>
      </c>
      <c r="AM30">
        <f>IF(ISBLANK(Calculations!AM30),"",Calculations!AM30)</f>
        <v>8332578218538.9453</v>
      </c>
      <c r="AN30">
        <f>IF(ISBLANK(Calculations!AN30),"",Calculations!AN30)</f>
        <v>8264501206287.7578</v>
      </c>
      <c r="AO30">
        <f>IF(ISBLANK(Calculations!AO30),"",Calculations!AO30)</f>
        <v>8199754537059.3301</v>
      </c>
      <c r="AP30">
        <f>IF(ISBLANK(Calculations!AP30),"",Calculations!AP30)</f>
        <v>8137935527207.0342</v>
      </c>
      <c r="AQ30">
        <f>IF(ISBLANK(Calculations!AQ30),"",Calculations!AQ30)</f>
        <v>8078451888392.4785</v>
      </c>
      <c r="AR30">
        <f>IF(ISBLANK(Calculations!AR30),"",Calculations!AR30)</f>
        <v>8020726712059.1689</v>
      </c>
      <c r="AS30">
        <f>IF(ISBLANK(Calculations!AS30),"",Calculations!AS30)</f>
        <v>7964388421420.8721</v>
      </c>
      <c r="AT30">
        <f>IF(ISBLANK(Calculations!AT30),"",Calculations!AT30)</f>
        <v>7909233234457.5312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0.76284068542867423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0.76284068542867423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0.76284068542867423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0.76284068542867423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0.76284068542867423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0.76284068542867423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0.76284068542867423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0.76284068542867423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0.76284068542867423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0.27605884852914725</v>
      </c>
      <c r="K43">
        <f>IF(ISBLANK(Calculations!K43),"",Calculations!K43)</f>
        <v>0.76284068542867423</v>
      </c>
      <c r="L43" t="str">
        <f>IF(ISBLANK(Calculations!L43),"",Calculations!L43)</f>
        <v>RESIDENTIAL</v>
      </c>
      <c r="M43" t="str">
        <f>IF(ISBLANK(Calculations!M43),"",Calculations!M43)</f>
        <v>appl</v>
      </c>
      <c r="N43" t="str">
        <f>IF(ISBLANK(Calculations!N43),"",Calculations!N43)</f>
        <v>electricity</v>
      </c>
      <c r="O43">
        <f t="shared" si="0"/>
        <v>38205042089660.031</v>
      </c>
      <c r="P43">
        <f>IF(ISBLANK(Calculations!P43),"",Calculations!P43)</f>
        <v>38205042089660.031</v>
      </c>
      <c r="Q43">
        <f>IF(ISBLANK(Calculations!Q43),"",Calculations!Q43)</f>
        <v>38205042089660.031</v>
      </c>
      <c r="R43">
        <f>IF(ISBLANK(Calculations!R43),"",Calculations!R43)</f>
        <v>37968373400475.922</v>
      </c>
      <c r="S43">
        <f>IF(ISBLANK(Calculations!S43),"",Calculations!S43)</f>
        <v>37728052422789.312</v>
      </c>
      <c r="T43">
        <f>IF(ISBLANK(Calculations!T43),"",Calculations!T43)</f>
        <v>37493897317308.18</v>
      </c>
      <c r="U43">
        <f>IF(ISBLANK(Calculations!U43),"",Calculations!U43)</f>
        <v>37279897129787.422</v>
      </c>
      <c r="V43">
        <f>IF(ISBLANK(Calculations!V43),"",Calculations!V43)</f>
        <v>37102381168730.219</v>
      </c>
      <c r="W43">
        <f>IF(ISBLANK(Calculations!W43),"",Calculations!W43)</f>
        <v>36967133610189.336</v>
      </c>
      <c r="X43">
        <f>IF(ISBLANK(Calculations!X43),"",Calculations!X43)</f>
        <v>36872994453382.859</v>
      </c>
      <c r="Y43">
        <f>IF(ISBLANK(Calculations!Y43),"",Calculations!Y43)</f>
        <v>36816664212534</v>
      </c>
      <c r="Z43">
        <f>IF(ISBLANK(Calculations!Z43),"",Calculations!Z43)</f>
        <v>36806918139972.859</v>
      </c>
      <c r="AA43">
        <f>IF(ISBLANK(Calculations!AA43),"",Calculations!AA43)</f>
        <v>36848580845648.5</v>
      </c>
      <c r="AB43">
        <f>IF(ISBLANK(Calculations!AB43),"",Calculations!AB43)</f>
        <v>36930640675911.195</v>
      </c>
      <c r="AC43">
        <f>IF(ISBLANK(Calculations!AC43),"",Calculations!AC43)</f>
        <v>37044118042538.75</v>
      </c>
      <c r="AD43">
        <f>IF(ISBLANK(Calculations!AD43),"",Calculations!AD43)</f>
        <v>37190710312696.328</v>
      </c>
      <c r="AE43">
        <f>IF(ISBLANK(Calculations!AE43),"",Calculations!AE43)</f>
        <v>37364904003242.18</v>
      </c>
      <c r="AF43">
        <f>IF(ISBLANK(Calculations!AF43),"",Calculations!AF43)</f>
        <v>37558437468849.117</v>
      </c>
      <c r="AG43">
        <f>IF(ISBLANK(Calculations!AG43),"",Calculations!AG43)</f>
        <v>37763024431337.836</v>
      </c>
      <c r="AH43">
        <f>IF(ISBLANK(Calculations!AH43),"",Calculations!AH43)</f>
        <v>37975992614058.109</v>
      </c>
      <c r="AI43">
        <f>IF(ISBLANK(Calculations!AI43),"",Calculations!AI43)</f>
        <v>38194678642437.562</v>
      </c>
      <c r="AJ43">
        <f>IF(ISBLANK(Calculations!AJ43),"",Calculations!AJ43)</f>
        <v>38416482120395.242</v>
      </c>
      <c r="AK43">
        <f>IF(ISBLANK(Calculations!AK43),"",Calculations!AK43)</f>
        <v>38311033634510.492</v>
      </c>
      <c r="AL43">
        <f>IF(ISBLANK(Calculations!AL43),"",Calculations!AL43)</f>
        <v>38204912841859.969</v>
      </c>
      <c r="AM43">
        <f>IF(ISBLANK(Calculations!AM43),"",Calculations!AM43)</f>
        <v>38097991449261.836</v>
      </c>
      <c r="AN43">
        <f>IF(ISBLANK(Calculations!AN43),"",Calculations!AN43)</f>
        <v>37990333820326.938</v>
      </c>
      <c r="AO43">
        <f>IF(ISBLANK(Calculations!AO43),"",Calculations!AO43)</f>
        <v>37882099001734.039</v>
      </c>
      <c r="AP43">
        <f>IF(ISBLANK(Calculations!AP43),"",Calculations!AP43)</f>
        <v>37773382223216.242</v>
      </c>
      <c r="AQ43">
        <f>IF(ISBLANK(Calculations!AQ43),"",Calculations!AQ43)</f>
        <v>37663930264561.039</v>
      </c>
      <c r="AR43">
        <f>IF(ISBLANK(Calculations!AR43),"",Calculations!AR43)</f>
        <v>37553798407428.68</v>
      </c>
      <c r="AS43">
        <f>IF(ISBLANK(Calculations!AS43),"",Calculations!AS43)</f>
        <v>37442777977936.805</v>
      </c>
      <c r="AT43">
        <f>IF(ISBLANK(Calculations!AT43),"",Calculations!AT43)</f>
        <v>37330708219601.938</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0.76284068542867423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0.2681387894731791</v>
      </c>
      <c r="K45">
        <f>IF(ISBLANK(Calculations!K45),"",Calculations!K45)</f>
        <v>0.76284068542867423</v>
      </c>
      <c r="L45" t="str">
        <f>IF(ISBLANK(Calculations!L45),"",Calculations!L45)</f>
        <v>RESIDENTIAL</v>
      </c>
      <c r="M45" t="str">
        <f>IF(ISBLANK(Calculations!M45),"",Calculations!M45)</f>
        <v>appl</v>
      </c>
      <c r="N45" t="str">
        <f>IF(ISBLANK(Calculations!N45),"",Calculations!N45)</f>
        <v>natural gas</v>
      </c>
      <c r="O45">
        <f t="shared" si="0"/>
        <v>59898572855496.297</v>
      </c>
      <c r="P45">
        <f>IF(ISBLANK(Calculations!P45),"",Calculations!P45)</f>
        <v>59898572855496.297</v>
      </c>
      <c r="Q45">
        <f>IF(ISBLANK(Calculations!Q45),"",Calculations!Q45)</f>
        <v>59898572855496.297</v>
      </c>
      <c r="R45">
        <f>IF(ISBLANK(Calculations!R45),"",Calculations!R45)</f>
        <v>59951941116680.297</v>
      </c>
      <c r="S45">
        <f>IF(ISBLANK(Calculations!S45),"",Calculations!S45)</f>
        <v>60017627764579.188</v>
      </c>
      <c r="T45">
        <f>IF(ISBLANK(Calculations!T45),"",Calculations!T45)</f>
        <v>60103457976430.922</v>
      </c>
      <c r="U45">
        <f>IF(ISBLANK(Calculations!U45),"",Calculations!U45)</f>
        <v>60223394102786.664</v>
      </c>
      <c r="V45">
        <f>IF(ISBLANK(Calculations!V45),"",Calculations!V45)</f>
        <v>60393700337789.664</v>
      </c>
      <c r="W45">
        <f>IF(ISBLANK(Calculations!W45),"",Calculations!W45)</f>
        <v>60611069129444.984</v>
      </c>
      <c r="X45">
        <f>IF(ISBLANK(Calculations!X45),"",Calculations!X45)</f>
        <v>60860493027386.219</v>
      </c>
      <c r="Y45">
        <f>IF(ISBLANK(Calculations!Y45),"",Calculations!Y45)</f>
        <v>61127455131967.844</v>
      </c>
      <c r="Z45">
        <f>IF(ISBLANK(Calculations!Z45),"",Calculations!Z45)</f>
        <v>61421891361062.891</v>
      </c>
      <c r="AA45">
        <f>IF(ISBLANK(Calculations!AA45),"",Calculations!AA45)</f>
        <v>61742057518187.391</v>
      </c>
      <c r="AB45">
        <f>IF(ISBLANK(Calculations!AB45),"",Calculations!AB45)</f>
        <v>62070914749014.891</v>
      </c>
      <c r="AC45">
        <f>IF(ISBLANK(Calculations!AC45),"",Calculations!AC45)</f>
        <v>62400940864667.578</v>
      </c>
      <c r="AD45">
        <f>IF(ISBLANK(Calculations!AD45),"",Calculations!AD45)</f>
        <v>62744516340094.492</v>
      </c>
      <c r="AE45">
        <f>IF(ISBLANK(Calculations!AE45),"",Calculations!AE45)</f>
        <v>63101237782071.008</v>
      </c>
      <c r="AF45">
        <f>IF(ISBLANK(Calculations!AF45),"",Calculations!AF45)</f>
        <v>63464579115060.258</v>
      </c>
      <c r="AG45">
        <f>IF(ISBLANK(Calculations!AG45),"",Calculations!AG45)</f>
        <v>63827675189278.258</v>
      </c>
      <c r="AH45">
        <f>IF(ISBLANK(Calculations!AH45),"",Calculations!AH45)</f>
        <v>64192280476488.992</v>
      </c>
      <c r="AI45">
        <f>IF(ISBLANK(Calculations!AI45),"",Calculations!AI45)</f>
        <v>64557206764026.094</v>
      </c>
      <c r="AJ45">
        <f>IF(ISBLANK(Calculations!AJ45),"",Calculations!AJ45)</f>
        <v>64920842683159.539</v>
      </c>
      <c r="AK45">
        <f>IF(ISBLANK(Calculations!AK45),"",Calculations!AK45)</f>
        <v>64713883779827.797</v>
      </c>
      <c r="AL45">
        <f>IF(ISBLANK(Calculations!AL45),"",Calculations!AL45)</f>
        <v>64504068370765.594</v>
      </c>
      <c r="AM45">
        <f>IF(ISBLANK(Calculations!AM45),"",Calculations!AM45)</f>
        <v>64292937229779.969</v>
      </c>
      <c r="AN45">
        <f>IF(ISBLANK(Calculations!AN45),"",Calculations!AN45)</f>
        <v>64081806943599.648</v>
      </c>
      <c r="AO45">
        <f>IF(ISBLANK(Calculations!AO45),"",Calculations!AO45)</f>
        <v>63871518235579.227</v>
      </c>
      <c r="AP45">
        <f>IF(ISBLANK(Calculations!AP45),"",Calculations!AP45)</f>
        <v>63662211592258.93</v>
      </c>
      <c r="AQ45">
        <f>IF(ISBLANK(Calculations!AQ45),"",Calculations!AQ45)</f>
        <v>63454616604177.719</v>
      </c>
      <c r="AR45">
        <f>IF(ISBLANK(Calculations!AR45),"",Calculations!AR45)</f>
        <v>63248561360292.336</v>
      </c>
      <c r="AS45">
        <f>IF(ISBLANK(Calculations!AS45),"",Calculations!AS45)</f>
        <v>63044184141231.953</v>
      </c>
      <c r="AT45">
        <f>IF(ISBLANK(Calculations!AT45),"",Calculations!AT45)</f>
        <v>62841358663002.938</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1.2268989574075488E-3</v>
      </c>
      <c r="K46">
        <f>IF(ISBLANK(Calculations!K46),"",Calculations!K46)</f>
        <v>0.76284068542867423</v>
      </c>
      <c r="L46" t="str">
        <f>IF(ISBLANK(Calculations!L46),"",Calculations!L46)</f>
        <v>RESIDENTIAL</v>
      </c>
      <c r="M46" t="str">
        <f>IF(ISBLANK(Calculations!M46),"",Calculations!M46)</f>
        <v>appl</v>
      </c>
      <c r="N46" t="str">
        <f>IF(ISBLANK(Calculations!N46),"",Calculations!N46)</f>
        <v>petroleum diesel</v>
      </c>
      <c r="O46">
        <f t="shared" si="0"/>
        <v>7173891505.0211353</v>
      </c>
      <c r="P46">
        <f>IF(ISBLANK(Calculations!P46),"",Calculations!P46)</f>
        <v>7173891505.0211353</v>
      </c>
      <c r="Q46">
        <f>IF(ISBLANK(Calculations!Q46),"",Calculations!Q46)</f>
        <v>7173891505.0211353</v>
      </c>
      <c r="R46">
        <f>IF(ISBLANK(Calculations!R46),"",Calculations!R46)</f>
        <v>6873998543.1751461</v>
      </c>
      <c r="S46">
        <f>IF(ISBLANK(Calculations!S46),"",Calculations!S46)</f>
        <v>6623527264.5252848</v>
      </c>
      <c r="T46">
        <f>IF(ISBLANK(Calculations!T46),"",Calculations!T46)</f>
        <v>6420380370.6574717</v>
      </c>
      <c r="U46">
        <f>IF(ISBLANK(Calculations!U46),"",Calculations!U46)</f>
        <v>6261891569.5724897</v>
      </c>
      <c r="V46">
        <f>IF(ISBLANK(Calculations!V46),"",Calculations!V46)</f>
        <v>6145749002.5442085</v>
      </c>
      <c r="W46">
        <f>IF(ISBLANK(Calculations!W46),"",Calculations!W46)</f>
        <v>6066339853.3765059</v>
      </c>
      <c r="X46">
        <f>IF(ISBLANK(Calculations!X46),"",Calculations!X46)</f>
        <v>6016639500.0976868</v>
      </c>
      <c r="Y46">
        <f>IF(ISBLANK(Calculations!Y46),"",Calculations!Y46)</f>
        <v>5989554652.5319815</v>
      </c>
      <c r="Z46">
        <f>IF(ISBLANK(Calculations!Z46),"",Calculations!Z46)</f>
        <v>5981218875.9001637</v>
      </c>
      <c r="AA46">
        <f>IF(ISBLANK(Calculations!AA46),"",Calculations!AA46)</f>
        <v>5987244069.6074314</v>
      </c>
      <c r="AB46">
        <f>IF(ISBLANK(Calculations!AB46),"",Calculations!AB46)</f>
        <v>6002302226.7268686</v>
      </c>
      <c r="AC46">
        <f>IF(ISBLANK(Calculations!AC46),"",Calculations!AC46)</f>
        <v>6022756289.0699205</v>
      </c>
      <c r="AD46">
        <f>IF(ISBLANK(Calculations!AD46),"",Calculations!AD46)</f>
        <v>6048108262.1529341</v>
      </c>
      <c r="AE46">
        <f>IF(ISBLANK(Calculations!AE46),"",Calculations!AE46)</f>
        <v>6076946153.0626297</v>
      </c>
      <c r="AF46">
        <f>IF(ISBLANK(Calculations!AF46),"",Calculations!AF46)</f>
        <v>6107704448.3877916</v>
      </c>
      <c r="AG46">
        <f>IF(ISBLANK(Calculations!AG46),"",Calculations!AG46)</f>
        <v>6138901245.2124329</v>
      </c>
      <c r="AH46">
        <f>IF(ISBLANK(Calculations!AH46),"",Calculations!AH46)</f>
        <v>6170454889.7214346</v>
      </c>
      <c r="AI46">
        <f>IF(ISBLANK(Calculations!AI46),"",Calculations!AI46)</f>
        <v>6202182295.5156679</v>
      </c>
      <c r="AJ46">
        <f>IF(ISBLANK(Calculations!AJ46),"",Calculations!AJ46)</f>
        <v>6233886215.3531179</v>
      </c>
      <c r="AK46">
        <f>IF(ISBLANK(Calculations!AK46),"",Calculations!AK46)</f>
        <v>6212564732.8291998</v>
      </c>
      <c r="AL46">
        <f>IF(ISBLANK(Calculations!AL46),"",Calculations!AL46)</f>
        <v>6191086467.4166431</v>
      </c>
      <c r="AM46">
        <f>IF(ISBLANK(Calculations!AM46),"",Calculations!AM46)</f>
        <v>6169621276.0811157</v>
      </c>
      <c r="AN46">
        <f>IF(ISBLANK(Calculations!AN46),"",Calculations!AN46)</f>
        <v>6148310647.1524496</v>
      </c>
      <c r="AO46">
        <f>IF(ISBLANK(Calculations!AO46),"",Calculations!AO46)</f>
        <v>6127243536.3178501</v>
      </c>
      <c r="AP46">
        <f>IF(ISBLANK(Calculations!AP46),"",Calculations!AP46)</f>
        <v>6106406910.1949368</v>
      </c>
      <c r="AQ46">
        <f>IF(ISBLANK(Calculations!AQ46),"",Calculations!AQ46)</f>
        <v>6085867879.1624374</v>
      </c>
      <c r="AR46">
        <f>IF(ISBLANK(Calculations!AR46),"",Calculations!AR46)</f>
        <v>6065593910.9083376</v>
      </c>
      <c r="AS46">
        <f>IF(ISBLANK(Calculations!AS46),"",Calculations!AS46)</f>
        <v>6045580044.820817</v>
      </c>
      <c r="AT46">
        <f>IF(ISBLANK(Calculations!AT46),"",Calculations!AT46)</f>
        <v>6025807216.2248745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0.76284068542867423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0.76284068542867423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0.76284068542867423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0.76284068542867423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0.11303154714670578</v>
      </c>
      <c r="K51">
        <f>IF(ISBLANK(Calculations!K51),"",Calculations!K51)</f>
        <v>0.76284068542867423</v>
      </c>
      <c r="L51" t="str">
        <f>IF(ISBLANK(Calculations!L51),"",Calculations!L51)</f>
        <v>RESIDENTIAL</v>
      </c>
      <c r="M51" t="str">
        <f>IF(ISBLANK(Calculations!M51),"",Calculations!M51)</f>
        <v>appl</v>
      </c>
      <c r="N51" t="str">
        <f>IF(ISBLANK(Calculations!N51),"",Calculations!N51)</f>
        <v>LPG propane or butane</v>
      </c>
      <c r="O51">
        <f t="shared" si="0"/>
        <v>1640862946995.688</v>
      </c>
      <c r="P51">
        <f>IF(ISBLANK(Calculations!P51),"",Calculations!P51)</f>
        <v>1640862946995.688</v>
      </c>
      <c r="Q51">
        <f>IF(ISBLANK(Calculations!Q51),"",Calculations!Q51)</f>
        <v>1640862946995.688</v>
      </c>
      <c r="R51">
        <f>IF(ISBLANK(Calculations!R51),"",Calculations!R51)</f>
        <v>1608842605462.8333</v>
      </c>
      <c r="S51">
        <f>IF(ISBLANK(Calculations!S51),"",Calculations!S51)</f>
        <v>1583735483186.3699</v>
      </c>
      <c r="T51">
        <f>IF(ISBLANK(Calculations!T51),"",Calculations!T51)</f>
        <v>1564904611652.9702</v>
      </c>
      <c r="U51">
        <f>IF(ISBLANK(Calculations!U51),"",Calculations!U51)</f>
        <v>1551696348150.0283</v>
      </c>
      <c r="V51">
        <f>IF(ISBLANK(Calculations!V51),"",Calculations!V51)</f>
        <v>1543603144904.5686</v>
      </c>
      <c r="W51">
        <f>IF(ISBLANK(Calculations!W51),"",Calculations!W51)</f>
        <v>1539744352873.7505</v>
      </c>
      <c r="X51">
        <f>IF(ISBLANK(Calculations!X51),"",Calculations!X51)</f>
        <v>1539098216219.0061</v>
      </c>
      <c r="Y51">
        <f>IF(ISBLANK(Calculations!Y51),"",Calculations!Y51)</f>
        <v>1540703331145.2947</v>
      </c>
      <c r="Z51">
        <f>IF(ISBLANK(Calculations!Z51),"",Calculations!Z51)</f>
        <v>1544352658423.7144</v>
      </c>
      <c r="AA51">
        <f>IF(ISBLANK(Calculations!AA51),"",Calculations!AA51)</f>
        <v>1549598280331.3464</v>
      </c>
      <c r="AB51">
        <f>IF(ISBLANK(Calculations!AB51),"",Calculations!AB51)</f>
        <v>1555677149977.4534</v>
      </c>
      <c r="AC51">
        <f>IF(ISBLANK(Calculations!AC51),"",Calculations!AC51)</f>
        <v>1562132555584.2146</v>
      </c>
      <c r="AD51">
        <f>IF(ISBLANK(Calculations!AD51),"",Calculations!AD51)</f>
        <v>1569083617600.6106</v>
      </c>
      <c r="AE51">
        <f>IF(ISBLANK(Calculations!AE51),"",Calculations!AE51)</f>
        <v>1576427167553.1082</v>
      </c>
      <c r="AF51">
        <f>IF(ISBLANK(Calculations!AF51),"",Calculations!AF51)</f>
        <v>1583981745305.4045</v>
      </c>
      <c r="AG51">
        <f>IF(ISBLANK(Calculations!AG51),"",Calculations!AG51)</f>
        <v>1591555282033.6365</v>
      </c>
      <c r="AH51">
        <f>IF(ISBLANK(Calculations!AH51),"",Calculations!AH51)</f>
        <v>1599200369435.5022</v>
      </c>
      <c r="AI51">
        <f>IF(ISBLANK(Calculations!AI51),"",Calculations!AI51)</f>
        <v>1606893088878.1794</v>
      </c>
      <c r="AJ51">
        <f>IF(ISBLANK(Calculations!AJ51),"",Calculations!AJ51)</f>
        <v>1614602793665.2761</v>
      </c>
      <c r="AK51">
        <f>IF(ISBLANK(Calculations!AK51),"",Calculations!AK51)</f>
        <v>1609807377902.6667</v>
      </c>
      <c r="AL51">
        <f>IF(ISBLANK(Calculations!AL51),"",Calculations!AL51)</f>
        <v>1604904482557.9602</v>
      </c>
      <c r="AM51">
        <f>IF(ISBLANK(Calculations!AM51),"",Calculations!AM51)</f>
        <v>1599929153816.0212</v>
      </c>
      <c r="AN51">
        <f>IF(ISBLANK(Calculations!AN51),"",Calculations!AN51)</f>
        <v>1594913004732.2593</v>
      </c>
      <c r="AO51">
        <f>IF(ISBLANK(Calculations!AO51),"",Calculations!AO51)</f>
        <v>1589877350759.3745</v>
      </c>
      <c r="AP51">
        <f>IF(ISBLANK(Calculations!AP51),"",Calculations!AP51)</f>
        <v>1584832606674.9907</v>
      </c>
      <c r="AQ51">
        <f>IF(ISBLANK(Calculations!AQ51),"",Calculations!AQ51)</f>
        <v>1579798586208.7629</v>
      </c>
      <c r="AR51">
        <f>IF(ISBLANK(Calculations!AR51),"",Calculations!AR51)</f>
        <v>1574775490314.3379</v>
      </c>
      <c r="AS51">
        <f>IF(ISBLANK(Calculations!AS51),"",Calculations!AS51)</f>
        <v>1569771710516.6641</v>
      </c>
      <c r="AT51">
        <f>IF(ISBLANK(Calculations!AT51),"",Calculations!AT51)</f>
        <v>1564788292967.9109</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0.76284068542867423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0.42402470616656024</v>
      </c>
      <c r="K56">
        <f>IF(ISBLANK(Calculations!K56),"",Calculations!K56)</f>
        <v>0.76284068542867423</v>
      </c>
      <c r="L56" t="str">
        <f>IF(ISBLANK(Calculations!L56),"",Calculations!L56)</f>
        <v>RESIDENTIAL</v>
      </c>
      <c r="M56" t="str">
        <f>IF(ISBLANK(Calculations!M56),"",Calculations!M56)</f>
        <v>other</v>
      </c>
      <c r="N56" t="str">
        <f>IF(ISBLANK(Calculations!N56),"",Calculations!N56)</f>
        <v>electricity</v>
      </c>
      <c r="O56">
        <f t="shared" si="0"/>
        <v>58682711430779.305</v>
      </c>
      <c r="P56">
        <f>IF(ISBLANK(Calculations!P56),"",Calculations!P56)</f>
        <v>58682711430779.305</v>
      </c>
      <c r="Q56">
        <f>IF(ISBLANK(Calculations!Q56),"",Calculations!Q56)</f>
        <v>58682711430779.305</v>
      </c>
      <c r="R56">
        <f>IF(ISBLANK(Calculations!R56),"",Calculations!R56)</f>
        <v>59019464615851.57</v>
      </c>
      <c r="S56">
        <f>IF(ISBLANK(Calculations!S56),"",Calculations!S56)</f>
        <v>59379156959594.992</v>
      </c>
      <c r="T56">
        <f>IF(ISBLANK(Calculations!T56),"",Calculations!T56)</f>
        <v>59799813951504.75</v>
      </c>
      <c r="U56">
        <f>IF(ISBLANK(Calculations!U56),"",Calculations!U56)</f>
        <v>60257043295381.766</v>
      </c>
      <c r="V56">
        <f>IF(ISBLANK(Calculations!V56),"",Calculations!V56)</f>
        <v>60649388588827.656</v>
      </c>
      <c r="W56">
        <f>IF(ISBLANK(Calculations!W56),"",Calculations!W56)</f>
        <v>61124268001815.969</v>
      </c>
      <c r="X56">
        <f>IF(ISBLANK(Calculations!X56),"",Calculations!X56)</f>
        <v>61660803803331.648</v>
      </c>
      <c r="Y56">
        <f>IF(ISBLANK(Calculations!Y56),"",Calculations!Y56)</f>
        <v>62189796439435.203</v>
      </c>
      <c r="Z56">
        <f>IF(ISBLANK(Calculations!Z56),"",Calculations!Z56)</f>
        <v>62699865413340.078</v>
      </c>
      <c r="AA56">
        <f>IF(ISBLANK(Calculations!AA56),"",Calculations!AA56)</f>
        <v>63240734649819.094</v>
      </c>
      <c r="AB56">
        <f>IF(ISBLANK(Calculations!AB56),"",Calculations!AB56)</f>
        <v>63818399461891.383</v>
      </c>
      <c r="AC56">
        <f>IF(ISBLANK(Calculations!AC56),"",Calculations!AC56)</f>
        <v>64453424699670.797</v>
      </c>
      <c r="AD56">
        <f>IF(ISBLANK(Calculations!AD56),"",Calculations!AD56)</f>
        <v>65150310928477.266</v>
      </c>
      <c r="AE56">
        <f>IF(ISBLANK(Calculations!AE56),"",Calculations!AE56)</f>
        <v>65862505562281.484</v>
      </c>
      <c r="AF56">
        <f>IF(ISBLANK(Calculations!AF56),"",Calculations!AF56)</f>
        <v>66537501852426.031</v>
      </c>
      <c r="AG56">
        <f>IF(ISBLANK(Calculations!AG56),"",Calculations!AG56)</f>
        <v>67194448523858.867</v>
      </c>
      <c r="AH56">
        <f>IF(ISBLANK(Calculations!AH56),"",Calculations!AH56)</f>
        <v>67888165942716.461</v>
      </c>
      <c r="AI56">
        <f>IF(ISBLANK(Calculations!AI56),"",Calculations!AI56)</f>
        <v>68554042478749.75</v>
      </c>
      <c r="AJ56">
        <f>IF(ISBLANK(Calculations!AJ56),"",Calculations!AJ56)</f>
        <v>69174912212132.922</v>
      </c>
      <c r="AK56">
        <f>IF(ISBLANK(Calculations!AK56),"",Calculations!AK56)</f>
        <v>69628721016019.461</v>
      </c>
      <c r="AL56">
        <f>IF(ISBLANK(Calculations!AL56),"",Calculations!AL56)</f>
        <v>70104486886579.055</v>
      </c>
      <c r="AM56">
        <f>IF(ISBLANK(Calculations!AM56),"",Calculations!AM56)</f>
        <v>70592910755150.266</v>
      </c>
      <c r="AN56">
        <f>IF(ISBLANK(Calculations!AN56),"",Calculations!AN56)</f>
        <v>71061928881251.188</v>
      </c>
      <c r="AO56">
        <f>IF(ISBLANK(Calculations!AO56),"",Calculations!AO56)</f>
        <v>71501212746789.906</v>
      </c>
      <c r="AP56">
        <f>IF(ISBLANK(Calculations!AP56),"",Calculations!AP56)</f>
        <v>71942078948289.109</v>
      </c>
      <c r="AQ56">
        <f>IF(ISBLANK(Calculations!AQ56),"",Calculations!AQ56)</f>
        <v>72370288990900.25</v>
      </c>
      <c r="AR56">
        <f>IF(ISBLANK(Calculations!AR56),"",Calculations!AR56)</f>
        <v>72804155717899.188</v>
      </c>
      <c r="AS56">
        <f>IF(ISBLANK(Calculations!AS56),"",Calculations!AS56)</f>
        <v>73261539088377</v>
      </c>
      <c r="AT56">
        <f>IF(ISBLANK(Calculations!AT56),"",Calculations!AT56)</f>
        <v>73719944781681.453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0.76284068542867423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0.76284068542867423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0.76284068542867423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0.76284068542867423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0.76284068542867423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0.76284068542867423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0.76284068542867423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0.76284068542867423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0.76284068542867423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0.16582682582538402</v>
      </c>
      <c r="K69">
        <f>IF(ISBLANK(Calculations!K69),"",Calculations!K69)</f>
        <v>0.23715931457132572</v>
      </c>
      <c r="L69" t="str">
        <f>IF(ISBLANK(Calculations!L69),"",Calculations!L69)</f>
        <v>RESIDENTIAL</v>
      </c>
      <c r="M69" t="str">
        <f>IF(ISBLANK(Calculations!M69),"",Calculations!M69)</f>
        <v>heating</v>
      </c>
      <c r="N69" t="str">
        <f>IF(ISBLANK(Calculations!N69),"",Calculations!N69)</f>
        <v>electricity</v>
      </c>
      <c r="O69">
        <f t="shared" si="0"/>
        <v>7132011266401.7764</v>
      </c>
      <c r="P69">
        <f>IF(ISBLANK(Calculations!P69),"",Calculations!P69)-(SUMIFS(BDEQ!B:B,BDEQ!$AG:$AG,About!$B$2,BDEQ!$AH:$AH,$I69)*BDEQ!$C$2*$J69*$K69)</f>
        <v>7132011266401.7764</v>
      </c>
      <c r="Q69">
        <f>IF(ISBLANK(Calculations!Q69),"",Calculations!Q69)-(SUMIFS(BDEQ!C:C,BDEQ!$AG:$AG,About!$B$2,BDEQ!$AH:$AH,$I69)*BDEQ!$C$2*$J69*$K69)</f>
        <v>7132011266401.7764</v>
      </c>
      <c r="R69">
        <f>IF(ISBLANK(Calculations!R69),"",Calculations!R69)-(SUMIFS(BDEQ!D:D,BDEQ!$AG:$AG,About!$B$2,BDEQ!$AH:$AH,$I69)*BDEQ!$C$2*$J69*$K69)</f>
        <v>7189803651342.708</v>
      </c>
      <c r="S69" s="99">
        <f>IF(ISBLANK(Calculations!S69),"",Calculations!S69+('IRA Buildings Changes'!$G$39/($AB$68-$R$68)*(S68-$R$68)))-(SUMIFS(BDEQ!E:E,BDEQ!$AG:$AG,About!$B$2,BDEQ!$AH:$AH,$I69)*BDEQ!$C$2*$J69*$K69)</f>
        <v>7249021464094.4648</v>
      </c>
      <c r="T69" s="99">
        <f>IF(ISBLANK(Calculations!T69),"",Calculations!T69+('IRA Buildings Changes'!$G$39/($AB$68-$R$68)*(T68-$R$68)))-(SUMIFS(BDEQ!F:F,BDEQ!$AG:$AG,About!$B$2,BDEQ!$AH:$AH,$I69)*BDEQ!$C$2*$J69*$K69)</f>
        <v>7306001743187.0508</v>
      </c>
      <c r="U69" s="99">
        <f>IF(ISBLANK(Calculations!U69),"",Calculations!U69+('IRA Buildings Changes'!$G$39/($AB$68-$R$68)*(U68-$R$68)))-(SUMIFS(BDEQ!G:G,BDEQ!$AG:$AG,About!$B$2,BDEQ!$AH:$AH,$I69)*BDEQ!$C$2*$J69*$K69)</f>
        <v>7360248015467.4375</v>
      </c>
      <c r="V69" s="99">
        <f>IF(ISBLANK(Calculations!V69),"",Calculations!V69+('IRA Buildings Changes'!$G$39/($AB$68-$R$68)*(V68-$R$68)))-(SUMIFS(BDEQ!H:H,BDEQ!$AG:$AG,About!$B$2,BDEQ!$AH:$AH,$I69)*BDEQ!$C$2*$J69*$K69)</f>
        <v>7413952060019.6846</v>
      </c>
      <c r="W69" s="99">
        <f>IF(ISBLANK(Calculations!W69),"",Calculations!W69+('IRA Buildings Changes'!$G$39/($AB$68-$R$68)*(W68-$R$68)))-(SUMIFS(BDEQ!I:I,BDEQ!$AG:$AG,About!$B$2,BDEQ!$AH:$AH,$I69)*BDEQ!$C$2*$J69*$K69)</f>
        <v>7467154443398.0361</v>
      </c>
      <c r="X69" s="99">
        <f>IF(ISBLANK(Calculations!X69),"",Calculations!X69+('IRA Buildings Changes'!$G$39/($AB$68-$R$68)*(X68-$R$68)))-(SUMIFS(BDEQ!J:J,BDEQ!$AG:$AG,About!$B$2,BDEQ!$AH:$AH,$I69)*BDEQ!$C$2*$J69*$K69)</f>
        <v>7519294551983.6572</v>
      </c>
      <c r="Y69" s="99">
        <f>IF(ISBLANK(Calculations!Y69),"",Calculations!Y69+('IRA Buildings Changes'!$G$39/($AB$68-$R$68)*(Y68-$R$68)))-(SUMIFS(BDEQ!K:K,BDEQ!$AG:$AG,About!$B$2,BDEQ!$AH:$AH,$I69)*BDEQ!$C$2*$J69*$K69)</f>
        <v>7569650106772.4492</v>
      </c>
      <c r="Z69" s="99">
        <f>IF(ISBLANK(Calculations!Z69),"",Calculations!Z69+('IRA Buildings Changes'!$G$39/($AB$68-$R$68)*(Z68-$R$68)))-(SUMIFS(BDEQ!L:L,BDEQ!$AG:$AG,About!$B$2,BDEQ!$AH:$AH,$I69)*BDEQ!$C$2*$J69*$K69)</f>
        <v>7619042991487.6123</v>
      </c>
      <c r="AA69" s="99">
        <f>IF(ISBLANK(Calculations!AA69),"",Calculations!AA69+('IRA Buildings Changes'!$G$39/($AB$68-$R$68)*(AA68-$R$68)))-(SUMIFS(BDEQ!M:M,BDEQ!$AG:$AG,About!$B$2,BDEQ!$AH:$AH,$I69)*BDEQ!$C$2*$J69*$K69)</f>
        <v>7670972008926.8633</v>
      </c>
      <c r="AB69" s="98">
        <f>IF(ISBLANK(Calculations!AB69),"",Calculations!AB69 + 'IRA Buildings Changes'!$G$39)-(SUMIFS(BDEQ!N:N,BDEQ!$AG:$AG,About!$B$2,BDEQ!$AH:$AH,$I69)*BDEQ!$C$2*$J69*$K69)</f>
        <v>7720019376724.6729</v>
      </c>
      <c r="AC69" s="99">
        <f>IF(ISBLANK(Calculations!AC69),"",Calculations!AC69 + 'IRA Buildings Changes'!$G$39)-(SUMIFS(BDEQ!O:O,BDEQ!$AG:$AG,About!$B$2,BDEQ!$AH:$AH,$I69)*BDEQ!$C$2*$J69*$K69)</f>
        <v>7764793705684.9775</v>
      </c>
      <c r="AD69" s="99">
        <f>IF(ISBLANK(Calculations!AD69),"",Calculations!AD69 + 'IRA Buildings Changes'!$G$39)-(SUMIFS(BDEQ!P:P,BDEQ!$AG:$AG,About!$B$2,BDEQ!$AH:$AH,$I69)*BDEQ!$C$2*$J69*$K69)</f>
        <v>7808667050291.3623</v>
      </c>
      <c r="AE69" s="99">
        <f>IF(ISBLANK(Calculations!AE69),"",Calculations!AE69 + 'IRA Buildings Changes'!$G$39)-(SUMIFS(BDEQ!Q:Q,BDEQ!$AG:$AG,About!$B$2,BDEQ!$AH:$AH,$I69)*BDEQ!$C$2*$J69*$K69)</f>
        <v>7855970171187.043</v>
      </c>
      <c r="AF69" s="99">
        <f>IF(ISBLANK(Calculations!AF69),"",Calculations!AF69 + 'IRA Buildings Changes'!$G$39)-(SUMIFS(BDEQ!R:R,BDEQ!$AG:$AG,About!$B$2,BDEQ!$AH:$AH,$I69)*BDEQ!$C$2*$J69*$K69)</f>
        <v>7902433927591.498</v>
      </c>
      <c r="AG69" s="99">
        <f>IF(ISBLANK(Calculations!AG69),"",Calculations!AG69 + 'IRA Buildings Changes'!$G$39)-(SUMIFS(BDEQ!S:S,BDEQ!$AG:$AG,About!$B$2,BDEQ!$AH:$AH,$I69)*BDEQ!$C$2*$J69*$K69)</f>
        <v>7952977836154.8027</v>
      </c>
      <c r="AH69" s="99">
        <f>IF(ISBLANK(Calculations!AH69),"",Calculations!AH69 + 'IRA Buildings Changes'!$G$39)-(SUMIFS(BDEQ!T:T,BDEQ!$AG:$AG,About!$B$2,BDEQ!$AH:$AH,$I69)*BDEQ!$C$2*$J69*$K69)</f>
        <v>8003654523909.9863</v>
      </c>
      <c r="AI69" s="99">
        <f>IF(ISBLANK(Calculations!AI69),"",Calculations!AI69 + 'IRA Buildings Changes'!$G$39)-(SUMIFS(BDEQ!U:U,BDEQ!$AG:$AG,About!$B$2,BDEQ!$AH:$AH,$I69)*BDEQ!$C$2*$J69*$K69)</f>
        <v>8056823430939.7432</v>
      </c>
      <c r="AJ69" s="99">
        <f>IF(ISBLANK(Calculations!AJ69),"",Calculations!AJ69 + 'IRA Buildings Changes'!$G$39)-(SUMIFS(BDEQ!V:V,BDEQ!$AG:$AG,About!$B$2,BDEQ!$AH:$AH,$I69)*BDEQ!$C$2*$J69*$K69)</f>
        <v>8109704318198.1582</v>
      </c>
      <c r="AK69" s="99">
        <f>IF(ISBLANK(Calculations!AK69),"",Calculations!AK69 + 'IRA Buildings Changes'!$G$39)-(SUMIFS(BDEQ!W:W,BDEQ!$AG:$AG,About!$B$2,BDEQ!$AH:$AH,$I69)*BDEQ!$C$2*$J69*$K69)</f>
        <v>8089173721646.6064</v>
      </c>
      <c r="AL69" s="99">
        <f>IF(ISBLANK(Calculations!AL69),"",Calculations!AL69 + 'IRA Buildings Changes'!$G$39)-(SUMIFS(BDEQ!X:X,BDEQ!$AG:$AG,About!$B$2,BDEQ!$AH:$AH,$I69)*BDEQ!$C$2*$J69*$K69)</f>
        <v>8068050752169.2598</v>
      </c>
      <c r="AM69" s="99">
        <f>IF(ISBLANK(Calculations!AM69),"",Calculations!AM69 + 'IRA Buildings Changes'!$G$39)-(SUMIFS(BDEQ!Y:Y,BDEQ!$AG:$AG,About!$B$2,BDEQ!$AH:$AH,$I69)*BDEQ!$C$2*$J69*$K69)</f>
        <v>8047584931852.4775</v>
      </c>
      <c r="AN69" s="99">
        <f>IF(ISBLANK(Calculations!AN69),"",Calculations!AN69 + 'IRA Buildings Changes'!$G$39)-(SUMIFS(BDEQ!Z:Z,BDEQ!$AG:$AG,About!$B$2,BDEQ!$AH:$AH,$I69)*BDEQ!$C$2*$J69*$K69)</f>
        <v>8027194277396.1484</v>
      </c>
      <c r="AO69" s="99">
        <f>IF(ISBLANK(Calculations!AO69),"",Calculations!AO69 + 'IRA Buildings Changes'!$G$39)-(SUMIFS(BDEQ!AA:AA,BDEQ!$AG:$AG,About!$B$2,BDEQ!$AH:$AH,$I69)*BDEQ!$C$2*$J69*$K69)</f>
        <v>8005919771213.0811</v>
      </c>
      <c r="AP69" s="99">
        <f>IF(ISBLANK(Calculations!AP69),"",Calculations!AP69 + 'IRA Buildings Changes'!$G$39)-(SUMIFS(BDEQ!AB:AB,BDEQ!$AG:$AG,About!$B$2,BDEQ!$AH:$AH,$I69)*BDEQ!$C$2*$J69*$K69)</f>
        <v>7985175800059.9854</v>
      </c>
      <c r="AQ69" s="99">
        <f>IF(ISBLANK(Calculations!AQ69),"",Calculations!AQ69 + 'IRA Buildings Changes'!$G$39)-(SUMIFS(BDEQ!AC:AC,BDEQ!$AG:$AG,About!$B$2,BDEQ!$AH:$AH,$I69)*BDEQ!$C$2*$J69*$K69)</f>
        <v>7964666734916.5186</v>
      </c>
      <c r="AR69" s="99">
        <f>IF(ISBLANK(Calculations!AR69),"",Calculations!AR69 + 'IRA Buildings Changes'!$G$39)-(SUMIFS(BDEQ!AD:AD,BDEQ!$AG:$AG,About!$B$2,BDEQ!$AH:$AH,$I69)*BDEQ!$C$2*$J69*$K69)</f>
        <v>7943433322880.7686</v>
      </c>
      <c r="AS69" s="99">
        <f>IF(ISBLANK(Calculations!AS69),"",Calculations!AS69 + 'IRA Buildings Changes'!$G$39)-(SUMIFS(BDEQ!AE:AE,BDEQ!$AG:$AG,About!$B$2,BDEQ!$AH:$AH,$I69)*BDEQ!$C$2*$J69*$K69)</f>
        <v>7922971326674.3652</v>
      </c>
      <c r="AT69" s="99">
        <f>IF(ISBLANK(Calculations!AT69),"",Calculations!AT69 + 'IRA Buildings Changes'!$G$39)-(SUMIFS(BDEQ!AF:AF,BDEQ!$AG:$AG,About!$B$2,BDEQ!$AH:$AH,$I69)*BDEQ!$C$2*$J69*$K69)</f>
        <v>7902919614305.5088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0.23715931457132572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0.7318147789308973</v>
      </c>
      <c r="K71">
        <f>IF(ISBLANK(Calculations!K71),"",Calculations!K71)</f>
        <v>0.23715931457132572</v>
      </c>
      <c r="L71" t="str">
        <f>IF(ISBLANK(Calculations!L71),"",Calculations!L71)</f>
        <v>RESIDENTIAL</v>
      </c>
      <c r="M71" t="str">
        <f>IF(ISBLANK(Calculations!M71),"",Calculations!M71)</f>
        <v>heating</v>
      </c>
      <c r="N71" t="str">
        <f>IF(ISBLANK(Calculations!N71),"",Calculations!N71)</f>
        <v>natural gas</v>
      </c>
      <c r="O71">
        <f t="shared" si="0"/>
        <v>50823473715699.305</v>
      </c>
      <c r="P71">
        <f>IF(ISBLANK(Calculations!P71),"",Calculations!P71)</f>
        <v>50823473715699.305</v>
      </c>
      <c r="Q71">
        <f>IF(ISBLANK(Calculations!Q71),"",Calculations!Q71)</f>
        <v>50823473715699.305</v>
      </c>
      <c r="R71">
        <f>IF(ISBLANK(Calculations!R71),"",Calculations!R71)</f>
        <v>51013703039041.484</v>
      </c>
      <c r="S71" s="99">
        <f>IF(ISBLANK(Calculations!S71),"",Calculations!S71 + ('IRA Buildings Changes'!$D$39/($AB$68-$R$68)*(S68-$R$68)))</f>
        <v>49753770059910.258</v>
      </c>
      <c r="T71" s="99">
        <f>IF(ISBLANK(Calculations!T71),"",Calculations!T71 + ('IRA Buildings Changes'!$D$39/($AB$68-$R$68)*(T68-$R$68)))</f>
        <v>48448053654956.992</v>
      </c>
      <c r="U71" s="99">
        <f>IF(ISBLANK(Calculations!U71),"",Calculations!U71 + ('IRA Buildings Changes'!$D$39/($AB$68-$R$68)*(U68-$R$68)))</f>
        <v>47110659280130.578</v>
      </c>
      <c r="V71" s="99">
        <f>IF(ISBLANK(Calculations!V71),"",Calculations!V71 + ('IRA Buildings Changes'!$D$39/($AB$68-$R$68)*(V68-$R$68)))</f>
        <v>45759743520175.047</v>
      </c>
      <c r="W71" s="99">
        <f>IF(ISBLANK(Calculations!W71),"",Calculations!W71 + ('IRA Buildings Changes'!$D$39/($AB$68-$R$68)*(W68-$R$68)))</f>
        <v>44425372583142.336</v>
      </c>
      <c r="X71" s="99">
        <f>IF(ISBLANK(Calculations!X71),"",Calculations!X71 + ('IRA Buildings Changes'!$D$39/($AB$68-$R$68)*(X68-$R$68)))</f>
        <v>43080189386761.062</v>
      </c>
      <c r="Y71" s="99">
        <f>IF(ISBLANK(Calculations!Y71),"",Calculations!Y71 + ('IRA Buildings Changes'!$D$39/($AB$68-$R$68)*(Y68-$R$68)))</f>
        <v>41738288485819.055</v>
      </c>
      <c r="Z71" s="99">
        <f>IF(ISBLANK(Calculations!Z71),"",Calculations!Z71 + ('IRA Buildings Changes'!$D$39/($AB$68-$R$68)*(Z68-$R$68)))</f>
        <v>40390032755463.82</v>
      </c>
      <c r="AA71" s="99">
        <f>IF(ISBLANK(Calculations!AA71),"",Calculations!AA71 + ('IRA Buildings Changes'!$D$39/($AB$68-$R$68)*(AA68-$R$68)))</f>
        <v>39089521469198.773</v>
      </c>
      <c r="AB71" s="98">
        <f>IF(ISBLANK(Calculations!AB71),"",Calculations!AB71 + 'IRA Buildings Changes'!D39)</f>
        <v>37772693200992.227</v>
      </c>
      <c r="AC71" s="99">
        <f>IF(ISBLANK(Calculations!AC71),"",Calculations!AC71 + 'IRA Buildings Changes'!$D$39)</f>
        <v>37904312430101.469</v>
      </c>
      <c r="AD71" s="99">
        <f>IF(ISBLANK(Calculations!AD71),"",Calculations!AD71 + 'IRA Buildings Changes'!$D$39)</f>
        <v>38039741749468.32</v>
      </c>
      <c r="AE71" s="99">
        <f>IF(ISBLANK(Calculations!AE71),"",Calculations!AE71 + 'IRA Buildings Changes'!$D$39)</f>
        <v>38233148039988.883</v>
      </c>
      <c r="AF71" s="99">
        <f>IF(ISBLANK(Calculations!AF71),"",Calculations!AF71 + 'IRA Buildings Changes'!$D$39)</f>
        <v>38427846473220.164</v>
      </c>
      <c r="AG71" s="99">
        <f>IF(ISBLANK(Calculations!AG71),"",Calculations!AG71 + 'IRA Buildings Changes'!$D$39)</f>
        <v>38690577495484.18</v>
      </c>
      <c r="AH71" s="99">
        <f>IF(ISBLANK(Calculations!AH71),"",Calculations!AH71 + 'IRA Buildings Changes'!$D$39)</f>
        <v>38967454095318</v>
      </c>
      <c r="AI71" s="99">
        <f>IF(ISBLANK(Calculations!AI71),"",Calculations!AI71 + 'IRA Buildings Changes'!$D$39)</f>
        <v>39298111319090.008</v>
      </c>
      <c r="AJ71" s="99">
        <f>IF(ISBLANK(Calculations!AJ71),"",Calculations!AJ71 + 'IRA Buildings Changes'!$D$39)</f>
        <v>39647005293402.055</v>
      </c>
      <c r="AK71" s="99">
        <f>IF(ISBLANK(Calculations!AK71),"",Calculations!AK71 + 'IRA Buildings Changes'!$D$39)</f>
        <v>39331399137078.656</v>
      </c>
      <c r="AL71" s="99">
        <f>IF(ISBLANK(Calculations!AL71),"",Calculations!AL71 + 'IRA Buildings Changes'!$D$39)</f>
        <v>39032021276975.781</v>
      </c>
      <c r="AM71" s="99">
        <f>IF(ISBLANK(Calculations!AM71),"",Calculations!AM71 + 'IRA Buildings Changes'!$D$39)</f>
        <v>38761987674153.695</v>
      </c>
      <c r="AN71" s="99">
        <f>IF(ISBLANK(Calculations!AN71),"",Calculations!AN71 + 'IRA Buildings Changes'!$D$39)</f>
        <v>38508519826999.305</v>
      </c>
      <c r="AO71" s="99">
        <f>IF(ISBLANK(Calculations!AO71),"",Calculations!AO71 + 'IRA Buildings Changes'!$D$39)</f>
        <v>38259018865590.039</v>
      </c>
      <c r="AP71" s="99">
        <f>IF(ISBLANK(Calculations!AP71),"",Calculations!AP71 + 'IRA Buildings Changes'!$D$39)</f>
        <v>38026574590337.93</v>
      </c>
      <c r="AQ71" s="99">
        <f>IF(ISBLANK(Calculations!AQ71),"",Calculations!AQ71 + 'IRA Buildings Changes'!$D$39)</f>
        <v>37798808257934.938</v>
      </c>
      <c r="AR71" s="99">
        <f>IF(ISBLANK(Calculations!AR71),"",Calculations!AR71 + 'IRA Buildings Changes'!$D$39)</f>
        <v>37564178074629.328</v>
      </c>
      <c r="AS71" s="99">
        <f>IF(ISBLANK(Calculations!AS71),"",Calculations!AS71 + 'IRA Buildings Changes'!$D$39)</f>
        <v>37337103847112.133</v>
      </c>
      <c r="AT71" s="99">
        <f>IF(ISBLANK(Calculations!AT71),"",Calculations!AT71 + 'IRA Buildings Changes'!$D$39)</f>
        <v>37107481643978.227</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0.99877310104259243</v>
      </c>
      <c r="K72">
        <f>IF(ISBLANK(Calculations!K72),"",Calculations!K72)</f>
        <v>0.23715931457132572</v>
      </c>
      <c r="L72" t="str">
        <f>IF(ISBLANK(Calculations!L72),"",Calculations!L72)</f>
        <v>RESIDENTIAL</v>
      </c>
      <c r="M72" t="str">
        <f>IF(ISBLANK(Calculations!M72),"",Calculations!M72)</f>
        <v>heating</v>
      </c>
      <c r="N72" t="str">
        <f>IF(ISBLANK(Calculations!N72),"",Calculations!N72)</f>
        <v>petroleum diesel</v>
      </c>
      <c r="O72">
        <f t="shared" si="0"/>
        <v>1815595857185.7039</v>
      </c>
      <c r="P72">
        <f>IF(ISBLANK(Calculations!P72),"",Calculations!P72)</f>
        <v>1815595857185.7039</v>
      </c>
      <c r="Q72">
        <f>IF(ISBLANK(Calculations!Q72),"",Calculations!Q72)</f>
        <v>1815595857185.7039</v>
      </c>
      <c r="R72">
        <f>IF(ISBLANK(Calculations!R72),"",Calculations!R72)</f>
        <v>1819952901118.9727</v>
      </c>
      <c r="S72">
        <f>IF(ISBLANK(Calculations!S72),"",Calculations!S72)</f>
        <v>1821669317667.1216</v>
      </c>
      <c r="T72">
        <f>IF(ISBLANK(Calculations!T72),"",Calculations!T72)</f>
        <v>1819570510746.5662</v>
      </c>
      <c r="U72">
        <f>IF(ISBLANK(Calculations!U72),"",Calculations!U72)</f>
        <v>1813627478337.3372</v>
      </c>
      <c r="V72">
        <f>IF(ISBLANK(Calculations!V72),"",Calculations!V72)</f>
        <v>1802563780758.9829</v>
      </c>
      <c r="W72">
        <f>IF(ISBLANK(Calculations!W72),"",Calculations!W72)</f>
        <v>1786253246074.8486</v>
      </c>
      <c r="X72">
        <f>IF(ISBLANK(Calculations!X72),"",Calculations!X72)</f>
        <v>1761427341771.9807</v>
      </c>
      <c r="Y72">
        <f>IF(ISBLANK(Calculations!Y72),"",Calculations!Y72)</f>
        <v>1727495818468.0017</v>
      </c>
      <c r="Z72">
        <f>IF(ISBLANK(Calculations!Z72),"",Calculations!Z72)</f>
        <v>1683637683038.7354</v>
      </c>
      <c r="AA72">
        <f>IF(ISBLANK(Calculations!AA72),"",Calculations!AA72)</f>
        <v>1631579560795.3496</v>
      </c>
      <c r="AB72">
        <f>IF(ISBLANK(Calculations!AB72),"",Calculations!AB72)</f>
        <v>1570645818902.041</v>
      </c>
      <c r="AC72">
        <f>IF(ISBLANK(Calculations!AC72),"",Calculations!AC72)</f>
        <v>1503316350740.3064</v>
      </c>
      <c r="AD72">
        <f>IF(ISBLANK(Calculations!AD72),"",Calculations!AD72)</f>
        <v>1429479859423.2571</v>
      </c>
      <c r="AE72">
        <f>IF(ISBLANK(Calculations!AE72),"",Calculations!AE72)</f>
        <v>1351501279609.6697</v>
      </c>
      <c r="AF72">
        <f>IF(ISBLANK(Calculations!AF72),"",Calculations!AF72)</f>
        <v>1269454378298.7732</v>
      </c>
      <c r="AG72">
        <f>IF(ISBLANK(Calculations!AG72),"",Calculations!AG72)</f>
        <v>1185823708023.6604</v>
      </c>
      <c r="AH72">
        <f>IF(ISBLANK(Calculations!AH72),"",Calculations!AH72)</f>
        <v>1100531202686.1648</v>
      </c>
      <c r="AI72">
        <f>IF(ISBLANK(Calculations!AI72),"",Calculations!AI72)</f>
        <v>1015150313330.2</v>
      </c>
      <c r="AJ72">
        <f>IF(ISBLANK(Calculations!AJ72),"",Calculations!AJ72)</f>
        <v>930071034996.90894</v>
      </c>
      <c r="AK72">
        <f>IF(ISBLANK(Calculations!AK72),"",Calculations!AK72)</f>
        <v>835447228966.11951</v>
      </c>
      <c r="AL72">
        <f>IF(ISBLANK(Calculations!AL72),"",Calculations!AL72)</f>
        <v>745387277671.84692</v>
      </c>
      <c r="AM72">
        <f>IF(ISBLANK(Calculations!AM72),"",Calculations!AM72)</f>
        <v>660756592907.94263</v>
      </c>
      <c r="AN72">
        <f>IF(ISBLANK(Calculations!AN72),"",Calculations!AN72)</f>
        <v>582108441596.62805</v>
      </c>
      <c r="AO72">
        <f>IF(ISBLANK(Calculations!AO72),"",Calculations!AO72)</f>
        <v>510046977957.57758</v>
      </c>
      <c r="AP72">
        <f>IF(ISBLANK(Calculations!AP72),"",Calculations!AP72)</f>
        <v>445274680514.04242</v>
      </c>
      <c r="AQ72">
        <f>IF(ISBLANK(Calculations!AQ72),"",Calculations!AQ72)</f>
        <v>387971796175.84241</v>
      </c>
      <c r="AR72">
        <f>IF(ISBLANK(Calculations!AR72),"",Calculations!AR72)</f>
        <v>338100175738.76831</v>
      </c>
      <c r="AS72">
        <f>IF(ISBLANK(Calculations!AS72),"",Calculations!AS72)</f>
        <v>295543388612.39362</v>
      </c>
      <c r="AT72">
        <f>IF(ISBLANK(Calculations!AT72),"",Calculations!AT72)</f>
        <v>259815563985.49625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0.23715931457132572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0.23715931457132572</v>
      </c>
      <c r="L74" t="str">
        <f>IF(ISBLANK(Calculations!L74),"",Calculations!L74)</f>
        <v>RESIDENTIAL</v>
      </c>
      <c r="M74" t="str">
        <f>IF(ISBLANK(Calculations!M74),"",Calculations!M74)</f>
        <v>heating</v>
      </c>
      <c r="N74" t="str">
        <f>IF(ISBLANK(Calculations!N74),"",Calculations!N74)</f>
        <v>biomass</v>
      </c>
      <c r="O74">
        <f t="shared" si="0"/>
        <v>4586661143809.4395</v>
      </c>
      <c r="P74">
        <f>IF(ISBLANK(Calculations!P74),"",Calculations!P74)</f>
        <v>4586661143809.4395</v>
      </c>
      <c r="Q74">
        <f>IF(ISBLANK(Calculations!Q74),"",Calculations!Q74)</f>
        <v>4586661143809.4395</v>
      </c>
      <c r="R74">
        <f>IF(ISBLANK(Calculations!R74),"",Calculations!R74)</f>
        <v>4603946676853.7168</v>
      </c>
      <c r="S74">
        <f>IF(ISBLANK(Calculations!S74),"",Calculations!S74)</f>
        <v>4617880275207.3184</v>
      </c>
      <c r="T74">
        <f>IF(ISBLANK(Calculations!T74),"",Calculations!T74)</f>
        <v>4628527585021.7646</v>
      </c>
      <c r="U74">
        <f>IF(ISBLANK(Calculations!U74),"",Calculations!U74)</f>
        <v>4637354686351.1533</v>
      </c>
      <c r="V74">
        <f>IF(ISBLANK(Calculations!V74),"",Calculations!V74)</f>
        <v>4644688464880.4258</v>
      </c>
      <c r="W74">
        <f>IF(ISBLANK(Calculations!W74),"",Calculations!W74)</f>
        <v>4653526129277.1348</v>
      </c>
      <c r="X74">
        <f>IF(ISBLANK(Calculations!X74),"",Calculations!X74)</f>
        <v>4660804259815.5879</v>
      </c>
      <c r="Y74">
        <f>IF(ISBLANK(Calculations!Y74),"",Calculations!Y74)</f>
        <v>4667001018273.374</v>
      </c>
      <c r="Z74">
        <f>IF(ISBLANK(Calculations!Z74),"",Calculations!Z74)</f>
        <v>4673003713934.2217</v>
      </c>
      <c r="AA74">
        <f>IF(ISBLANK(Calculations!AA74),"",Calculations!AA74)</f>
        <v>4681210130545.6494</v>
      </c>
      <c r="AB74">
        <f>IF(ISBLANK(Calculations!AB74),"",Calculations!AB74)</f>
        <v>4688521154948.5332</v>
      </c>
      <c r="AC74">
        <f>IF(ISBLANK(Calculations!AC74),"",Calculations!AC74)</f>
        <v>4698365464266.499</v>
      </c>
      <c r="AD74">
        <f>IF(ISBLANK(Calculations!AD74),"",Calculations!AD74)</f>
        <v>4709652966802.6885</v>
      </c>
      <c r="AE74">
        <f>IF(ISBLANK(Calculations!AE74),"",Calculations!AE74)</f>
        <v>4725443318705.5732</v>
      </c>
      <c r="AF74">
        <f>IF(ISBLANK(Calculations!AF74),"",Calculations!AF74)</f>
        <v>4743623958946.4971</v>
      </c>
      <c r="AG74">
        <f>IF(ISBLANK(Calculations!AG74),"",Calculations!AG74)</f>
        <v>4767589658646.0469</v>
      </c>
      <c r="AH74">
        <f>IF(ISBLANK(Calculations!AH74),"",Calculations!AH74)</f>
        <v>4794163938964.2568</v>
      </c>
      <c r="AI74">
        <f>IF(ISBLANK(Calculations!AI74),"",Calculations!AI74)</f>
        <v>4823337069721.6748</v>
      </c>
      <c r="AJ74">
        <f>IF(ISBLANK(Calculations!AJ74),"",Calculations!AJ74)</f>
        <v>4853252926855.4678</v>
      </c>
      <c r="AK74">
        <f>IF(ISBLANK(Calculations!AK74),"",Calculations!AK74)</f>
        <v>4831405045984.8574</v>
      </c>
      <c r="AL74">
        <f>IF(ISBLANK(Calculations!AL74),"",Calculations!AL74)</f>
        <v>4807931672609.6943</v>
      </c>
      <c r="AM74">
        <f>IF(ISBLANK(Calculations!AM74),"",Calculations!AM74)</f>
        <v>4783980427773.8701</v>
      </c>
      <c r="AN74">
        <f>IF(ISBLANK(Calculations!AN74),"",Calculations!AN74)</f>
        <v>4758877779851.0938</v>
      </c>
      <c r="AO74">
        <f>IF(ISBLANK(Calculations!AO74),"",Calculations!AO74)</f>
        <v>4732420219973.0049</v>
      </c>
      <c r="AP74">
        <f>IF(ISBLANK(Calculations!AP74),"",Calculations!AP74)</f>
        <v>4706751888768.8213</v>
      </c>
      <c r="AQ74">
        <f>IF(ISBLANK(Calculations!AQ74),"",Calculations!AQ74)</f>
        <v>4681452623983.8174</v>
      </c>
      <c r="AR74">
        <f>IF(ISBLANK(Calculations!AR74),"",Calculations!AR74)</f>
        <v>4655894643047.5566</v>
      </c>
      <c r="AS74">
        <f>IF(ISBLANK(Calculations!AS74),"",Calculations!AS74)</f>
        <v>4631574082397.4863</v>
      </c>
      <c r="AT74">
        <f>IF(ISBLANK(Calculations!AT74),"",Calculations!AT74)</f>
        <v>4607774085886.4736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0.23715931457132572</v>
      </c>
      <c r="L75" t="str">
        <f>IF(ISBLANK(Calculations!L75),"",Calculations!L75)</f>
        <v>RESIDENTIAL</v>
      </c>
      <c r="M75" t="str">
        <f>IF(ISBLANK(Calculations!M75),"",Calculations!M75)</f>
        <v>heating</v>
      </c>
      <c r="N75" t="str">
        <f>IF(ISBLANK(Calculations!N75),"",Calculations!N75)</f>
        <v>kerosene</v>
      </c>
      <c r="O75">
        <f t="shared" si="0"/>
        <v>68301882596.541809</v>
      </c>
      <c r="P75">
        <f>IF(ISBLANK(Calculations!P75),"",Calculations!P75)</f>
        <v>68301882596.541809</v>
      </c>
      <c r="Q75">
        <f>IF(ISBLANK(Calculations!Q75),"",Calculations!Q75)</f>
        <v>68301882596.541809</v>
      </c>
      <c r="R75">
        <f>IF(ISBLANK(Calculations!R75),"",Calculations!R75)</f>
        <v>68876245354.28096</v>
      </c>
      <c r="S75">
        <f>IF(ISBLANK(Calculations!S75),"",Calculations!S75)</f>
        <v>69422319704.195145</v>
      </c>
      <c r="T75">
        <f>IF(ISBLANK(Calculations!T75),"",Calculations!T75)</f>
        <v>69966021889.9646</v>
      </c>
      <c r="U75">
        <f>IF(ISBLANK(Calculations!U75),"",Calculations!U75)</f>
        <v>70503647458.872131</v>
      </c>
      <c r="V75">
        <f>IF(ISBLANK(Calculations!V75),"",Calculations!V75)</f>
        <v>71036512311.63443</v>
      </c>
      <c r="W75">
        <f>IF(ISBLANK(Calculations!W75),"",Calculations!W75)</f>
        <v>71580231667.075562</v>
      </c>
      <c r="X75">
        <f>IF(ISBLANK(Calculations!X75),"",Calculations!X75)</f>
        <v>72110855749.241348</v>
      </c>
      <c r="Y75">
        <f>IF(ISBLANK(Calculations!Y75),"",Calculations!Y75)</f>
        <v>72608143309.05188</v>
      </c>
      <c r="Z75">
        <f>IF(ISBLANK(Calculations!Z75),"",Calculations!Z75)</f>
        <v>73116075324.020065</v>
      </c>
      <c r="AA75">
        <f>IF(ISBLANK(Calculations!AA75),"",Calculations!AA75)</f>
        <v>73628039009.356659</v>
      </c>
      <c r="AB75">
        <f>IF(ISBLANK(Calculations!AB75),"",Calculations!AB75)</f>
        <v>74114599301.791351</v>
      </c>
      <c r="AC75">
        <f>IF(ISBLANK(Calculations!AC75),"",Calculations!AC75)</f>
        <v>74591040996.482727</v>
      </c>
      <c r="AD75">
        <f>IF(ISBLANK(Calculations!AD75),"",Calculations!AD75)</f>
        <v>75062995966.0513</v>
      </c>
      <c r="AE75">
        <f>IF(ISBLANK(Calculations!AE75),"",Calculations!AE75)</f>
        <v>75534576854.675171</v>
      </c>
      <c r="AF75">
        <f>IF(ISBLANK(Calculations!AF75),"",Calculations!AF75)</f>
        <v>75992637809.534714</v>
      </c>
      <c r="AG75">
        <f>IF(ISBLANK(Calculations!AG75),"",Calculations!AG75)</f>
        <v>76459497820.923218</v>
      </c>
      <c r="AH75">
        <f>IF(ISBLANK(Calculations!AH75),"",Calculations!AH75)</f>
        <v>76928330304.055267</v>
      </c>
      <c r="AI75">
        <f>IF(ISBLANK(Calculations!AI75),"",Calculations!AI75)</f>
        <v>77385388368.052704</v>
      </c>
      <c r="AJ75">
        <f>IF(ISBLANK(Calculations!AJ75),"",Calculations!AJ75)</f>
        <v>77851755109.156647</v>
      </c>
      <c r="AK75">
        <f>IF(ISBLANK(Calculations!AK75),"",Calculations!AK75)</f>
        <v>77643214529.971527</v>
      </c>
      <c r="AL75">
        <f>IF(ISBLANK(Calculations!AL75),"",Calculations!AL75)</f>
        <v>77413131478.92836</v>
      </c>
      <c r="AM75">
        <f>IF(ISBLANK(Calculations!AM75),"",Calculations!AM75)</f>
        <v>77187289331.746994</v>
      </c>
      <c r="AN75">
        <f>IF(ISBLANK(Calculations!AN75),"",Calculations!AN75)</f>
        <v>76953986051.436279</v>
      </c>
      <c r="AO75">
        <f>IF(ISBLANK(Calculations!AO75),"",Calculations!AO75)</f>
        <v>76701671153.735779</v>
      </c>
      <c r="AP75">
        <f>IF(ISBLANK(Calculations!AP75),"",Calculations!AP75)</f>
        <v>76456280578.930542</v>
      </c>
      <c r="AQ75">
        <f>IF(ISBLANK(Calculations!AQ75),"",Calculations!AQ75)</f>
        <v>76205798376.339966</v>
      </c>
      <c r="AR75">
        <f>IF(ISBLANK(Calculations!AR75),"",Calculations!AR75)</f>
        <v>75938538656.117432</v>
      </c>
      <c r="AS75">
        <f>IF(ISBLANK(Calculations!AS75),"",Calculations!AS75)</f>
        <v>75679995208.410629</v>
      </c>
      <c r="AT75">
        <f>IF(ISBLANK(Calculations!AT75),"",Calculations!AT75)</f>
        <v>75418270812.861542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0.23715931457132572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0.88696845285329418</v>
      </c>
      <c r="K77">
        <f>IF(ISBLANK(Calculations!K77),"",Calculations!K77)</f>
        <v>0.23715931457132572</v>
      </c>
      <c r="L77" t="str">
        <f>IF(ISBLANK(Calculations!L77),"",Calculations!L77)</f>
        <v>RESIDENTIAL</v>
      </c>
      <c r="M77" t="str">
        <f>IF(ISBLANK(Calculations!M77),"",Calculations!M77)</f>
        <v>heating</v>
      </c>
      <c r="N77" t="str">
        <f>IF(ISBLANK(Calculations!N77),"",Calculations!N77)</f>
        <v>LPG propane or butane</v>
      </c>
      <c r="O77">
        <f t="shared" si="0"/>
        <v>4003014361086.2051</v>
      </c>
      <c r="P77">
        <f>IF(ISBLANK(Calculations!P77),"",Calculations!P77)</f>
        <v>4003014361086.2051</v>
      </c>
      <c r="Q77">
        <f>IF(ISBLANK(Calculations!Q77),"",Calculations!Q77)</f>
        <v>4003014361086.2051</v>
      </c>
      <c r="R77">
        <f>IF(ISBLANK(Calculations!R77),"",Calculations!R77)</f>
        <v>4034746331592.4121</v>
      </c>
      <c r="S77">
        <f>IF(ISBLANK(Calculations!S77),"",Calculations!S77)</f>
        <v>4064068499645.9761</v>
      </c>
      <c r="T77">
        <f>IF(ISBLANK(Calculations!T77),"",Calculations!T77)</f>
        <v>4090073960105.6245</v>
      </c>
      <c r="U77">
        <f>IF(ISBLANK(Calculations!U77),"",Calculations!U77)</f>
        <v>4114957198221.6572</v>
      </c>
      <c r="V77">
        <f>IF(ISBLANK(Calculations!V77),"",Calculations!V77)</f>
        <v>4138965829503.6895</v>
      </c>
      <c r="W77">
        <f>IF(ISBLANK(Calculations!W77),"",Calculations!W77)</f>
        <v>4165727034647.4922</v>
      </c>
      <c r="X77">
        <f>IF(ISBLANK(Calculations!X77),"",Calculations!X77)</f>
        <v>4191627965062.2793</v>
      </c>
      <c r="Y77">
        <f>IF(ISBLANK(Calculations!Y77),"",Calculations!Y77)</f>
        <v>4218235344598.645</v>
      </c>
      <c r="Z77">
        <f>IF(ISBLANK(Calculations!Z77),"",Calculations!Z77)</f>
        <v>4245063243583.3105</v>
      </c>
      <c r="AA77">
        <f>IF(ISBLANK(Calculations!AA77),"",Calculations!AA77)</f>
        <v>4274722022088.2837</v>
      </c>
      <c r="AB77">
        <f>IF(ISBLANK(Calculations!AB77),"",Calculations!AB77)</f>
        <v>4302506235576.4355</v>
      </c>
      <c r="AC77">
        <f>IF(ISBLANK(Calculations!AC77),"",Calculations!AC77)</f>
        <v>4332168023360.3062</v>
      </c>
      <c r="AD77">
        <f>IF(ISBLANK(Calculations!AD77),"",Calculations!AD77)</f>
        <v>4360631372801.4717</v>
      </c>
      <c r="AE77">
        <f>IF(ISBLANK(Calculations!AE77),"",Calculations!AE77)</f>
        <v>4390915387484.9414</v>
      </c>
      <c r="AF77">
        <f>IF(ISBLANK(Calculations!AF77),"",Calculations!AF77)</f>
        <v>4419026225177.3828</v>
      </c>
      <c r="AG77">
        <f>IF(ISBLANK(Calculations!AG77),"",Calculations!AG77)</f>
        <v>4449311370104.9922</v>
      </c>
      <c r="AH77">
        <f>IF(ISBLANK(Calculations!AH77),"",Calculations!AH77)</f>
        <v>4478551448703.1445</v>
      </c>
      <c r="AI77">
        <f>IF(ISBLANK(Calculations!AI77),"",Calculations!AI77)</f>
        <v>4509474819781.8379</v>
      </c>
      <c r="AJ77">
        <f>IF(ISBLANK(Calculations!AJ77),"",Calculations!AJ77)</f>
        <v>4540665924103.2803</v>
      </c>
      <c r="AK77">
        <f>IF(ISBLANK(Calculations!AK77),"",Calculations!AK77)</f>
        <v>4516969891976.3604</v>
      </c>
      <c r="AL77">
        <f>IF(ISBLANK(Calculations!AL77),"",Calculations!AL77)</f>
        <v>4493609430839.4131</v>
      </c>
      <c r="AM77">
        <f>IF(ISBLANK(Calculations!AM77),"",Calculations!AM77)</f>
        <v>4472060551442.2734</v>
      </c>
      <c r="AN77">
        <f>IF(ISBLANK(Calculations!AN77),"",Calculations!AN77)</f>
        <v>4451531258898.4395</v>
      </c>
      <c r="AO77">
        <f>IF(ISBLANK(Calculations!AO77),"",Calculations!AO77)</f>
        <v>4431136650497.0664</v>
      </c>
      <c r="AP77">
        <f>IF(ISBLANK(Calculations!AP77),"",Calculations!AP77)</f>
        <v>4412097782937.0508</v>
      </c>
      <c r="AQ77">
        <f>IF(ISBLANK(Calculations!AQ77),"",Calculations!AQ77)</f>
        <v>4393437575908.874</v>
      </c>
      <c r="AR77">
        <f>IF(ISBLANK(Calculations!AR77),"",Calculations!AR77)</f>
        <v>4374220382768.1807</v>
      </c>
      <c r="AS77">
        <f>IF(ISBLANK(Calculations!AS77),"",Calculations!AS77)</f>
        <v>4355692943635.2349</v>
      </c>
      <c r="AT77">
        <f>IF(ISBLANK(Calculations!AT77),"",Calculations!AT77)</f>
        <v>4337022247828.6001</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0.23715931457132572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7.0321128616254988E-2</v>
      </c>
      <c r="K82">
        <f>IF(ISBLANK(Calculations!K82),"",Calculations!K82)</f>
        <v>0.23715931457132572</v>
      </c>
      <c r="L82" t="str">
        <f>IF(ISBLANK(Calculations!L82),"",Calculations!L82)</f>
        <v>RESIDENTIAL</v>
      </c>
      <c r="M82" t="str">
        <f>IF(ISBLANK(Calculations!M82),"",Calculations!M82)</f>
        <v>cooling</v>
      </c>
      <c r="N82" t="str">
        <f>IF(ISBLANK(Calculations!N82),"",Calculations!N82)</f>
        <v>electricity</v>
      </c>
      <c r="O82">
        <f t="shared" ref="O82:O145" si="1">P82</f>
        <v>3024426711787.4658</v>
      </c>
      <c r="P82">
        <f>IF(ISBLANK(Calculations!P82),"",Calculations!P82)-(SUMIFS(BDEQ!B:B,BDEQ!$AG:$AG,About!$B$2,BDEQ!$AH:$AH,$I82)*BDEQ!$C$2*$J82*$K82)</f>
        <v>3024426711787.4658</v>
      </c>
      <c r="Q82">
        <f>IF(ISBLANK(Calculations!Q82),"",Calculations!Q82)-(SUMIFS(BDEQ!C:C,BDEQ!$AG:$AG,About!$B$2,BDEQ!$AH:$AH,$I82)*BDEQ!$C$2*$J82*$K82)</f>
        <v>3024426711787.4658</v>
      </c>
      <c r="R82">
        <f>IF(ISBLANK(Calculations!R82),"",Calculations!R82)-(SUMIFS(BDEQ!D:D,BDEQ!$AG:$AG,About!$B$2,BDEQ!$AH:$AH,$I82)*BDEQ!$C$2*$J82*$K82)</f>
        <v>2955058026167.0396</v>
      </c>
      <c r="S82" s="99">
        <f>IF(ISBLANK(Calculations!S82),"",Calculations!S82 + ('IRA Buildings Changes'!$C$39/($AB$81-$R$81)*(S81-$R$81)))-(SUMIFS(BDEQ!E:E,BDEQ!$AG:$AG,About!$B$2,BDEQ!$AH:$AH,$I82)*BDEQ!$C$2*$J82*$K82)</f>
        <v>3143987536150.1572</v>
      </c>
      <c r="T82" s="99">
        <f>IF(ISBLANK(Calculations!T82),"",Calculations!T82 + ('IRA Buildings Changes'!$C$39/($AB$81-$R$81)*(T81-$R$81)))-(SUMIFS(BDEQ!F:F,BDEQ!$AG:$AG,About!$B$2,BDEQ!$AH:$AH,$I82)*BDEQ!$C$2*$J82*$K82)</f>
        <v>3339463087039.687</v>
      </c>
      <c r="U82" s="99">
        <f>IF(ISBLANK(Calculations!U82),"",Calculations!U82 + ('IRA Buildings Changes'!$C$39/($AB$81-$R$81)*(U81-$R$81)))-(SUMIFS(BDEQ!G:G,BDEQ!$AG:$AG,About!$B$2,BDEQ!$AH:$AH,$I82)*BDEQ!$C$2*$J82*$K82)</f>
        <v>3538701363152.1318</v>
      </c>
      <c r="V82" s="99">
        <f>IF(ISBLANK(Calculations!V82),"",Calculations!V82 + ('IRA Buildings Changes'!$C$39/($AB$81-$R$81)*(V81-$R$81)))-(SUMIFS(BDEQ!H:H,BDEQ!$AG:$AG,About!$B$2,BDEQ!$AH:$AH,$I82)*BDEQ!$C$2*$J82*$K82)</f>
        <v>3749509986798.1309</v>
      </c>
      <c r="W82" s="99">
        <f>IF(ISBLANK(Calculations!W82),"",Calculations!W82 + ('IRA Buildings Changes'!$C$39/($AB$81-$R$81)*(W81-$R$81)))-(SUMIFS(BDEQ!I:I,BDEQ!$AG:$AG,About!$B$2,BDEQ!$AH:$AH,$I82)*BDEQ!$C$2*$J82*$K82)</f>
        <v>3968405172222.731</v>
      </c>
      <c r="X82" s="99">
        <f>IF(ISBLANK(Calculations!X82),"",Calculations!X82 + ('IRA Buildings Changes'!$C$39/($AB$81-$R$81)*(X81-$R$81)))-(SUMIFS(BDEQ!J:J,BDEQ!$AG:$AG,About!$B$2,BDEQ!$AH:$AH,$I82)*BDEQ!$C$2*$J82*$K82)</f>
        <v>4195083247579.3037</v>
      </c>
      <c r="Y82" s="99">
        <f>IF(ISBLANK(Calculations!Y82),"",Calculations!Y82 + ('IRA Buildings Changes'!$C$39/($AB$81-$R$81)*(Y81-$R$81)))-(SUMIFS(BDEQ!K:K,BDEQ!$AG:$AG,About!$B$2,BDEQ!$AH:$AH,$I82)*BDEQ!$C$2*$J82*$K82)</f>
        <v>4428778205122.4307</v>
      </c>
      <c r="Z82" s="99">
        <f>IF(ISBLANK(Calculations!Z82),"",Calculations!Z82 + ('IRA Buildings Changes'!$C$39/($AB$81-$R$81)*(Z81-$R$81)))-(SUMIFS(BDEQ!L:L,BDEQ!$AG:$AG,About!$B$2,BDEQ!$AH:$AH,$I82)*BDEQ!$C$2*$J82*$K82)</f>
        <v>4668494240070.8633</v>
      </c>
      <c r="AA82" s="99">
        <f>IF(ISBLANK(Calculations!AA82),"",Calculations!AA82 + ('IRA Buildings Changes'!$C$39/($AB$81-$R$81)*(AA81-$R$81)))-(SUMIFS(BDEQ!M:M,BDEQ!$AG:$AG,About!$B$2,BDEQ!$AH:$AH,$I82)*BDEQ!$C$2*$J82*$K82)</f>
        <v>4909677820430.7754</v>
      </c>
      <c r="AB82" s="98">
        <f>IF(ISBLANK(Calculations!AB82),"",Calculations!AB82 + 'IRA Buildings Changes'!C39)-(SUMIFS(BDEQ!N:N,BDEQ!$AG:$AG,About!$B$2,BDEQ!$AH:$AH,$I82)*BDEQ!$C$2*$J82*$K82)</f>
        <v>5157861859294.5146</v>
      </c>
      <c r="AC82" s="99">
        <f>IF(ISBLANK(Calculations!AC82),"",Calculations!AC82  + 'IRA Buildings Changes'!$C$39)-(SUMIFS(BDEQ!O:O,BDEQ!$AG:$AG,About!$B$2,BDEQ!$AH:$AH,$I82)*BDEQ!$C$2*$J82*$K82)</f>
        <v>5155900114716.4375</v>
      </c>
      <c r="AD82" s="99">
        <f>IF(ISBLANK(Calculations!AD82),"",Calculations!AD82  + 'IRA Buildings Changes'!$C$39)-(SUMIFS(BDEQ!P:P,BDEQ!$AG:$AG,About!$B$2,BDEQ!$AH:$AH,$I82)*BDEQ!$C$2*$J82*$K82)</f>
        <v>5155633854664.4873</v>
      </c>
      <c r="AE82" s="99">
        <f>IF(ISBLANK(Calculations!AE82),"",Calculations!AE82  + 'IRA Buildings Changes'!$C$39)-(SUMIFS(BDEQ!Q:Q,BDEQ!$AG:$AG,About!$B$2,BDEQ!$AH:$AH,$I82)*BDEQ!$C$2*$J82*$K82)</f>
        <v>5156562978742.8877</v>
      </c>
      <c r="AF82" s="99">
        <f>IF(ISBLANK(Calculations!AF82),"",Calculations!AF82  + 'IRA Buildings Changes'!$C$39)-(SUMIFS(BDEQ!R:R,BDEQ!$AG:$AG,About!$B$2,BDEQ!$AH:$AH,$I82)*BDEQ!$C$2*$J82*$K82)</f>
        <v>5158254357877.0205</v>
      </c>
      <c r="AG82" s="99">
        <f>IF(ISBLANK(Calculations!AG82),"",Calculations!AG82  + 'IRA Buildings Changes'!$C$39)-(SUMIFS(BDEQ!S:S,BDEQ!$AG:$AG,About!$B$2,BDEQ!$AH:$AH,$I82)*BDEQ!$C$2*$J82*$K82)</f>
        <v>5160570121728.5684</v>
      </c>
      <c r="AH82" s="99">
        <f>IF(ISBLANK(Calculations!AH82),"",Calculations!AH82  + 'IRA Buildings Changes'!$C$39)-(SUMIFS(BDEQ!T:T,BDEQ!$AG:$AG,About!$B$2,BDEQ!$AH:$AH,$I82)*BDEQ!$C$2*$J82*$K82)</f>
        <v>5160090023032.2354</v>
      </c>
      <c r="AI82" s="99">
        <f>IF(ISBLANK(Calculations!AI82),"",Calculations!AI82  + 'IRA Buildings Changes'!$C$39)-(SUMIFS(BDEQ!U:U,BDEQ!$AG:$AG,About!$B$2,BDEQ!$AH:$AH,$I82)*BDEQ!$C$2*$J82*$K82)</f>
        <v>5163179409634.5889</v>
      </c>
      <c r="AJ82" s="99">
        <f>IF(ISBLANK(Calculations!AJ82),"",Calculations!AJ82  + 'IRA Buildings Changes'!$C$39)-(SUMIFS(BDEQ!V:V,BDEQ!$AG:$AG,About!$B$2,BDEQ!$AH:$AH,$I82)*BDEQ!$C$2*$J82*$K82)</f>
        <v>5166534997390.9199</v>
      </c>
      <c r="AK82" s="99">
        <f>IF(ISBLANK(Calculations!AK82),"",Calculations!AK82  + 'IRA Buildings Changes'!$C$39)-(SUMIFS(BDEQ!W:W,BDEQ!$AG:$AG,About!$B$2,BDEQ!$AH:$AH,$I82)*BDEQ!$C$2*$J82*$K82)</f>
        <v>5170606413029.9238</v>
      </c>
      <c r="AL82" s="99">
        <f>IF(ISBLANK(Calculations!AL82),"",Calculations!AL82  + 'IRA Buildings Changes'!$C$39)-(SUMIFS(BDEQ!X:X,BDEQ!$AG:$AG,About!$B$2,BDEQ!$AH:$AH,$I82)*BDEQ!$C$2*$J82*$K82)</f>
        <v>5174719944806.7793</v>
      </c>
      <c r="AM82" s="99">
        <f>IF(ISBLANK(Calculations!AM82),"",Calculations!AM82  + 'IRA Buildings Changes'!$C$39)-(SUMIFS(BDEQ!Y:Y,BDEQ!$AG:$AG,About!$B$2,BDEQ!$AH:$AH,$I82)*BDEQ!$C$2*$J82*$K82)</f>
        <v>5178965929102.4727</v>
      </c>
      <c r="AN82" s="99">
        <f>IF(ISBLANK(Calculations!AN82),"",Calculations!AN82  + 'IRA Buildings Changes'!$C$39)-(SUMIFS(BDEQ!Z:Z,BDEQ!$AG:$AG,About!$B$2,BDEQ!$AH:$AH,$I82)*BDEQ!$C$2*$J82*$K82)</f>
        <v>5183396717019.6504</v>
      </c>
      <c r="AO82" s="99">
        <f>IF(ISBLANK(Calculations!AO82),"",Calculations!AO82  + 'IRA Buildings Changes'!$C$39)-(SUMIFS(BDEQ!AA:AA,BDEQ!$AG:$AG,About!$B$2,BDEQ!$AH:$AH,$I82)*BDEQ!$C$2*$J82*$K82)</f>
        <v>5184633976163.9795</v>
      </c>
      <c r="AP82" s="99">
        <f>IF(ISBLANK(Calculations!AP82),"",Calculations!AP82  + 'IRA Buildings Changes'!$C$39)-(SUMIFS(BDEQ!AB:AB,BDEQ!$AG:$AG,About!$B$2,BDEQ!$AH:$AH,$I82)*BDEQ!$C$2*$J82*$K82)</f>
        <v>5189174961513.2549</v>
      </c>
      <c r="AQ82" s="99">
        <f>IF(ISBLANK(Calculations!AQ82),"",Calculations!AQ82  + 'IRA Buildings Changes'!$C$39)-(SUMIFS(BDEQ!AC:AC,BDEQ!$AG:$AG,About!$B$2,BDEQ!$AH:$AH,$I82)*BDEQ!$C$2*$J82*$K82)</f>
        <v>5193870599592.165</v>
      </c>
      <c r="AR82" s="99">
        <f>IF(ISBLANK(Calculations!AR82),"",Calculations!AR82  + 'IRA Buildings Changes'!$C$39)-(SUMIFS(BDEQ!AD:AD,BDEQ!$AG:$AG,About!$B$2,BDEQ!$AH:$AH,$I82)*BDEQ!$C$2*$J82*$K82)</f>
        <v>5198570012785.876</v>
      </c>
      <c r="AS82" s="99">
        <f>IF(ISBLANK(Calculations!AS82),"",Calculations!AS82  + 'IRA Buildings Changes'!$C$39)-(SUMIFS(BDEQ!AE:AE,BDEQ!$AG:$AG,About!$B$2,BDEQ!$AH:$AH,$I82)*BDEQ!$C$2*$J82*$K82)</f>
        <v>5203339224885.8408</v>
      </c>
      <c r="AT82" s="99">
        <f>IF(ISBLANK(Calculations!AT82),"",Calculations!AT82  + 'IRA Buildings Changes'!$C$39)-(SUMIFS(BDEQ!AF:AF,BDEQ!$AG:$AG,About!$B$2,BDEQ!$AH:$AH,$I82)*BDEQ!$C$2*$J82*$K82)</f>
        <v>5208269847936.167</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0.23715931457132572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0.23715931457132572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0.23715931457132572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0.23715931457132572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0.23715931457132572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0.23715931457132572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0.23715931457132572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0.23715931457132572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0.23715931457132572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6.3768490862653598E-2</v>
      </c>
      <c r="K95">
        <f>IF(ISBLANK(Calculations!K95),"",Calculations!K95)</f>
        <v>0.23715931457132572</v>
      </c>
      <c r="L95" t="str">
        <f>IF(ISBLANK(Calculations!L95),"",Calculations!L95)</f>
        <v>RESIDENTIAL</v>
      </c>
      <c r="M95" t="str">
        <f>IF(ISBLANK(Calculations!M95),"",Calculations!M95)</f>
        <v>lighting</v>
      </c>
      <c r="N95" t="str">
        <f>IF(ISBLANK(Calculations!N95),"",Calculations!N95)</f>
        <v>electricity</v>
      </c>
      <c r="O95">
        <f t="shared" si="1"/>
        <v>2742605685239.293</v>
      </c>
      <c r="P95">
        <f>IF(ISBLANK(Calculations!P95),"",Calculations!P95)-(SUMIFS(BDEQ!B:B,BDEQ!$AG:$AG,About!$B$2,BDEQ!$AH:$AH,$I95)*BDEQ!$C$2*$J95*$K95)</f>
        <v>2742605685239.293</v>
      </c>
      <c r="Q95">
        <f>IF(ISBLANK(Calculations!Q95),"",Calculations!Q95)-(SUMIFS(BDEQ!C:C,BDEQ!$AG:$AG,About!$B$2,BDEQ!$AH:$AH,$I95)*BDEQ!$C$2*$J95*$K95)</f>
        <v>2742605685239.293</v>
      </c>
      <c r="R95">
        <f>IF(ISBLANK(Calculations!R95),"",Calculations!R95)-(SUMIFS(BDEQ!D:D,BDEQ!$AG:$AG,About!$B$2,BDEQ!$AH:$AH,$I95)*BDEQ!$C$2*$J95*$K95)</f>
        <v>2715817295024.1187</v>
      </c>
      <c r="S95">
        <f>IF(ISBLANK(Calculations!S95),"",Calculations!S95)-(SUMIFS(BDEQ!E:E,BDEQ!$AG:$AG,About!$B$2,BDEQ!$AH:$AH,$I95)*BDEQ!$C$2*$J95*$K95)</f>
        <v>2689691704148.8496</v>
      </c>
      <c r="T95">
        <f>IF(ISBLANK(Calculations!T95),"",Calculations!T95)-(SUMIFS(BDEQ!F:F,BDEQ!$AG:$AG,About!$B$2,BDEQ!$AH:$AH,$I95)*BDEQ!$C$2*$J95*$K95)</f>
        <v>2665547091462.9902</v>
      </c>
      <c r="U95">
        <f>IF(ISBLANK(Calculations!U95),"",Calculations!U95)-(SUMIFS(BDEQ!G:G,BDEQ!$AG:$AG,About!$B$2,BDEQ!$AH:$AH,$I95)*BDEQ!$C$2*$J95*$K95)</f>
        <v>2650255477992.5977</v>
      </c>
      <c r="V95">
        <f>IF(ISBLANK(Calculations!V95),"",Calculations!V95)-(SUMIFS(BDEQ!H:H,BDEQ!$AG:$AG,About!$B$2,BDEQ!$AH:$AH,$I95)*BDEQ!$C$2*$J95*$K95)</f>
        <v>2643115342495.4888</v>
      </c>
      <c r="W95">
        <f>IF(ISBLANK(Calculations!W95),"",Calculations!W95)-(SUMIFS(BDEQ!I:I,BDEQ!$AG:$AG,About!$B$2,BDEQ!$AH:$AH,$I95)*BDEQ!$C$2*$J95*$K95)</f>
        <v>2639559247853</v>
      </c>
      <c r="X95">
        <f>IF(ISBLANK(Calculations!X95),"",Calculations!X95)-(SUMIFS(BDEQ!J:J,BDEQ!$AG:$AG,About!$B$2,BDEQ!$AH:$AH,$I95)*BDEQ!$C$2*$J95*$K95)</f>
        <v>2635810350719.0132</v>
      </c>
      <c r="Y95">
        <f>IF(ISBLANK(Calculations!Y95),"",Calculations!Y95)-(SUMIFS(BDEQ!K:K,BDEQ!$AG:$AG,About!$B$2,BDEQ!$AH:$AH,$I95)*BDEQ!$C$2*$J95*$K95)</f>
        <v>2632444440762.2412</v>
      </c>
      <c r="Z95">
        <f>IF(ISBLANK(Calculations!Z95),"",Calculations!Z95)-(SUMIFS(BDEQ!L:L,BDEQ!$AG:$AG,About!$B$2,BDEQ!$AH:$AH,$I95)*BDEQ!$C$2*$J95*$K95)</f>
        <v>2630393009718.3516</v>
      </c>
      <c r="AA95">
        <f>IF(ISBLANK(Calculations!AA95),"",Calculations!AA95)-(SUMIFS(BDEQ!M:M,BDEQ!$AG:$AG,About!$B$2,BDEQ!$AH:$AH,$I95)*BDEQ!$C$2*$J95*$K95)</f>
        <v>2632323732514.8799</v>
      </c>
      <c r="AB95">
        <f>IF(ISBLANK(Calculations!AB95),"",Calculations!AB95)-(SUMIFS(BDEQ!N:N,BDEQ!$AG:$AG,About!$B$2,BDEQ!$AH:$AH,$I95)*BDEQ!$C$2*$J95*$K95)</f>
        <v>2638008972004.9624</v>
      </c>
      <c r="AC95">
        <f>IF(ISBLANK(Calculations!AC95),"",Calculations!AC95)-(SUMIFS(BDEQ!O:O,BDEQ!$AG:$AG,About!$B$2,BDEQ!$AH:$AH,$I95)*BDEQ!$C$2*$J95*$K95)</f>
        <v>2645555366021.7773</v>
      </c>
      <c r="AD95">
        <f>IF(ISBLANK(Calculations!AD95),"",Calculations!AD95)-(SUMIFS(BDEQ!P:P,BDEQ!$AG:$AG,About!$B$2,BDEQ!$AH:$AH,$I95)*BDEQ!$C$2*$J95*$K95)</f>
        <v>2652861435080.665</v>
      </c>
      <c r="AE95">
        <f>IF(ISBLANK(Calculations!AE95),"",Calculations!AE95)-(SUMIFS(BDEQ!Q:Q,BDEQ!$AG:$AG,About!$B$2,BDEQ!$AH:$AH,$I95)*BDEQ!$C$2*$J95*$K95)</f>
        <v>2659667846987.6982</v>
      </c>
      <c r="AF95">
        <f>IF(ISBLANK(Calculations!AF95),"",Calculations!AF95)-(SUMIFS(BDEQ!R:R,BDEQ!$AG:$AG,About!$B$2,BDEQ!$AH:$AH,$I95)*BDEQ!$C$2*$J95*$K95)</f>
        <v>2661162311856.7603</v>
      </c>
      <c r="AG95">
        <f>IF(ISBLANK(Calculations!AG95),"",Calculations!AG95)-(SUMIFS(BDEQ!S:S,BDEQ!$AG:$AG,About!$B$2,BDEQ!$AH:$AH,$I95)*BDEQ!$C$2*$J95*$K95)</f>
        <v>2661134675981.7012</v>
      </c>
      <c r="AH95">
        <f>IF(ISBLANK(Calculations!AH95),"",Calculations!AH95)-(SUMIFS(BDEQ!T:T,BDEQ!$AG:$AG,About!$B$2,BDEQ!$AH:$AH,$I95)*BDEQ!$C$2*$J95*$K95)</f>
        <v>2660233802781.5527</v>
      </c>
      <c r="AI95">
        <f>IF(ISBLANK(Calculations!AI95),"",Calculations!AI95)-(SUMIFS(BDEQ!U:U,BDEQ!$AG:$AG,About!$B$2,BDEQ!$AH:$AH,$I95)*BDEQ!$C$2*$J95*$K95)</f>
        <v>2658748403403.1133</v>
      </c>
      <c r="AJ95">
        <f>IF(ISBLANK(Calculations!AJ95),"",Calculations!AJ95)-(SUMIFS(BDEQ!V:V,BDEQ!$AG:$AG,About!$B$2,BDEQ!$AH:$AH,$I95)*BDEQ!$C$2*$J95*$K95)</f>
        <v>2656879145562.3901</v>
      </c>
      <c r="AK95">
        <f>IF(ISBLANK(Calculations!AK95),"",Calculations!AK95)-(SUMIFS(BDEQ!W:W,BDEQ!$AG:$AG,About!$B$2,BDEQ!$AH:$AH,$I95)*BDEQ!$C$2*$J95*$K95)</f>
        <v>2632941555434.1797</v>
      </c>
      <c r="AL95">
        <f>IF(ISBLANK(Calculations!AL95),"",Calculations!AL95)-(SUMIFS(BDEQ!X:X,BDEQ!$AG:$AG,About!$B$2,BDEQ!$AH:$AH,$I95)*BDEQ!$C$2*$J95*$K95)</f>
        <v>2609664932343.209</v>
      </c>
      <c r="AM95">
        <f>IF(ISBLANK(Calculations!AM95),"",Calculations!AM95)-(SUMIFS(BDEQ!Y:Y,BDEQ!$AG:$AG,About!$B$2,BDEQ!$AH:$AH,$I95)*BDEQ!$C$2*$J95*$K95)</f>
        <v>2587294827315.668</v>
      </c>
      <c r="AN95">
        <f>IF(ISBLANK(Calculations!AN95),"",Calculations!AN95)-(SUMIFS(BDEQ!Z:Z,BDEQ!$AG:$AG,About!$B$2,BDEQ!$AH:$AH,$I95)*BDEQ!$C$2*$J95*$K95)</f>
        <v>2566057080995.5737</v>
      </c>
      <c r="AO95">
        <f>IF(ISBLANK(Calculations!AO95),"",Calculations!AO95)-(SUMIFS(BDEQ!AA:AA,BDEQ!$AG:$AG,About!$B$2,BDEQ!$AH:$AH,$I95)*BDEQ!$C$2*$J95*$K95)</f>
        <v>2545800360376.4546</v>
      </c>
      <c r="AP95">
        <f>IF(ISBLANK(Calculations!AP95),"",Calculations!AP95)-(SUMIFS(BDEQ!AB:AB,BDEQ!$AG:$AG,About!$B$2,BDEQ!$AH:$AH,$I95)*BDEQ!$C$2*$J95*$K95)</f>
        <v>2526416784084.6152</v>
      </c>
      <c r="AQ95">
        <f>IF(ISBLANK(Calculations!AQ95),"",Calculations!AQ95)-(SUMIFS(BDEQ!AC:AC,BDEQ!$AG:$AG,About!$B$2,BDEQ!$AH:$AH,$I95)*BDEQ!$C$2*$J95*$K95)</f>
        <v>2507831303792.6455</v>
      </c>
      <c r="AR95">
        <f>IF(ISBLANK(Calculations!AR95),"",Calculations!AR95)-(SUMIFS(BDEQ!AD:AD,BDEQ!$AG:$AG,About!$B$2,BDEQ!$AH:$AH,$I95)*BDEQ!$C$2*$J95*$K95)</f>
        <v>2489743489607.6704</v>
      </c>
      <c r="AS95">
        <f>IF(ISBLANK(Calculations!AS95),"",Calculations!AS95)-(SUMIFS(BDEQ!AE:AE,BDEQ!$AG:$AG,About!$B$2,BDEQ!$AH:$AH,$I95)*BDEQ!$C$2*$J95*$K95)</f>
        <v>2472112607795.2051</v>
      </c>
      <c r="AT95">
        <f>IF(ISBLANK(Calculations!AT95),"",Calculations!AT95)-(SUMIFS(BDEQ!AF:AF,BDEQ!$AG:$AG,About!$B$2,BDEQ!$AH:$AH,$I95)*BDEQ!$C$2*$J95*$K95)</f>
        <v>2454965428069.2983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0.23715931457132572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0.23715931457132572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0.23715931457132572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0.23715931457132572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0.23715931457132572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0.23715931457132572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0.23715931457132572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0.23715931457132572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0.23715931457132572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0.27605884852914725</v>
      </c>
      <c r="K108">
        <f>IF(ISBLANK(Calculations!K108),"",Calculations!K108)</f>
        <v>0.23715931457132572</v>
      </c>
      <c r="L108" t="str">
        <f>IF(ISBLANK(Calculations!L108),"",Calculations!L108)</f>
        <v>RESIDENTIAL</v>
      </c>
      <c r="M108" t="str">
        <f>IF(ISBLANK(Calculations!M108),"",Calculations!M108)</f>
        <v>appl</v>
      </c>
      <c r="N108" t="str">
        <f>IF(ISBLANK(Calculations!N108),"",Calculations!N108)</f>
        <v>electricity</v>
      </c>
      <c r="O108">
        <f t="shared" si="1"/>
        <v>11872957273951.488</v>
      </c>
      <c r="P108">
        <f>IF(ISBLANK(Calculations!P108),"",Calculations!P108)-(SUMIFS(BDEQ!B:B,BDEQ!$AG:$AG,About!$B$2,BDEQ!$AH:$AH,$I108)*BDEQ!$C$2*$J108*$K108)</f>
        <v>11872957273951.488</v>
      </c>
      <c r="Q108">
        <f>IF(ISBLANK(Calculations!Q108),"",Calculations!Q108)-(SUMIFS(BDEQ!C:C,BDEQ!$AG:$AG,About!$B$2,BDEQ!$AH:$AH,$I108)*BDEQ!$C$2*$J108*$K108)</f>
        <v>11872957273951.488</v>
      </c>
      <c r="R108">
        <f>IF(ISBLANK(Calculations!R108),"",Calculations!R108)-(SUMIFS(BDEQ!D:D,BDEQ!$AG:$AG,About!$B$2,BDEQ!$AH:$AH,$I108)*BDEQ!$C$2*$J108*$K108)</f>
        <v>11798736916751.184</v>
      </c>
      <c r="S108">
        <f>IF(ISBLANK(Calculations!S108),"",Calculations!S108)-(SUMIFS(BDEQ!E:E,BDEQ!$AG:$AG,About!$B$2,BDEQ!$AH:$AH,$I108)*BDEQ!$C$2*$J108*$K108)</f>
        <v>11723368027013.904</v>
      </c>
      <c r="T108">
        <f>IF(ISBLANK(Calculations!T108),"",Calculations!T108)-(SUMIFS(BDEQ!F:F,BDEQ!$AG:$AG,About!$B$2,BDEQ!$AH:$AH,$I108)*BDEQ!$C$2*$J108*$K108)</f>
        <v>11649927382377.533</v>
      </c>
      <c r="U108">
        <f>IF(ISBLANK(Calculations!U108),"",Calculations!U108)-(SUMIFS(BDEQ!G:G,BDEQ!$AG:$AG,About!$B$2,BDEQ!$AH:$AH,$I108)*BDEQ!$C$2*$J108*$K108)</f>
        <v>11582951041306.686</v>
      </c>
      <c r="V108">
        <f>IF(ISBLANK(Calculations!V108),"",Calculations!V108)-(SUMIFS(BDEQ!H:H,BDEQ!$AG:$AG,About!$B$2,BDEQ!$AH:$AH,$I108)*BDEQ!$C$2*$J108*$K108)</f>
        <v>11527260840255.791</v>
      </c>
      <c r="W108">
        <f>IF(ISBLANK(Calculations!W108),"",Calculations!W108)-(SUMIFS(BDEQ!I:I,BDEQ!$AG:$AG,About!$B$2,BDEQ!$AH:$AH,$I108)*BDEQ!$C$2*$J108*$K108)</f>
        <v>11484788116340.609</v>
      </c>
      <c r="X108">
        <f>IF(ISBLANK(Calculations!X108),"",Calculations!X108)-(SUMIFS(BDEQ!J:J,BDEQ!$AG:$AG,About!$B$2,BDEQ!$AH:$AH,$I108)*BDEQ!$C$2*$J108*$K108)</f>
        <v>11455208258727.383</v>
      </c>
      <c r="Y108">
        <f>IF(ISBLANK(Calculations!Y108),"",Calculations!Y108)-(SUMIFS(BDEQ!K:K,BDEQ!$AG:$AG,About!$B$2,BDEQ!$AH:$AH,$I108)*BDEQ!$C$2*$J108*$K108)</f>
        <v>11437288050741.74</v>
      </c>
      <c r="Z108">
        <f>IF(ISBLANK(Calculations!Z108),"",Calculations!Z108)-(SUMIFS(BDEQ!L:L,BDEQ!$AG:$AG,About!$B$2,BDEQ!$AH:$AH,$I108)*BDEQ!$C$2*$J108*$K108)</f>
        <v>11434013742797.762</v>
      </c>
      <c r="AA108">
        <f>IF(ISBLANK(Calculations!AA108),"",Calculations!AA108)-(SUMIFS(BDEQ!M:M,BDEQ!$AG:$AG,About!$B$2,BDEQ!$AH:$AH,$I108)*BDEQ!$C$2*$J108*$K108)</f>
        <v>11446582111831.207</v>
      </c>
      <c r="AB108">
        <f>IF(ISBLANK(Calculations!AB108),"",Calculations!AB108)-(SUMIFS(BDEQ!N:N,BDEQ!$AG:$AG,About!$B$2,BDEQ!$AH:$AH,$I108)*BDEQ!$C$2*$J108*$K108)</f>
        <v>11471835168786.852</v>
      </c>
      <c r="AC108">
        <f>IF(ISBLANK(Calculations!AC108),"",Calculations!AC108)-(SUMIFS(BDEQ!O:O,BDEQ!$AG:$AG,About!$B$2,BDEQ!$AH:$AH,$I108)*BDEQ!$C$2*$J108*$K108)</f>
        <v>11506724352531.35</v>
      </c>
      <c r="AD108">
        <f>IF(ISBLANK(Calculations!AD108),"",Calculations!AD108)-(SUMIFS(BDEQ!P:P,BDEQ!$AG:$AG,About!$B$2,BDEQ!$AH:$AH,$I108)*BDEQ!$C$2*$J108*$K108)</f>
        <v>11551956906735.002</v>
      </c>
      <c r="AE108">
        <f>IF(ISBLANK(Calculations!AE108),"",Calculations!AE108)-(SUMIFS(BDEQ!Q:Q,BDEQ!$AG:$AG,About!$B$2,BDEQ!$AH:$AH,$I108)*BDEQ!$C$2*$J108*$K108)</f>
        <v>11605973046884.172</v>
      </c>
      <c r="AF108">
        <f>IF(ISBLANK(Calculations!AF108),"",Calculations!AF108)-(SUMIFS(BDEQ!R:R,BDEQ!$AG:$AG,About!$B$2,BDEQ!$AH:$AH,$I108)*BDEQ!$C$2*$J108*$K108)</f>
        <v>11665758693449.654</v>
      </c>
      <c r="AG108">
        <f>IF(ISBLANK(Calculations!AG108),"",Calculations!AG108)-(SUMIFS(BDEQ!S:S,BDEQ!$AG:$AG,About!$B$2,BDEQ!$AH:$AH,$I108)*BDEQ!$C$2*$J108*$K108)</f>
        <v>11728982460833.738</v>
      </c>
      <c r="AH108">
        <f>IF(ISBLANK(Calculations!AH108),"",Calculations!AH108)-(SUMIFS(BDEQ!T:T,BDEQ!$AG:$AG,About!$B$2,BDEQ!$AH:$AH,$I108)*BDEQ!$C$2*$J108*$K108)</f>
        <v>11794850159603.84</v>
      </c>
      <c r="AI108">
        <f>IF(ISBLANK(Calculations!AI108),"",Calculations!AI108)-(SUMIFS(BDEQ!U:U,BDEQ!$AG:$AG,About!$B$2,BDEQ!$AH:$AH,$I108)*BDEQ!$C$2*$J108*$K108)</f>
        <v>11862301859289.877</v>
      </c>
      <c r="AJ108">
        <f>IF(ISBLANK(Calculations!AJ108),"",Calculations!AJ108)-(SUMIFS(BDEQ!V:V,BDEQ!$AG:$AG,About!$B$2,BDEQ!$AH:$AH,$I108)*BDEQ!$C$2*$J108*$K108)</f>
        <v>11930768156263.898</v>
      </c>
      <c r="AK108">
        <f>IF(ISBLANK(Calculations!AK108),"",Calculations!AK108)-(SUMIFS(BDEQ!W:W,BDEQ!$AG:$AG,About!$B$2,BDEQ!$AH:$AH,$I108)*BDEQ!$C$2*$J108*$K108)</f>
        <v>11897588123339.113</v>
      </c>
      <c r="AL108">
        <f>IF(ISBLANK(Calculations!AL108),"",Calculations!AL108)-(SUMIFS(BDEQ!X:X,BDEQ!$AG:$AG,About!$B$2,BDEQ!$AH:$AH,$I108)*BDEQ!$C$2*$J108*$K108)</f>
        <v>11864116678602.611</v>
      </c>
      <c r="AM108">
        <f>IF(ISBLANK(Calculations!AM108),"",Calculations!AM108)-(SUMIFS(BDEQ!Y:Y,BDEQ!$AG:$AG,About!$B$2,BDEQ!$AH:$AH,$I108)*BDEQ!$C$2*$J108*$K108)</f>
        <v>11830342529384.465</v>
      </c>
      <c r="AN108">
        <f>IF(ISBLANK(Calculations!AN108),"",Calculations!AN108)-(SUMIFS(BDEQ!Z:Z,BDEQ!$AG:$AG,About!$B$2,BDEQ!$AH:$AH,$I108)*BDEQ!$C$2*$J108*$K108)</f>
        <v>11796555541517.984</v>
      </c>
      <c r="AO108">
        <f>IF(ISBLANK(Calculations!AO108),"",Calculations!AO108)-(SUMIFS(BDEQ!AA:AA,BDEQ!$AG:$AG,About!$B$2,BDEQ!$AH:$AH,$I108)*BDEQ!$C$2*$J108*$K108)</f>
        <v>11762353853345.867</v>
      </c>
      <c r="AP108">
        <f>IF(ISBLANK(Calculations!AP108),"",Calculations!AP108)-(SUMIFS(BDEQ!AB:AB,BDEQ!$AG:$AG,About!$B$2,BDEQ!$AH:$AH,$I108)*BDEQ!$C$2*$J108*$K108)</f>
        <v>11727842002089.834</v>
      </c>
      <c r="AQ108">
        <f>IF(ISBLANK(Calculations!AQ108),"",Calculations!AQ108)-(SUMIFS(BDEQ!AC:AC,BDEQ!$AG:$AG,About!$B$2,BDEQ!$AH:$AH,$I108)*BDEQ!$C$2*$J108*$K108)</f>
        <v>11693413514867.055</v>
      </c>
      <c r="AR108">
        <f>IF(ISBLANK(Calculations!AR108),"",Calculations!AR108)-(SUMIFS(BDEQ!AD:AD,BDEQ!$AG:$AG,About!$B$2,BDEQ!$AH:$AH,$I108)*BDEQ!$C$2*$J108*$K108)</f>
        <v>11658561435071.469</v>
      </c>
      <c r="AS108">
        <f>IF(ISBLANK(Calculations!AS108),"",Calculations!AS108)-(SUMIFS(BDEQ!AE:AE,BDEQ!$AG:$AG,About!$B$2,BDEQ!$AH:$AH,$I108)*BDEQ!$C$2*$J108*$K108)</f>
        <v>11623544641198.705</v>
      </c>
      <c r="AT108">
        <f>IF(ISBLANK(Calculations!AT108),"",Calculations!AT108)-(SUMIFS(BDEQ!AF:AF,BDEQ!$AG:$AG,About!$B$2,BDEQ!$AH:$AH,$I108)*BDEQ!$C$2*$J108*$K108)</f>
        <v>11588703307249.75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0.23715931457132572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0.2681387894731791</v>
      </c>
      <c r="K110">
        <f>IF(ISBLANK(Calculations!K110),"",Calculations!K110)</f>
        <v>0.23715931457132572</v>
      </c>
      <c r="L110" t="str">
        <f>IF(ISBLANK(Calculations!L110),"",Calculations!L110)</f>
        <v>RESIDENTIAL</v>
      </c>
      <c r="M110" t="str">
        <f>IF(ISBLANK(Calculations!M110),"",Calculations!M110)</f>
        <v>appl</v>
      </c>
      <c r="N110" t="str">
        <f>IF(ISBLANK(Calculations!N110),"",Calculations!N110)</f>
        <v>natural gas</v>
      </c>
      <c r="O110">
        <f t="shared" si="1"/>
        <v>18621849559882.102</v>
      </c>
      <c r="P110">
        <f>IF(ISBLANK(Calculations!P110),"",Calculations!P110)</f>
        <v>18621849559882.102</v>
      </c>
      <c r="Q110">
        <f>IF(ISBLANK(Calculations!Q110),"",Calculations!Q110)</f>
        <v>18621849559882.102</v>
      </c>
      <c r="R110">
        <f>IF(ISBLANK(Calculations!R110),"",Calculations!R110)</f>
        <v>18638441202782.148</v>
      </c>
      <c r="S110">
        <f>IF(ISBLANK(Calculations!S110),"",Calculations!S110)</f>
        <v>18658862505276.566</v>
      </c>
      <c r="T110">
        <f>IF(ISBLANK(Calculations!T110),"",Calculations!T110)</f>
        <v>18685546234397.32</v>
      </c>
      <c r="U110">
        <f>IF(ISBLANK(Calculations!U110),"",Calculations!U110)</f>
        <v>18722833141168.531</v>
      </c>
      <c r="V110">
        <f>IF(ISBLANK(Calculations!V110),"",Calculations!V110)</f>
        <v>18775779596086.359</v>
      </c>
      <c r="W110">
        <f>IF(ISBLANK(Calculations!W110),"",Calculations!W110)</f>
        <v>18843357315291.523</v>
      </c>
      <c r="X110">
        <f>IF(ISBLANK(Calculations!X110),"",Calculations!X110)</f>
        <v>18920900636988.125</v>
      </c>
      <c r="Y110">
        <f>IF(ISBLANK(Calculations!Y110),"",Calculations!Y110)</f>
        <v>19003896406548.473</v>
      </c>
      <c r="Z110">
        <f>IF(ISBLANK(Calculations!Z110),"",Calculations!Z110)</f>
        <v>19095433598534.906</v>
      </c>
      <c r="AA110">
        <f>IF(ISBLANK(Calculations!AA110),"",Calculations!AA110)</f>
        <v>19194969960219.539</v>
      </c>
      <c r="AB110">
        <f>IF(ISBLANK(Calculations!AB110),"",Calculations!AB110)</f>
        <v>19297208287231.484</v>
      </c>
      <c r="AC110">
        <f>IF(ISBLANK(Calculations!AC110),"",Calculations!AC110)</f>
        <v>19399810008500.25</v>
      </c>
      <c r="AD110">
        <f>IF(ISBLANK(Calculations!AD110),"",Calculations!AD110)</f>
        <v>19506624086212.918</v>
      </c>
      <c r="AE110">
        <f>IF(ISBLANK(Calculations!AE110),"",Calculations!AE110)</f>
        <v>19617525109569.461</v>
      </c>
      <c r="AF110">
        <f>IF(ISBLANK(Calculations!AF110),"",Calculations!AF110)</f>
        <v>19730484188880.68</v>
      </c>
      <c r="AG110">
        <f>IF(ISBLANK(Calculations!AG110),"",Calculations!AG110)</f>
        <v>19843367019765.207</v>
      </c>
      <c r="AH110">
        <f>IF(ISBLANK(Calculations!AH110),"",Calculations!AH110)</f>
        <v>19956719049429.68</v>
      </c>
      <c r="AI110">
        <f>IF(ISBLANK(Calculations!AI110),"",Calculations!AI110)</f>
        <v>20070170874790.469</v>
      </c>
      <c r="AJ110">
        <f>IF(ISBLANK(Calculations!AJ110),"",Calculations!AJ110)</f>
        <v>20183221537900.734</v>
      </c>
      <c r="AK110">
        <f>IF(ISBLANK(Calculations!AK110),"",Calculations!AK110)</f>
        <v>20118880145790.785</v>
      </c>
      <c r="AL110">
        <f>IF(ISBLANK(Calculations!AL110),"",Calculations!AL110)</f>
        <v>20053650695461.02</v>
      </c>
      <c r="AM110">
        <f>IF(ISBLANK(Calculations!AM110),"",Calculations!AM110)</f>
        <v>19988012197623.59</v>
      </c>
      <c r="AN110">
        <f>IF(ISBLANK(Calculations!AN110),"",Calculations!AN110)</f>
        <v>19922373965536.328</v>
      </c>
      <c r="AO110">
        <f>IF(ISBLANK(Calculations!AO110),"",Calculations!AO110)</f>
        <v>19856997371433.738</v>
      </c>
      <c r="AP110">
        <f>IF(ISBLANK(Calculations!AP110),"",Calculations!AP110)</f>
        <v>19791926091134.664</v>
      </c>
      <c r="AQ110">
        <f>IF(ISBLANK(Calculations!AQ110),"",Calculations!AQ110)</f>
        <v>19727386946825.5</v>
      </c>
      <c r="AR110">
        <f>IF(ISBLANK(Calculations!AR110),"",Calculations!AR110)</f>
        <v>19663326493132.965</v>
      </c>
      <c r="AS110">
        <f>IF(ISBLANK(Calculations!AS110),"",Calculations!AS110)</f>
        <v>19599787720080.875</v>
      </c>
      <c r="AT110">
        <f>IF(ISBLANK(Calculations!AT110),"",Calculations!AT110)</f>
        <v>19536731367275.879</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1.2268989574075488E-3</v>
      </c>
      <c r="K111">
        <f>IF(ISBLANK(Calculations!K111),"",Calculations!K111)</f>
        <v>0.23715931457132572</v>
      </c>
      <c r="L111" t="str">
        <f>IF(ISBLANK(Calculations!L111),"",Calculations!L111)</f>
        <v>RESIDENTIAL</v>
      </c>
      <c r="M111" t="str">
        <f>IF(ISBLANK(Calculations!M111),"",Calculations!M111)</f>
        <v>appl</v>
      </c>
      <c r="N111" t="str">
        <f>IF(ISBLANK(Calculations!N111),"",Calculations!N111)</f>
        <v>petroleum diesel</v>
      </c>
      <c r="O111">
        <f t="shared" si="1"/>
        <v>2230289003.5077262</v>
      </c>
      <c r="P111">
        <f>IF(ISBLANK(Calculations!P111),"",Calculations!P111)</f>
        <v>2230289003.5077262</v>
      </c>
      <c r="Q111">
        <f>IF(ISBLANK(Calculations!Q111),"",Calculations!Q111)</f>
        <v>2230289003.5077262</v>
      </c>
      <c r="R111">
        <f>IF(ISBLANK(Calculations!R111),"",Calculations!R111)</f>
        <v>2137055369.4938395</v>
      </c>
      <c r="S111">
        <f>IF(ISBLANK(Calculations!S111),"",Calculations!S111)</f>
        <v>2059186427.9191983</v>
      </c>
      <c r="T111">
        <f>IF(ISBLANK(Calculations!T111),"",Calculations!T111)</f>
        <v>1996030150.3015318</v>
      </c>
      <c r="U111">
        <f>IF(ISBLANK(Calculations!U111),"",Calculations!U111)</f>
        <v>1946757613.9115469</v>
      </c>
      <c r="V111">
        <f>IF(ISBLANK(Calculations!V111),"",Calculations!V111)</f>
        <v>1910650085.675159</v>
      </c>
      <c r="W111">
        <f>IF(ISBLANK(Calculations!W111),"",Calculations!W111)</f>
        <v>1885962598.8289092</v>
      </c>
      <c r="X111">
        <f>IF(ISBLANK(Calculations!X111),"",Calculations!X111)</f>
        <v>1870511270.7302592</v>
      </c>
      <c r="Y111">
        <f>IF(ISBLANK(Calculations!Y111),"",Calculations!Y111)</f>
        <v>1862090870.4990602</v>
      </c>
      <c r="Z111">
        <f>IF(ISBLANK(Calculations!Z111),"",Calculations!Z111)</f>
        <v>1859499363.3728893</v>
      </c>
      <c r="AA111">
        <f>IF(ISBLANK(Calculations!AA111),"",Calculations!AA111)</f>
        <v>1861372534.0585508</v>
      </c>
      <c r="AB111">
        <f>IF(ISBLANK(Calculations!AB111),"",Calculations!AB111)</f>
        <v>1866053960.0618668</v>
      </c>
      <c r="AC111">
        <f>IF(ISBLANK(Calculations!AC111),"",Calculations!AC111)</f>
        <v>1872412917.4406953</v>
      </c>
      <c r="AD111">
        <f>IF(ISBLANK(Calculations!AD111),"",Calculations!AD111)</f>
        <v>1880294584.8376296</v>
      </c>
      <c r="AE111">
        <f>IF(ISBLANK(Calculations!AE111),"",Calculations!AE111)</f>
        <v>1889259988.1944036</v>
      </c>
      <c r="AF111">
        <f>IF(ISBLANK(Calculations!AF111),"",Calculations!AF111)</f>
        <v>1898822425.5106549</v>
      </c>
      <c r="AG111">
        <f>IF(ISBLANK(Calculations!AG111),"",Calculations!AG111)</f>
        <v>1908521188.4280984</v>
      </c>
      <c r="AH111">
        <f>IF(ISBLANK(Calculations!AH111),"",Calculations!AH111)</f>
        <v>1918330891.6163557</v>
      </c>
      <c r="AI111">
        <f>IF(ISBLANK(Calculations!AI111),"",Calculations!AI111)</f>
        <v>1928194615.3990722</v>
      </c>
      <c r="AJ111">
        <f>IF(ISBLANK(Calculations!AJ111),"",Calculations!AJ111)</f>
        <v>1938051037.6396461</v>
      </c>
      <c r="AK111">
        <f>IF(ISBLANK(Calculations!AK111),"",Calculations!AK111)</f>
        <v>1931422408.2579091</v>
      </c>
      <c r="AL111">
        <f>IF(ISBLANK(Calculations!AL111),"",Calculations!AL111)</f>
        <v>1924745036.6903968</v>
      </c>
      <c r="AM111">
        <f>IF(ISBLANK(Calculations!AM111),"",Calculations!AM111)</f>
        <v>1918071729.7188168</v>
      </c>
      <c r="AN111">
        <f>IF(ISBLANK(Calculations!AN111),"",Calculations!AN111)</f>
        <v>1911446474.6080904</v>
      </c>
      <c r="AO111">
        <f>IF(ISBLANK(Calculations!AO111),"",Calculations!AO111)</f>
        <v>1904896926.7654448</v>
      </c>
      <c r="AP111">
        <f>IF(ISBLANK(Calculations!AP111),"",Calculations!AP111)</f>
        <v>1898419034.2464948</v>
      </c>
      <c r="AQ111">
        <f>IF(ISBLANK(Calculations!AQ111),"",Calculations!AQ111)</f>
        <v>1892033660.9769902</v>
      </c>
      <c r="AR111">
        <f>IF(ISBLANK(Calculations!AR111),"",Calculations!AR111)</f>
        <v>1885730692.9960923</v>
      </c>
      <c r="AS111">
        <f>IF(ISBLANK(Calculations!AS111),"",Calculations!AS111)</f>
        <v>1879508588.1006625</v>
      </c>
      <c r="AT111">
        <f>IF(ISBLANK(Calculations!AT111),"",Calculations!AT111)</f>
        <v>1873361419.279541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0.23715931457132572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0.23715931457132572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0.23715931457132572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0.23715931457132572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0.11303154714670578</v>
      </c>
      <c r="K116">
        <f>IF(ISBLANK(Calculations!K116),"",Calculations!K116)</f>
        <v>0.23715931457132572</v>
      </c>
      <c r="L116" t="str">
        <f>IF(ISBLANK(Calculations!L116),"",Calculations!L116)</f>
        <v>RESIDENTIAL</v>
      </c>
      <c r="M116" t="str">
        <f>IF(ISBLANK(Calculations!M116),"",Calculations!M116)</f>
        <v>appl</v>
      </c>
      <c r="N116" t="str">
        <f>IF(ISBLANK(Calculations!N116),"",Calculations!N116)</f>
        <v>LPG propane or butane</v>
      </c>
      <c r="O116">
        <f t="shared" si="1"/>
        <v>510127395206.12286</v>
      </c>
      <c r="P116">
        <f>IF(ISBLANK(Calculations!P116),"",Calculations!P116)</f>
        <v>510127395206.12286</v>
      </c>
      <c r="Q116">
        <f>IF(ISBLANK(Calculations!Q116),"",Calculations!Q116)</f>
        <v>510127395206.12286</v>
      </c>
      <c r="R116">
        <f>IF(ISBLANK(Calculations!R116),"",Calculations!R116)</f>
        <v>500172600718.45831</v>
      </c>
      <c r="S116">
        <f>IF(ISBLANK(Calculations!S116),"",Calculations!S116)</f>
        <v>492367054916.1936</v>
      </c>
      <c r="T116">
        <f>IF(ISBLANK(Calculations!T116),"",Calculations!T116)</f>
        <v>486512730847.03076</v>
      </c>
      <c r="U116">
        <f>IF(ISBLANK(Calculations!U116),"",Calculations!U116)</f>
        <v>482406417721.80084</v>
      </c>
      <c r="V116">
        <f>IF(ISBLANK(Calculations!V116),"",Calculations!V116)</f>
        <v>479890324163.81097</v>
      </c>
      <c r="W116">
        <f>IF(ISBLANK(Calculations!W116),"",Calculations!W116)</f>
        <v>478690665453.17487</v>
      </c>
      <c r="X116">
        <f>IF(ISBLANK(Calculations!X116),"",Calculations!X116)</f>
        <v>478489788220.1095</v>
      </c>
      <c r="Y116">
        <f>IF(ISBLANK(Calculations!Y116),"",Calculations!Y116)</f>
        <v>478988801923.75439</v>
      </c>
      <c r="Z116">
        <f>IF(ISBLANK(Calculations!Z116),"",Calculations!Z116)</f>
        <v>480123340199.60693</v>
      </c>
      <c r="AA116">
        <f>IF(ISBLANK(Calculations!AA116),"",Calculations!AA116)</f>
        <v>481754150039.56097</v>
      </c>
      <c r="AB116">
        <f>IF(ISBLANK(Calculations!AB116),"",Calculations!AB116)</f>
        <v>483644008021.93774</v>
      </c>
      <c r="AC116">
        <f>IF(ISBLANK(Calculations!AC116),"",Calculations!AC116)</f>
        <v>485650927157.5094</v>
      </c>
      <c r="AD116">
        <f>IF(ISBLANK(Calculations!AD116),"",Calculations!AD116)</f>
        <v>487811940767.34967</v>
      </c>
      <c r="AE116">
        <f>IF(ISBLANK(Calculations!AE116),"",Calculations!AE116)</f>
        <v>490094974835.3031</v>
      </c>
      <c r="AF116">
        <f>IF(ISBLANK(Calculations!AF116),"",Calculations!AF116)</f>
        <v>492443615273.383</v>
      </c>
      <c r="AG116">
        <f>IF(ISBLANK(Calculations!AG116),"",Calculations!AG116)</f>
        <v>494798149861.8717</v>
      </c>
      <c r="AH116">
        <f>IF(ISBLANK(Calculations!AH116),"",Calculations!AH116)</f>
        <v>497174928818.07739</v>
      </c>
      <c r="AI116">
        <f>IF(ISBLANK(Calculations!AI116),"",Calculations!AI116)</f>
        <v>499566516085.33179</v>
      </c>
      <c r="AJ116">
        <f>IF(ISBLANK(Calculations!AJ116),"",Calculations!AJ116)</f>
        <v>501963383921.27795</v>
      </c>
      <c r="AK116">
        <f>IF(ISBLANK(Calculations!AK116),"",Calculations!AK116)</f>
        <v>500472538536.29968</v>
      </c>
      <c r="AL116">
        <f>IF(ISBLANK(Calculations!AL116),"",Calculations!AL116)</f>
        <v>498948278855.9024</v>
      </c>
      <c r="AM116">
        <f>IF(ISBLANK(Calculations!AM116),"",Calculations!AM116)</f>
        <v>497401500378.11029</v>
      </c>
      <c r="AN116">
        <f>IF(ISBLANK(Calculations!AN116),"",Calculations!AN116)</f>
        <v>495842031276.34882</v>
      </c>
      <c r="AO116">
        <f>IF(ISBLANK(Calculations!AO116),"",Calculations!AO116)</f>
        <v>494276498305.38959</v>
      </c>
      <c r="AP116">
        <f>IF(ISBLANK(Calculations!AP116),"",Calculations!AP116)</f>
        <v>492708139312.36096</v>
      </c>
      <c r="AQ116">
        <f>IF(ISBLANK(Calculations!AQ116),"",Calculations!AQ116)</f>
        <v>491143114181.80212</v>
      </c>
      <c r="AR116">
        <f>IF(ISBLANK(Calculations!AR116),"",Calculations!AR116)</f>
        <v>489581485388.13275</v>
      </c>
      <c r="AS116">
        <f>IF(ISBLANK(Calculations!AS116),"",Calculations!AS116)</f>
        <v>488025861770.05664</v>
      </c>
      <c r="AT116">
        <f>IF(ISBLANK(Calculations!AT116),"",Calculations!AT116)</f>
        <v>486476568565.51178</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0.23715931457132572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0.42402470616656024</v>
      </c>
      <c r="K121">
        <f>IF(ISBLANK(Calculations!K121),"",Calculations!K121)</f>
        <v>0.23715931457132572</v>
      </c>
      <c r="L121" t="str">
        <f>IF(ISBLANK(Calculations!L121),"",Calculations!L121)</f>
        <v>RESIDENTIAL</v>
      </c>
      <c r="M121" t="str">
        <f>IF(ISBLANK(Calculations!M121),"",Calculations!M121)</f>
        <v>other</v>
      </c>
      <c r="N121" t="str">
        <f>IF(ISBLANK(Calculations!N121),"",Calculations!N121)</f>
        <v>electricity</v>
      </c>
      <c r="O121">
        <f t="shared" si="1"/>
        <v>18236789895484.375</v>
      </c>
      <c r="P121">
        <f>IF(ISBLANK(Calculations!P121),"",Calculations!P121)-(SUMIFS(BDEQ!B:B,BDEQ!$AG:$AG,About!$B$2,BDEQ!$AH:$AH,$I121)*BDEQ!$C$2*$J121*$K121)</f>
        <v>18236789895484.375</v>
      </c>
      <c r="Q121">
        <f>IF(ISBLANK(Calculations!Q121),"",Calculations!Q121)-(SUMIFS(BDEQ!C:C,BDEQ!$AG:$AG,About!$B$2,BDEQ!$AH:$AH,$I121)*BDEQ!$C$2*$J121*$K121)</f>
        <v>18236789895484.375</v>
      </c>
      <c r="R121">
        <f>IF(ISBLANK(Calculations!R121),"",Calculations!R121)-(SUMIFS(BDEQ!D:D,BDEQ!$AG:$AG,About!$B$2,BDEQ!$AH:$AH,$I121)*BDEQ!$C$2*$J121*$K121)</f>
        <v>18340496119484.43</v>
      </c>
      <c r="S121">
        <f>IF(ISBLANK(Calculations!S121),"",Calculations!S121)-(SUMIFS(BDEQ!E:E,BDEQ!$AG:$AG,About!$B$2,BDEQ!$AH:$AH,$I121)*BDEQ!$C$2*$J121*$K121)</f>
        <v>18451313810682.074</v>
      </c>
      <c r="T121">
        <f>IF(ISBLANK(Calculations!T121),"",Calculations!T121)-(SUMIFS(BDEQ!F:F,BDEQ!$AG:$AG,About!$B$2,BDEQ!$AH:$AH,$I121)*BDEQ!$C$2*$J121*$K121)</f>
        <v>18581102199786.785</v>
      </c>
      <c r="U121">
        <f>IF(ISBLANK(Calculations!U121),"",Calculations!U121)-(SUMIFS(BDEQ!G:G,BDEQ!$AG:$AG,About!$B$2,BDEQ!$AH:$AH,$I121)*BDEQ!$C$2*$J121*$K121)</f>
        <v>18722565216481.172</v>
      </c>
      <c r="V121">
        <f>IF(ISBLANK(Calculations!V121),"",Calculations!V121)-(SUMIFS(BDEQ!H:H,BDEQ!$AG:$AG,About!$B$2,BDEQ!$AH:$AH,$I121)*BDEQ!$C$2*$J121*$K121)</f>
        <v>18843769773326.613</v>
      </c>
      <c r="W121">
        <f>IF(ISBLANK(Calculations!W121),"",Calculations!W121)-(SUMIFS(BDEQ!I:I,BDEQ!$AG:$AG,About!$B$2,BDEQ!$AH:$AH,$I121)*BDEQ!$C$2*$J121*$K121)</f>
        <v>18990751096649.984</v>
      </c>
      <c r="X121">
        <f>IF(ISBLANK(Calculations!X121),"",Calculations!X121)-(SUMIFS(BDEQ!J:J,BDEQ!$AG:$AG,About!$B$2,BDEQ!$AH:$AH,$I121)*BDEQ!$C$2*$J121*$K121)</f>
        <v>19157073843595.699</v>
      </c>
      <c r="Y121">
        <f>IF(ISBLANK(Calculations!Y121),"",Calculations!Y121)-(SUMIFS(BDEQ!K:K,BDEQ!$AG:$AG,About!$B$2,BDEQ!$AH:$AH,$I121)*BDEQ!$C$2*$J121*$K121)</f>
        <v>19320905957980.387</v>
      </c>
      <c r="Z121">
        <f>IF(ISBLANK(Calculations!Z121),"",Calculations!Z121)-(SUMIFS(BDEQ!L:L,BDEQ!$AG:$AG,About!$B$2,BDEQ!$AH:$AH,$I121)*BDEQ!$C$2*$J121*$K121)</f>
        <v>19479105823316.82</v>
      </c>
      <c r="AA121">
        <f>IF(ISBLANK(Calculations!AA121),"",Calculations!AA121)-(SUMIFS(BDEQ!M:M,BDEQ!$AG:$AG,About!$B$2,BDEQ!$AH:$AH,$I121)*BDEQ!$C$2*$J121*$K121)</f>
        <v>19646666467550.789</v>
      </c>
      <c r="AB121">
        <f>IF(ISBLANK(Calculations!AB121),"",Calculations!AB121)-(SUMIFS(BDEQ!N:N,BDEQ!$AG:$AG,About!$B$2,BDEQ!$AH:$AH,$I121)*BDEQ!$C$2*$J121*$K121)</f>
        <v>19825859456319.871</v>
      </c>
      <c r="AC121">
        <f>IF(ISBLANK(Calculations!AC121),"",Calculations!AC121)-(SUMIFS(BDEQ!O:O,BDEQ!$AG:$AG,About!$B$2,BDEQ!$AH:$AH,$I121)*BDEQ!$C$2*$J121*$K121)</f>
        <v>20022683593543.246</v>
      </c>
      <c r="AD121">
        <f>IF(ISBLANK(Calculations!AD121),"",Calculations!AD121)-(SUMIFS(BDEQ!P:P,BDEQ!$AG:$AG,About!$B$2,BDEQ!$AH:$AH,$I121)*BDEQ!$C$2*$J121*$K121)</f>
        <v>20238813845875.348</v>
      </c>
      <c r="AE121">
        <f>IF(ISBLANK(Calculations!AE121),"",Calculations!AE121)-(SUMIFS(BDEQ!Q:Q,BDEQ!$AG:$AG,About!$B$2,BDEQ!$AH:$AH,$I121)*BDEQ!$C$2*$J121*$K121)</f>
        <v>20460014498464.277</v>
      </c>
      <c r="AF121">
        <f>IF(ISBLANK(Calculations!AF121),"",Calculations!AF121)-(SUMIFS(BDEQ!R:R,BDEQ!$AG:$AG,About!$B$2,BDEQ!$AH:$AH,$I121)*BDEQ!$C$2*$J121*$K121)</f>
        <v>20669277275624.461</v>
      </c>
      <c r="AG121">
        <f>IF(ISBLANK(Calculations!AG121),"",Calculations!AG121)-(SUMIFS(BDEQ!S:S,BDEQ!$AG:$AG,About!$B$2,BDEQ!$AH:$AH,$I121)*BDEQ!$C$2*$J121*$K121)</f>
        <v>20872931227125.691</v>
      </c>
      <c r="AH121">
        <f>IF(ISBLANK(Calculations!AH121),"",Calculations!AH121)-(SUMIFS(BDEQ!T:T,BDEQ!$AG:$AG,About!$B$2,BDEQ!$AH:$AH,$I121)*BDEQ!$C$2*$J121*$K121)</f>
        <v>21088075648296.57</v>
      </c>
      <c r="AI121">
        <f>IF(ISBLANK(Calculations!AI121),"",Calculations!AI121)-(SUMIFS(BDEQ!U:U,BDEQ!$AG:$AG,About!$B$2,BDEQ!$AH:$AH,$I121)*BDEQ!$C$2*$J121*$K121)</f>
        <v>21294267228938.152</v>
      </c>
      <c r="AJ121">
        <f>IF(ISBLANK(Calculations!AJ121),"",Calculations!AJ121)-(SUMIFS(BDEQ!V:V,BDEQ!$AG:$AG,About!$B$2,BDEQ!$AH:$AH,$I121)*BDEQ!$C$2*$J121*$K121)</f>
        <v>21486536414151.836</v>
      </c>
      <c r="AK121">
        <f>IF(ISBLANK(Calculations!AK121),"",Calculations!AK121)-(SUMIFS(BDEQ!W:W,BDEQ!$AG:$AG,About!$B$2,BDEQ!$AH:$AH,$I121)*BDEQ!$C$2*$J121*$K121)</f>
        <v>21627010825852.141</v>
      </c>
      <c r="AL121">
        <f>IF(ISBLANK(Calculations!AL121),"",Calculations!AL121)-(SUMIFS(BDEQ!X:X,BDEQ!$AG:$AG,About!$B$2,BDEQ!$AH:$AH,$I121)*BDEQ!$C$2*$J121*$K121)</f>
        <v>21774184899815.836</v>
      </c>
      <c r="AM121">
        <f>IF(ISBLANK(Calculations!AM121),"",Calculations!AM121)-(SUMIFS(BDEQ!Y:Y,BDEQ!$AG:$AG,About!$B$2,BDEQ!$AH:$AH,$I121)*BDEQ!$C$2*$J121*$K121)</f>
        <v>21925211569032.613</v>
      </c>
      <c r="AN121">
        <f>IF(ISBLANK(Calculations!AN121),"",Calculations!AN121)-(SUMIFS(BDEQ!Z:Z,BDEQ!$AG:$AG,About!$B$2,BDEQ!$AH:$AH,$I121)*BDEQ!$C$2*$J121*$K121)</f>
        <v>22070537043665.797</v>
      </c>
      <c r="AO121">
        <f>IF(ISBLANK(Calculations!AO121),"",Calculations!AO121)-(SUMIFS(BDEQ!AA:AA,BDEQ!$AG:$AG,About!$B$2,BDEQ!$AH:$AH,$I121)*BDEQ!$C$2*$J121*$K121)</f>
        <v>22206257088019.398</v>
      </c>
      <c r="AP121">
        <f>IF(ISBLANK(Calculations!AP121),"",Calculations!AP121)-(SUMIFS(BDEQ!AB:AB,BDEQ!$AG:$AG,About!$B$2,BDEQ!$AH:$AH,$I121)*BDEQ!$C$2*$J121*$K121)</f>
        <v>22342222803489.418</v>
      </c>
      <c r="AQ121">
        <f>IF(ISBLANK(Calculations!AQ121),"",Calculations!AQ121)-(SUMIFS(BDEQ!AC:AC,BDEQ!$AG:$AG,About!$B$2,BDEQ!$AH:$AH,$I121)*BDEQ!$C$2*$J121*$K121)</f>
        <v>22474732962785.395</v>
      </c>
      <c r="AR121">
        <f>IF(ISBLANK(Calculations!AR121),"",Calculations!AR121)-(SUMIFS(BDEQ!AD:AD,BDEQ!$AG:$AG,About!$B$2,BDEQ!$AH:$AH,$I121)*BDEQ!$C$2*$J121*$K121)</f>
        <v>22608675759715.309</v>
      </c>
      <c r="AS121">
        <f>IF(ISBLANK(Calculations!AS121),"",Calculations!AS121)-(SUMIFS(BDEQ!AE:AE,BDEQ!$AG:$AG,About!$B$2,BDEQ!$AH:$AH,$I121)*BDEQ!$C$2*$J121*$K121)</f>
        <v>22750100954386.258</v>
      </c>
      <c r="AT121">
        <f>IF(ISBLANK(Calculations!AT121),"",Calculations!AT121)-(SUMIFS(BDEQ!AF:AF,BDEQ!$AG:$AG,About!$B$2,BDEQ!$AH:$AH,$I121)*BDEQ!$C$2*$J121*$K121)</f>
        <v>22892614564496.848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0.23715931457132572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0.23715931457132572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0.23715931457132572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0.23715931457132572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0.23715931457132572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0.23715931457132572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0.23715931457132572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0.23715931457132572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0.23715931457132572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2.4099542428469619E-2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3698629075124.5181</v>
      </c>
      <c r="P134">
        <f>IF(ISBLANK(Calculations!P134),"",Calculations!P134)</f>
        <v>3698629075124.5181</v>
      </c>
      <c r="Q134">
        <f>IF(ISBLANK(Calculations!Q134),"",Calculations!Q134)</f>
        <v>3698629075124.5181</v>
      </c>
      <c r="R134">
        <f>IF(ISBLANK(Calculations!R134),"",Calculations!R134)</f>
        <v>3718078180430.4038</v>
      </c>
      <c r="S134">
        <f>IF(ISBLANK(Calculations!S134),"",Calculations!S134)</f>
        <v>3736629495707.7031</v>
      </c>
      <c r="T134">
        <f>IF(ISBLANK(Calculations!T134),"",Calculations!T134)</f>
        <v>3754412894706.9419</v>
      </c>
      <c r="U134">
        <f>IF(ISBLANK(Calculations!U134),"",Calculations!U134)</f>
        <v>3771915025924.8545</v>
      </c>
      <c r="V134">
        <f>IF(ISBLANK(Calculations!V134),"",Calculations!V134)</f>
        <v>3789829754365.8696</v>
      </c>
      <c r="W134">
        <f>IF(ISBLANK(Calculations!W134),"",Calculations!W134)</f>
        <v>3808646797961.6216</v>
      </c>
      <c r="X134">
        <f>IF(ISBLANK(Calculations!X134),"",Calculations!X134)</f>
        <v>3828792930018.1396</v>
      </c>
      <c r="Y134">
        <f>IF(ISBLANK(Calculations!Y134),"",Calculations!Y134)</f>
        <v>3849249107948.5771</v>
      </c>
      <c r="Z134">
        <f>IF(ISBLANK(Calculations!Z134),"",Calculations!Z134)</f>
        <v>3869582100744.7964</v>
      </c>
      <c r="AA134">
        <f>IF(ISBLANK(Calculations!AA134),"",Calculations!AA134)</f>
        <v>3889067388153.4751</v>
      </c>
      <c r="AB134">
        <f>IF(ISBLANK(Calculations!AB134),"",Calculations!AB134)</f>
        <v>3906776864595.1846</v>
      </c>
      <c r="AC134">
        <f>IF(ISBLANK(Calculations!AC134),"",Calculations!AC134)</f>
        <v>3922552425013.4082</v>
      </c>
      <c r="AD134">
        <f>IF(ISBLANK(Calculations!AD134),"",Calculations!AD134)</f>
        <v>3935343544289.9258</v>
      </c>
      <c r="AE134">
        <f>IF(ISBLANK(Calculations!AE134),"",Calculations!AE134)</f>
        <v>3944993732955.4453</v>
      </c>
      <c r="AF134">
        <f>IF(ISBLANK(Calculations!AF134),"",Calculations!AF134)</f>
        <v>3951469795015.6221</v>
      </c>
      <c r="AG134">
        <f>IF(ISBLANK(Calculations!AG134),"",Calculations!AG134)</f>
        <v>3955067342510.5771</v>
      </c>
      <c r="AH134">
        <f>IF(ISBLANK(Calculations!AH134),"",Calculations!AH134)</f>
        <v>3956878652553.0635</v>
      </c>
      <c r="AI134">
        <f>IF(ISBLANK(Calculations!AI134),"",Calculations!AI134)</f>
        <v>3957193495085.188</v>
      </c>
      <c r="AJ134">
        <f>IF(ISBLANK(Calculations!AJ134),"",Calculations!AJ134)</f>
        <v>3956522706980.019</v>
      </c>
      <c r="AK134">
        <f>IF(ISBLANK(Calculations!AK134),"",Calculations!AK134)</f>
        <v>3954872987585.2188</v>
      </c>
      <c r="AL134">
        <f>IF(ISBLANK(Calculations!AL134),"",Calculations!AL134)</f>
        <v>3952803518250.167</v>
      </c>
      <c r="AM134">
        <f>IF(ISBLANK(Calculations!AM134),"",Calculations!AM134)</f>
        <v>3950674603038.9688</v>
      </c>
      <c r="AN134">
        <f>IF(ISBLANK(Calculations!AN134),"",Calculations!AN134)</f>
        <v>3948602994260.9966</v>
      </c>
      <c r="AO134">
        <f>IF(ISBLANK(Calculations!AO134),"",Calculations!AO134)</f>
        <v>3946516519972.8193</v>
      </c>
      <c r="AP134">
        <f>IF(ISBLANK(Calculations!AP134),"",Calculations!AP134)</f>
        <v>3944691520216.1035</v>
      </c>
      <c r="AQ134">
        <f>IF(ISBLANK(Calculations!AQ134),"",Calculations!AQ134)</f>
        <v>3942394628186.7197</v>
      </c>
      <c r="AR134">
        <f>IF(ISBLANK(Calculations!AR134),"",Calculations!AR134)</f>
        <v>3939885324544.9912</v>
      </c>
      <c r="AS134">
        <f>IF(ISBLANK(Calculations!AS134),"",Calculations!AS134)</f>
        <v>3937050157402.7388</v>
      </c>
      <c r="AT134">
        <f>IF(ISBLANK(Calculations!AT134),"",Calculations!AT134)</f>
        <v>3933863688150.5928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0.59770638915493168</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108767620166468.69</v>
      </c>
      <c r="P136">
        <f>IF(ISBLANK(Calculations!P136),"",Calculations!P136)</f>
        <v>108767620166468.69</v>
      </c>
      <c r="Q136">
        <f>IF(ISBLANK(Calculations!Q136),"",Calculations!Q136)</f>
        <v>108767620166468.69</v>
      </c>
      <c r="R136">
        <f>IF(ISBLANK(Calculations!R136),"",Calculations!R136)</f>
        <v>108558283951841.7</v>
      </c>
      <c r="S136" s="99">
        <f>IF(ISBLANK(Calculations!S136),"",Calculations!S136 + ('IRA Buildings Changes'!$F$38/($AB$133-$R$133)*(S133-$R$133)))</f>
        <v>108218479687911.7</v>
      </c>
      <c r="T136" s="99">
        <f>IF(ISBLANK(Calculations!T136),"",Calculations!T136 + ('IRA Buildings Changes'!$F$38/($AB$133-$R$133)*(T133-$R$133)))</f>
        <v>107847145585150.7</v>
      </c>
      <c r="U136" s="99">
        <f>IF(ISBLANK(Calculations!U136),"",Calculations!U136 + ('IRA Buildings Changes'!$F$38/($AB$133-$R$133)*(U133-$R$133)))</f>
        <v>107457339516136</v>
      </c>
      <c r="V136" s="99">
        <f>IF(ISBLANK(Calculations!V136),"",Calculations!V136 + ('IRA Buildings Changes'!$F$38/($AB$133-$R$133)*(V133-$R$133)))</f>
        <v>107070223905206.28</v>
      </c>
      <c r="W136" s="99">
        <f>IF(ISBLANK(Calculations!W136),"",Calculations!W136 + ('IRA Buildings Changes'!$F$38/($AB$133-$R$133)*(W133-$R$133)))</f>
        <v>106706566631445.39</v>
      </c>
      <c r="X136" s="99">
        <f>IF(ISBLANK(Calculations!X136),"",Calculations!X136 + ('IRA Buildings Changes'!$F$38/($AB$133-$R$133)*(X133-$R$133)))</f>
        <v>106390132770758.27</v>
      </c>
      <c r="Y136" s="99">
        <f>IF(ISBLANK(Calculations!Y136),"",Calculations!Y136 + ('IRA Buildings Changes'!$F$38/($AB$133-$R$133)*(Y133-$R$133)))</f>
        <v>106111419074374.8</v>
      </c>
      <c r="Z136" s="99">
        <f>IF(ISBLANK(Calculations!Z136),"",Calculations!Z136 + ('IRA Buildings Changes'!$F$38/($AB$133-$R$133)*(Z133-$R$133)))</f>
        <v>105879985902505.84</v>
      </c>
      <c r="AA136" s="99">
        <f>IF(ISBLANK(Calculations!AA136),"",Calculations!AA136 + ('IRA Buildings Changes'!$F$38/($AB$133-$R$133)*(AA133-$R$133)))</f>
        <v>105697012134147.41</v>
      </c>
      <c r="AB136" s="98">
        <f>IF(ISBLANK(Calculations!AB136),"",Calculations!AB136 + 'IRA Buildings Changes'!F38)</f>
        <v>105559405861932.12</v>
      </c>
      <c r="AC136" s="99">
        <f>IF(ISBLANK(Calculations!AC136),"",Calculations!AC136 + 'IRA Buildings Changes'!$F$38)</f>
        <v>105578624486328.77</v>
      </c>
      <c r="AD136" s="99">
        <f>IF(ISBLANK(Calculations!AD136),"",Calculations!AD136 + 'IRA Buildings Changes'!$F$38)</f>
        <v>105636936899212.75</v>
      </c>
      <c r="AE136" s="99">
        <f>IF(ISBLANK(Calculations!AE136),"",Calculations!AE136 + 'IRA Buildings Changes'!$F$38)</f>
        <v>105728784542283.56</v>
      </c>
      <c r="AF136" s="99">
        <f>IF(ISBLANK(Calculations!AF136),"",Calculations!AF136 + 'IRA Buildings Changes'!$F$38)</f>
        <v>105839965011346.58</v>
      </c>
      <c r="AG136" s="99">
        <f>IF(ISBLANK(Calculations!AG136),"",Calculations!AG136 + 'IRA Buildings Changes'!$F$38)</f>
        <v>105959647017077.94</v>
      </c>
      <c r="AH136" s="99">
        <f>IF(ISBLANK(Calculations!AH136),"",Calculations!AH136 + 'IRA Buildings Changes'!$F$38)</f>
        <v>106096723848828.05</v>
      </c>
      <c r="AI136" s="99">
        <f>IF(ISBLANK(Calculations!AI136),"",Calculations!AI136 + 'IRA Buildings Changes'!$F$38)</f>
        <v>106238680347037.89</v>
      </c>
      <c r="AJ136" s="99">
        <f>IF(ISBLANK(Calculations!AJ136),"",Calculations!AJ136 + 'IRA Buildings Changes'!$F$38)</f>
        <v>106381773757938.02</v>
      </c>
      <c r="AK136" s="99">
        <f>IF(ISBLANK(Calculations!AK136),"",Calculations!AK136 + 'IRA Buildings Changes'!$F$38)</f>
        <v>106510019941973.61</v>
      </c>
      <c r="AL136" s="99">
        <f>IF(ISBLANK(Calculations!AL136),"",Calculations!AL136 + 'IRA Buildings Changes'!$F$38)</f>
        <v>106627194345430.12</v>
      </c>
      <c r="AM136" s="99">
        <f>IF(ISBLANK(Calculations!AM136),"",Calculations!AM136 + 'IRA Buildings Changes'!$F$38)</f>
        <v>106734900894004.11</v>
      </c>
      <c r="AN136" s="99">
        <f>IF(ISBLANK(Calculations!AN136),"",Calculations!AN136 + 'IRA Buildings Changes'!$F$38)</f>
        <v>106830982115390.81</v>
      </c>
      <c r="AO136" s="99">
        <f>IF(ISBLANK(Calculations!AO136),"",Calculations!AO136 + 'IRA Buildings Changes'!$F$38)</f>
        <v>106910770018515.03</v>
      </c>
      <c r="AP136" s="99">
        <f>IF(ISBLANK(Calculations!AP136),"",Calculations!AP136 + 'IRA Buildings Changes'!$F$38)</f>
        <v>106981487087531.38</v>
      </c>
      <c r="AQ136" s="99">
        <f>IF(ISBLANK(Calculations!AQ136),"",Calculations!AQ136 + 'IRA Buildings Changes'!$F$38)</f>
        <v>107024130549341.48</v>
      </c>
      <c r="AR136" s="99">
        <f>IF(ISBLANK(Calculations!AR136),"",Calculations!AR136 + 'IRA Buildings Changes'!$F$38)</f>
        <v>107047817632464.75</v>
      </c>
      <c r="AS136" s="99">
        <f>IF(ISBLANK(Calculations!AS136),"",Calculations!AS136 + 'IRA Buildings Changes'!$F$38)</f>
        <v>107051570881320.03</v>
      </c>
      <c r="AT136" s="99">
        <f>IF(ISBLANK(Calculations!AT136),"",Calculations!AT136 + 'IRA Buildings Changes'!$F$38)</f>
        <v>107036777452672.03</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0.27558378499034331</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7735361260893.9463</v>
      </c>
      <c r="P137">
        <f>IF(ISBLANK(Calculations!P137),"",Calculations!P137)</f>
        <v>7735361260893.9463</v>
      </c>
      <c r="Q137">
        <f>IF(ISBLANK(Calculations!Q137),"",Calculations!Q137)</f>
        <v>7735361260893.9463</v>
      </c>
      <c r="R137">
        <f>IF(ISBLANK(Calculations!R137),"",Calculations!R137)</f>
        <v>7662166000673.0391</v>
      </c>
      <c r="S137">
        <f>IF(ISBLANK(Calculations!S137),"",Calculations!S137)</f>
        <v>7579150628586.1699</v>
      </c>
      <c r="T137">
        <f>IF(ISBLANK(Calculations!T137),"",Calculations!T137)</f>
        <v>7482587671683.6992</v>
      </c>
      <c r="U137">
        <f>IF(ISBLANK(Calculations!U137),"",Calculations!U137)</f>
        <v>7368108075609.1475</v>
      </c>
      <c r="V137">
        <f>IF(ISBLANK(Calculations!V137),"",Calculations!V137)</f>
        <v>7230208115627.1484</v>
      </c>
      <c r="W137">
        <f>IF(ISBLANK(Calculations!W137),"",Calculations!W137)</f>
        <v>7062274528824.2256</v>
      </c>
      <c r="X137">
        <f>IF(ISBLANK(Calculations!X137),"",Calculations!X137)</f>
        <v>6858120916630.7207</v>
      </c>
      <c r="Y137">
        <f>IF(ISBLANK(Calculations!Y137),"",Calculations!Y137)</f>
        <v>6612758170644.5977</v>
      </c>
      <c r="Z137">
        <f>IF(ISBLANK(Calculations!Z137),"",Calculations!Z137)</f>
        <v>6326407304666.4639</v>
      </c>
      <c r="AA137">
        <f>IF(ISBLANK(Calculations!AA137),"",Calculations!AA137)</f>
        <v>6003753045556.2676</v>
      </c>
      <c r="AB137">
        <f>IF(ISBLANK(Calculations!AB137),"",Calculations!AB137)</f>
        <v>5652189897472.499</v>
      </c>
      <c r="AC137">
        <f>IF(ISBLANK(Calculations!AC137),"",Calculations!AC137)</f>
        <v>5280490262490.6621</v>
      </c>
      <c r="AD137">
        <f>IF(ISBLANK(Calculations!AD137),"",Calculations!AD137)</f>
        <v>4896085416878.9307</v>
      </c>
      <c r="AE137">
        <f>IF(ISBLANK(Calculations!AE137),"",Calculations!AE137)</f>
        <v>4505604730028.1611</v>
      </c>
      <c r="AF137">
        <f>IF(ISBLANK(Calculations!AF137),"",Calculations!AF137)</f>
        <v>4120230204941.3105</v>
      </c>
      <c r="AG137">
        <f>IF(ISBLANK(Calculations!AG137),"",Calculations!AG137)</f>
        <v>3745280220448.7192</v>
      </c>
      <c r="AH137">
        <f>IF(ISBLANK(Calculations!AH137),"",Calculations!AH137)</f>
        <v>3383205509566.2339</v>
      </c>
      <c r="AI137">
        <f>IF(ISBLANK(Calculations!AI137),"",Calculations!AI137)</f>
        <v>3036964386328.0967</v>
      </c>
      <c r="AJ137">
        <f>IF(ISBLANK(Calculations!AJ137),"",Calculations!AJ137)</f>
        <v>2710075304317.6675</v>
      </c>
      <c r="AK137">
        <f>IF(ISBLANK(Calculations!AK137),"",Calculations!AK137)</f>
        <v>2406065957434.5054</v>
      </c>
      <c r="AL137">
        <f>IF(ISBLANK(Calculations!AL137),"",Calculations!AL137)</f>
        <v>2128455078778.54</v>
      </c>
      <c r="AM137">
        <f>IF(ISBLANK(Calculations!AM137),"",Calculations!AM137)</f>
        <v>1880145894459.4209</v>
      </c>
      <c r="AN137">
        <f>IF(ISBLANK(Calculations!AN137),"",Calculations!AN137)</f>
        <v>1663169195413.6521</v>
      </c>
      <c r="AO137">
        <f>IF(ISBLANK(Calculations!AO137),"",Calculations!AO137)</f>
        <v>1478412097558.7273</v>
      </c>
      <c r="AP137">
        <f>IF(ISBLANK(Calculations!AP137),"",Calculations!AP137)</f>
        <v>1325629785128.1841</v>
      </c>
      <c r="AQ137">
        <f>IF(ISBLANK(Calculations!AQ137),"",Calculations!AQ137)</f>
        <v>1203118269317.9048</v>
      </c>
      <c r="AR137">
        <f>IF(ISBLANK(Calculations!AR137),"",Calculations!AR137)</f>
        <v>1108288276707.8772</v>
      </c>
      <c r="AS137">
        <f>IF(ISBLANK(Calculations!AS137),"",Calculations!AS137)</f>
        <v>1037614032560.068</v>
      </c>
      <c r="AT137">
        <f>IF(ISBLANK(Calculations!AT137),"",Calculations!AT137)</f>
        <v>987063832739.81873</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3559000000000</v>
      </c>
      <c r="P139">
        <f>IF(ISBLANK(Calculations!P139),"",Calculations!P139)</f>
        <v>3559000000000</v>
      </c>
      <c r="Q139">
        <f>IF(ISBLANK(Calculations!Q139),"",Calculations!Q139)</f>
        <v>3559000000000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45000000000</v>
      </c>
      <c r="P140">
        <f>IF(ISBLANK(Calculations!P140),"",Calculations!P140)</f>
        <v>45000000000</v>
      </c>
      <c r="Q140">
        <f>IF(ISBLANK(Calculations!Q140),"",Calculations!Q140)</f>
        <v>45000000000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5826000000000</v>
      </c>
      <c r="P142">
        <f>IF(ISBLANK(Calculations!P142),"",Calculations!P142)</f>
        <v>5826000000000</v>
      </c>
      <c r="Q142">
        <f>IF(ISBLANK(Calculations!Q142),"",Calculations!Q142)</f>
        <v>5826000000000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0.18745797986588247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28769738543956.582</v>
      </c>
      <c r="P147">
        <f>IF(ISBLANK(Calculations!P147),"",Calculations!P147)</f>
        <v>28769738543956.582</v>
      </c>
      <c r="Q147">
        <f>IF(ISBLANK(Calculations!Q147),"",Calculations!Q147)</f>
        <v>28769738543956.582</v>
      </c>
      <c r="R147">
        <f>IF(ISBLANK(Calculations!R147),"",Calculations!R147)</f>
        <v>28777171376246.094</v>
      </c>
      <c r="S147" s="99">
        <f>IF(ISBLANK(Calculations!S147),"",Calculations!S147+('IRA Buildings Changes'!$E$38/($AB$146-$R$146)*(S146-$R$146)))</f>
        <v>28628556513939.414</v>
      </c>
      <c r="T147" s="99">
        <f>IF(ISBLANK(Calculations!T147),"",Calculations!T147+('IRA Buildings Changes'!$E$38/($AB$146-$R$146)*(T146-$R$146)))</f>
        <v>28449122232404.824</v>
      </c>
      <c r="U147" s="99">
        <f>IF(ISBLANK(Calculations!U147),"",Calculations!U147+('IRA Buildings Changes'!$E$38/($AB$146-$R$146)*(U146-$R$146)))</f>
        <v>28243115273069.594</v>
      </c>
      <c r="V147" s="99">
        <f>IF(ISBLANK(Calculations!V147),"",Calculations!V147+('IRA Buildings Changes'!$E$38/($AB$146-$R$146)*(V146-$R$146)))</f>
        <v>28024912580762.57</v>
      </c>
      <c r="W147" s="99">
        <f>IF(ISBLANK(Calculations!W147),"",Calculations!W147+('IRA Buildings Changes'!$E$38/($AB$146-$R$146)*(W146-$R$146)))</f>
        <v>27782224593255.008</v>
      </c>
      <c r="X147" s="99">
        <f>IF(ISBLANK(Calculations!X147),"",Calculations!X147+('IRA Buildings Changes'!$E$38/($AB$146-$R$146)*(X146-$R$146)))</f>
        <v>27530609867449.648</v>
      </c>
      <c r="Y147" s="99">
        <f>IF(ISBLANK(Calculations!Y147),"",Calculations!Y147+('IRA Buildings Changes'!$E$38/($AB$146-$R$146)*(Y146-$R$146)))</f>
        <v>27259652922010.719</v>
      </c>
      <c r="Z147" s="99">
        <f>IF(ISBLANK(Calculations!Z147),"",Calculations!Z147+('IRA Buildings Changes'!$E$38/($AB$146-$R$146)*(Z146-$R$146)))</f>
        <v>26974545587286.668</v>
      </c>
      <c r="AA147" s="99">
        <f>IF(ISBLANK(Calculations!AA147),"",Calculations!AA147+('IRA Buildings Changes'!$E$38/($AB$146-$R$146)*(AA146-$R$146)))</f>
        <v>26694847464538.281</v>
      </c>
      <c r="AB147" s="98">
        <f>IF(ISBLANK(Calculations!AB147),"",Calculations!AB147 + 'IRA Buildings Changes'!E38)</f>
        <v>26427590164113.125</v>
      </c>
      <c r="AC147" s="99">
        <f>IF(ISBLANK(Calculations!AC147),"",Calculations!AC147  + 'IRA Buildings Changes'!$E$38)</f>
        <v>26305861413531.246</v>
      </c>
      <c r="AD147" s="99">
        <f>IF(ISBLANK(Calculations!AD147),"",Calculations!AD147  + 'IRA Buildings Changes'!$E$38)</f>
        <v>26198814215036.645</v>
      </c>
      <c r="AE147" s="99">
        <f>IF(ISBLANK(Calculations!AE147),"",Calculations!AE147  + 'IRA Buildings Changes'!$E$38)</f>
        <v>26104234722625.77</v>
      </c>
      <c r="AF147" s="99">
        <f>IF(ISBLANK(Calculations!AF147),"",Calculations!AF147  + 'IRA Buildings Changes'!$E$38)</f>
        <v>26022897156235.887</v>
      </c>
      <c r="AG147" s="99">
        <f>IF(ISBLANK(Calculations!AG147),"",Calculations!AG147  + 'IRA Buildings Changes'!$E$38)</f>
        <v>25958585297823.027</v>
      </c>
      <c r="AH147" s="99">
        <f>IF(ISBLANK(Calculations!AH147),"",Calculations!AH147  + 'IRA Buildings Changes'!$E$38)</f>
        <v>25915847215629.914</v>
      </c>
      <c r="AI147" s="99">
        <f>IF(ISBLANK(Calculations!AI147),"",Calculations!AI147  + 'IRA Buildings Changes'!$E$38)</f>
        <v>25891892398858.836</v>
      </c>
      <c r="AJ147" s="99">
        <f>IF(ISBLANK(Calculations!AJ147),"",Calculations!AJ147  + 'IRA Buildings Changes'!$E$38)</f>
        <v>25893809397703.09</v>
      </c>
      <c r="AK147" s="99">
        <f>IF(ISBLANK(Calculations!AK147),"",Calculations!AK147  + 'IRA Buildings Changes'!$E$38)</f>
        <v>25911315708543.328</v>
      </c>
      <c r="AL147" s="99">
        <f>IF(ISBLANK(Calculations!AL147),"",Calculations!AL147  + 'IRA Buildings Changes'!$E$38)</f>
        <v>25956363737643.18</v>
      </c>
      <c r="AM147" s="99">
        <f>IF(ISBLANK(Calculations!AM147),"",Calculations!AM147  + 'IRA Buildings Changes'!$E$38)</f>
        <v>26022142887691.941</v>
      </c>
      <c r="AN147" s="99">
        <f>IF(ISBLANK(Calculations!AN147),"",Calculations!AN147  + 'IRA Buildings Changes'!$E$38)</f>
        <v>26106031749342.965</v>
      </c>
      <c r="AO147" s="99">
        <f>IF(ISBLANK(Calculations!AO147),"",Calculations!AO147  + 'IRA Buildings Changes'!$E$38)</f>
        <v>26216017873167.953</v>
      </c>
      <c r="AP147" s="99">
        <f>IF(ISBLANK(Calculations!AP147),"",Calculations!AP147  + 'IRA Buildings Changes'!$E$38)</f>
        <v>26344741944424.992</v>
      </c>
      <c r="AQ147" s="99">
        <f>IF(ISBLANK(Calculations!AQ147),"",Calculations!AQ147  + 'IRA Buildings Changes'!$E$38)</f>
        <v>26491734194647.477</v>
      </c>
      <c r="AR147" s="99">
        <f>IF(ISBLANK(Calculations!AR147),"",Calculations!AR147  + 'IRA Buildings Changes'!$E$38)</f>
        <v>26658097223537.84</v>
      </c>
      <c r="AS147" s="99">
        <f>IF(ISBLANK(Calculations!AS147),"",Calculations!AS147  + 'IRA Buildings Changes'!$E$38)</f>
        <v>26839633627546.77</v>
      </c>
      <c r="AT147" s="99">
        <f>IF(ISBLANK(Calculations!AT147),"",Calculations!AT147  + 'IRA Buildings Changes'!$E$38)</f>
        <v>27033156533918.355</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2.1192075208876001E-3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385642788613.52106</v>
      </c>
      <c r="P149">
        <f>IF(ISBLANK(Calculations!P149),"",Calculations!P149)</f>
        <v>385642788613.52106</v>
      </c>
      <c r="Q149">
        <f>IF(ISBLANK(Calculations!Q149),"",Calculations!Q149)</f>
        <v>385642788613.52106</v>
      </c>
      <c r="R149">
        <f>IF(ISBLANK(Calculations!R149),"",Calculations!R149)</f>
        <v>395857172146.81464</v>
      </c>
      <c r="S149">
        <f>IF(ISBLANK(Calculations!S149),"",Calculations!S149)</f>
        <v>405890594268.02362</v>
      </c>
      <c r="T149">
        <f>IF(ISBLANK(Calculations!T149),"",Calculations!T149)</f>
        <v>415669547194.91583</v>
      </c>
      <c r="U149">
        <f>IF(ISBLANK(Calculations!U149),"",Calculations!U149)</f>
        <v>425228596467.01624</v>
      </c>
      <c r="V149">
        <f>IF(ISBLANK(Calculations!V149),"",Calculations!V149)</f>
        <v>434557173981.04608</v>
      </c>
      <c r="W149">
        <f>IF(ISBLANK(Calculations!W149),"",Calculations!W149)</f>
        <v>443666932797.02075</v>
      </c>
      <c r="X149">
        <f>IF(ISBLANK(Calculations!X149),"",Calculations!X149)</f>
        <v>452576364277.75354</v>
      </c>
      <c r="Y149">
        <f>IF(ISBLANK(Calculations!Y149),"",Calculations!Y149)</f>
        <v>461182773621.11353</v>
      </c>
      <c r="Z149">
        <f>IF(ISBLANK(Calculations!Z149),"",Calculations!Z149)</f>
        <v>469458421829.20264</v>
      </c>
      <c r="AA149">
        <f>IF(ISBLANK(Calculations!AA149),"",Calculations!AA149)</f>
        <v>477471854123.56219</v>
      </c>
      <c r="AB149">
        <f>IF(ISBLANK(Calculations!AB149),"",Calculations!AB149)</f>
        <v>485123510226.66931</v>
      </c>
      <c r="AC149">
        <f>IF(ISBLANK(Calculations!AC149),"",Calculations!AC149)</f>
        <v>492487711623.94714</v>
      </c>
      <c r="AD149">
        <f>IF(ISBLANK(Calculations!AD149),"",Calculations!AD149)</f>
        <v>499546137905.86615</v>
      </c>
      <c r="AE149">
        <f>IF(ISBLANK(Calculations!AE149),"",Calculations!AE149)</f>
        <v>506196328195.50647</v>
      </c>
      <c r="AF149">
        <f>IF(ISBLANK(Calculations!AF149),"",Calculations!AF149)</f>
        <v>512422235844.76489</v>
      </c>
      <c r="AG149">
        <f>IF(ISBLANK(Calculations!AG149),"",Calculations!AG149)</f>
        <v>518209236002.60236</v>
      </c>
      <c r="AH149">
        <f>IF(ISBLANK(Calculations!AH149),"",Calculations!AH149)</f>
        <v>523547803036.85138</v>
      </c>
      <c r="AI149">
        <f>IF(ISBLANK(Calculations!AI149),"",Calculations!AI149)</f>
        <v>528407681855.62292</v>
      </c>
      <c r="AJ149">
        <f>IF(ISBLANK(Calculations!AJ149),"",Calculations!AJ149)</f>
        <v>532701105421.68134</v>
      </c>
      <c r="AK149">
        <f>IF(ISBLANK(Calculations!AK149),"",Calculations!AK149)</f>
        <v>536438584090.01135</v>
      </c>
      <c r="AL149">
        <f>IF(ISBLANK(Calculations!AL149),"",Calculations!AL149)</f>
        <v>539716393867.854</v>
      </c>
      <c r="AM149">
        <f>IF(ISBLANK(Calculations!AM149),"",Calculations!AM149)</f>
        <v>542479752051.80634</v>
      </c>
      <c r="AN149">
        <f>IF(ISBLANK(Calculations!AN149),"",Calculations!AN149)</f>
        <v>544778847635.1366</v>
      </c>
      <c r="AO149">
        <f>IF(ISBLANK(Calculations!AO149),"",Calculations!AO149)</f>
        <v>546674186706.67273</v>
      </c>
      <c r="AP149">
        <f>IF(ISBLANK(Calculations!AP149),"",Calculations!AP149)</f>
        <v>548218294524.33362</v>
      </c>
      <c r="AQ149">
        <f>IF(ISBLANK(Calculations!AQ149),"",Calculations!AQ149)</f>
        <v>549415159989.32141</v>
      </c>
      <c r="AR149">
        <f>IF(ISBLANK(Calculations!AR149),"",Calculations!AR149)</f>
        <v>550365268543.46838</v>
      </c>
      <c r="AS149">
        <f>IF(ISBLANK(Calculations!AS149),"",Calculations!AS149)</f>
        <v>551122470625.38416</v>
      </c>
      <c r="AT149">
        <f>IF(ISBLANK(Calculations!AT149),"",Calculations!AT149)</f>
        <v>551741128431.77795</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17712676.945563801</v>
      </c>
      <c r="S158">
        <f>IF(ISBLANK(Calculations!S158),"",Calculations!S158)</f>
        <v>18045449.6808987</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0.11083250181163815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17009796550537.541</v>
      </c>
      <c r="P160">
        <f>IF(ISBLANK(Calculations!P160),"",Calculations!P160)</f>
        <v>17009796550537.541</v>
      </c>
      <c r="Q160">
        <f>IF(ISBLANK(Calculations!Q160),"",Calculations!Q160)</f>
        <v>17009796550537.541</v>
      </c>
      <c r="R160">
        <f>IF(ISBLANK(Calculations!R160),"",Calculations!R160)</f>
        <v>16696122099320.951</v>
      </c>
      <c r="S160">
        <f>IF(ISBLANK(Calculations!S160),"",Calculations!S160)</f>
        <v>16228310862780.695</v>
      </c>
      <c r="T160">
        <f>IF(ISBLANK(Calculations!T160),"",Calculations!T160)</f>
        <v>15732465250688.021</v>
      </c>
      <c r="U160">
        <f>IF(ISBLANK(Calculations!U160),"",Calculations!U160)</f>
        <v>15257290197827.99</v>
      </c>
      <c r="V160">
        <f>IF(ISBLANK(Calculations!V160),"",Calculations!V160)</f>
        <v>14794513891858.562</v>
      </c>
      <c r="W160">
        <f>IF(ISBLANK(Calculations!W160),"",Calculations!W160)</f>
        <v>14350700673118.678</v>
      </c>
      <c r="X160">
        <f>IF(ISBLANK(Calculations!X160),"",Calculations!X160)</f>
        <v>13935971354279.85</v>
      </c>
      <c r="Y160">
        <f>IF(ISBLANK(Calculations!Y160),"",Calculations!Y160)</f>
        <v>13555698600829.738</v>
      </c>
      <c r="Z160">
        <f>IF(ISBLANK(Calculations!Z160),"",Calculations!Z160)</f>
        <v>13216728816665.002</v>
      </c>
      <c r="AA160">
        <f>IF(ISBLANK(Calculations!AA160),"",Calculations!AA160)</f>
        <v>12925936370612.254</v>
      </c>
      <c r="AB160">
        <f>IF(ISBLANK(Calculations!AB160),"",Calculations!AB160)</f>
        <v>12681428238408.891</v>
      </c>
      <c r="AC160">
        <f>IF(ISBLANK(Calculations!AC160),"",Calculations!AC160)</f>
        <v>12470011892800.811</v>
      </c>
      <c r="AD160">
        <f>IF(ISBLANK(Calculations!AD160),"",Calculations!AD160)</f>
        <v>12283716164431.674</v>
      </c>
      <c r="AE160">
        <f>IF(ISBLANK(Calculations!AE160),"",Calculations!AE160)</f>
        <v>12113167943695.268</v>
      </c>
      <c r="AF160">
        <f>IF(ISBLANK(Calculations!AF160),"",Calculations!AF160)</f>
        <v>11951557895139.178</v>
      </c>
      <c r="AG160">
        <f>IF(ISBLANK(Calculations!AG160),"",Calculations!AG160)</f>
        <v>11804837328392.791</v>
      </c>
      <c r="AH160">
        <f>IF(ISBLANK(Calculations!AH160),"",Calculations!AH160)</f>
        <v>11676054416585.895</v>
      </c>
      <c r="AI160">
        <f>IF(ISBLANK(Calculations!AI160),"",Calculations!AI160)</f>
        <v>11560453599534.248</v>
      </c>
      <c r="AJ160">
        <f>IF(ISBLANK(Calculations!AJ160),"",Calculations!AJ160)</f>
        <v>11452012569637.145</v>
      </c>
      <c r="AK160">
        <f>IF(ISBLANK(Calculations!AK160),"",Calculations!AK160)</f>
        <v>11358004499852.895</v>
      </c>
      <c r="AL160">
        <f>IF(ISBLANK(Calculations!AL160),"",Calculations!AL160)</f>
        <v>11282666015381.789</v>
      </c>
      <c r="AM160">
        <f>IF(ISBLANK(Calculations!AM160),"",Calculations!AM160)</f>
        <v>11225037337321.242</v>
      </c>
      <c r="AN160">
        <f>IF(ISBLANK(Calculations!AN160),"",Calculations!AN160)</f>
        <v>11182441739592.014</v>
      </c>
      <c r="AO160">
        <f>IF(ISBLANK(Calculations!AO160),"",Calculations!AO160)</f>
        <v>11154616439523.736</v>
      </c>
      <c r="AP160">
        <f>IF(ISBLANK(Calculations!AP160),"",Calculations!AP160)</f>
        <v>11138365508585.094</v>
      </c>
      <c r="AQ160">
        <f>IF(ISBLANK(Calculations!AQ160),"",Calculations!AQ160)</f>
        <v>11135045369370.15</v>
      </c>
      <c r="AR160">
        <f>IF(ISBLANK(Calculations!AR160),"",Calculations!AR160)</f>
        <v>11144354816773.641</v>
      </c>
      <c r="AS160">
        <f>IF(ISBLANK(Calculations!AS160),"",Calculations!AS160)</f>
        <v>11167637063977.26</v>
      </c>
      <c r="AT160">
        <f>IF(ISBLANK(Calculations!AT160),"",Calculations!AT160)</f>
        <v>11204962157954.668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0.1476290737515539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22657076835872.23</v>
      </c>
      <c r="P173">
        <f>IF(ISBLANK(Calculations!P173),"",Calculations!P173)</f>
        <v>22657076835872.23</v>
      </c>
      <c r="Q173">
        <f>IF(ISBLANK(Calculations!Q173),"",Calculations!Q173)</f>
        <v>22657076835872.23</v>
      </c>
      <c r="R173">
        <f>IF(ISBLANK(Calculations!R173),"",Calculations!R173)</f>
        <v>22775423519881.234</v>
      </c>
      <c r="S173">
        <f>IF(ISBLANK(Calculations!S173),"",Calculations!S173)</f>
        <v>22878301843325.59</v>
      </c>
      <c r="T173">
        <f>IF(ISBLANK(Calculations!T173),"",Calculations!T173)</f>
        <v>22949164517231.793</v>
      </c>
      <c r="U173">
        <f>IF(ISBLANK(Calculations!U173),"",Calculations!U173)</f>
        <v>22975423493006.836</v>
      </c>
      <c r="V173">
        <f>IF(ISBLANK(Calculations!V173),"",Calculations!V173)</f>
        <v>22951580847665.992</v>
      </c>
      <c r="W173">
        <f>IF(ISBLANK(Calculations!W173),"",Calculations!W173)</f>
        <v>22888782286111.32</v>
      </c>
      <c r="X173">
        <f>IF(ISBLANK(Calculations!X173),"",Calculations!X173)</f>
        <v>22801485244017.875</v>
      </c>
      <c r="Y173">
        <f>IF(ISBLANK(Calculations!Y173),"",Calculations!Y173)</f>
        <v>22711044199511.676</v>
      </c>
      <c r="Z173">
        <f>IF(ISBLANK(Calculations!Z173),"",Calculations!Z173)</f>
        <v>22624477317858.121</v>
      </c>
      <c r="AA173">
        <f>IF(ISBLANK(Calculations!AA173),"",Calculations!AA173)</f>
        <v>22559139328841.797</v>
      </c>
      <c r="AB173">
        <f>IF(ISBLANK(Calculations!AB173),"",Calculations!AB173)</f>
        <v>22515500098768.582</v>
      </c>
      <c r="AC173">
        <f>IF(ISBLANK(Calculations!AC173),"",Calculations!AC173)</f>
        <v>22497784684660.25</v>
      </c>
      <c r="AD173">
        <f>IF(ISBLANK(Calculations!AD173),"",Calculations!AD173)</f>
        <v>22501768432513.469</v>
      </c>
      <c r="AE173">
        <f>IF(ISBLANK(Calculations!AE173),"",Calculations!AE173)</f>
        <v>22525940239109.602</v>
      </c>
      <c r="AF173">
        <f>IF(ISBLANK(Calculations!AF173),"",Calculations!AF173)</f>
        <v>22561855801421.586</v>
      </c>
      <c r="AG173">
        <f>IF(ISBLANK(Calculations!AG173),"",Calculations!AG173)</f>
        <v>22610518803289.285</v>
      </c>
      <c r="AH173">
        <f>IF(ISBLANK(Calculations!AH173),"",Calculations!AH173)</f>
        <v>22670764205659</v>
      </c>
      <c r="AI173">
        <f>IF(ISBLANK(Calculations!AI173),"",Calculations!AI173)</f>
        <v>22741358058301.629</v>
      </c>
      <c r="AJ173">
        <f>IF(ISBLANK(Calculations!AJ173),"",Calculations!AJ173)</f>
        <v>22816126766420.555</v>
      </c>
      <c r="AK173">
        <f>IF(ISBLANK(Calculations!AK173),"",Calculations!AK173)</f>
        <v>22899448266887.914</v>
      </c>
      <c r="AL173">
        <f>IF(ISBLANK(Calculations!AL173),"",Calculations!AL173)</f>
        <v>22990756987337.543</v>
      </c>
      <c r="AM173">
        <f>IF(ISBLANK(Calculations!AM173),"",Calculations!AM173)</f>
        <v>23091990404821.762</v>
      </c>
      <c r="AN173">
        <f>IF(ISBLANK(Calculations!AN173),"",Calculations!AN173)</f>
        <v>23200716944633.379</v>
      </c>
      <c r="AO173">
        <f>IF(ISBLANK(Calculations!AO173),"",Calculations!AO173)</f>
        <v>23318425970076.359</v>
      </c>
      <c r="AP173">
        <f>IF(ISBLANK(Calculations!AP173),"",Calculations!AP173)</f>
        <v>23443001765428.93</v>
      </c>
      <c r="AQ173">
        <f>IF(ISBLANK(Calculations!AQ173),"",Calculations!AQ173)</f>
        <v>23574416598124.34</v>
      </c>
      <c r="AR173">
        <f>IF(ISBLANK(Calculations!AR173),"",Calculations!AR173)</f>
        <v>23708386023715.066</v>
      </c>
      <c r="AS173">
        <f>IF(ISBLANK(Calculations!AS173),"",Calculations!AS173)</f>
        <v>23845744476770.688</v>
      </c>
      <c r="AT173">
        <f>IF(ISBLANK(Calculations!AT173),"",Calculations!AT173)</f>
        <v>23985927417563.363</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0.21338038955051461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38829896388454.898</v>
      </c>
      <c r="P175">
        <f>IF(ISBLANK(Calculations!P175),"",Calculations!P175)</f>
        <v>38829896388454.898</v>
      </c>
      <c r="Q175">
        <f>IF(ISBLANK(Calculations!Q175),"",Calculations!Q175)</f>
        <v>38829896388454.898</v>
      </c>
      <c r="R175">
        <f>IF(ISBLANK(Calculations!R175),"",Calculations!R175)</f>
        <v>39162253793543.5</v>
      </c>
      <c r="S175">
        <f>IF(ISBLANK(Calculations!S175),"",Calculations!S175)</f>
        <v>39468996188273.898</v>
      </c>
      <c r="T175">
        <f>IF(ISBLANK(Calculations!T175),"",Calculations!T175)</f>
        <v>39747601234505.195</v>
      </c>
      <c r="U175">
        <f>IF(ISBLANK(Calculations!U175),"",Calculations!U175)</f>
        <v>40011302713195.789</v>
      </c>
      <c r="V175">
        <f>IF(ISBLANK(Calculations!V175),"",Calculations!V175)</f>
        <v>40273949395259.789</v>
      </c>
      <c r="W175">
        <f>IF(ISBLANK(Calculations!W175),"",Calculations!W175)</f>
        <v>40555982967790.266</v>
      </c>
      <c r="X175">
        <f>IF(ISBLANK(Calculations!X175),"",Calculations!X175)</f>
        <v>40862140664824.109</v>
      </c>
      <c r="Y175">
        <f>IF(ISBLANK(Calculations!Y175),"",Calculations!Y175)</f>
        <v>41195982651092.406</v>
      </c>
      <c r="Z175">
        <f>IF(ISBLANK(Calculations!Z175),"",Calculations!Z175)</f>
        <v>41536916340770.008</v>
      </c>
      <c r="AA175">
        <f>IF(ISBLANK(Calculations!AA175),"",Calculations!AA175)</f>
        <v>41889828002730.328</v>
      </c>
      <c r="AB175">
        <f>IF(ISBLANK(Calculations!AB175),"",Calculations!AB175)</f>
        <v>42239330434086.469</v>
      </c>
      <c r="AC175">
        <f>IF(ISBLANK(Calculations!AC175),"",Calculations!AC175)</f>
        <v>42596933162588.32</v>
      </c>
      <c r="AD175">
        <f>IF(ISBLANK(Calculations!AD175),"",Calculations!AD175)</f>
        <v>42959573956162.445</v>
      </c>
      <c r="AE175">
        <f>IF(ISBLANK(Calculations!AE175),"",Calculations!AE175)</f>
        <v>43319723243907.07</v>
      </c>
      <c r="AF175">
        <f>IF(ISBLANK(Calculations!AF175),"",Calculations!AF175)</f>
        <v>43674421031630.445</v>
      </c>
      <c r="AG175">
        <f>IF(ISBLANK(Calculations!AG175),"",Calculations!AG175)</f>
        <v>44030190807249.156</v>
      </c>
      <c r="AH175">
        <f>IF(ISBLANK(Calculations!AH175),"",Calculations!AH175)</f>
        <v>44390191799063.156</v>
      </c>
      <c r="AI175">
        <f>IF(ISBLANK(Calculations!AI175),"",Calculations!AI175)</f>
        <v>44756631751551.57</v>
      </c>
      <c r="AJ175">
        <f>IF(ISBLANK(Calculations!AJ175),"",Calculations!AJ175)</f>
        <v>45121766576770.18</v>
      </c>
      <c r="AK175">
        <f>IF(ISBLANK(Calculations!AK175),"",Calculations!AK175)</f>
        <v>45484323606176.766</v>
      </c>
      <c r="AL175">
        <f>IF(ISBLANK(Calculations!AL175),"",Calculations!AL175)</f>
        <v>45843464676188.195</v>
      </c>
      <c r="AM175">
        <f>IF(ISBLANK(Calculations!AM175),"",Calculations!AM175)</f>
        <v>46213176273984.07</v>
      </c>
      <c r="AN175">
        <f>IF(ISBLANK(Calculations!AN175),"",Calculations!AN175)</f>
        <v>46582003951317.43</v>
      </c>
      <c r="AO175">
        <f>IF(ISBLANK(Calculations!AO175),"",Calculations!AO175)</f>
        <v>46959006623797.43</v>
      </c>
      <c r="AP175">
        <f>IF(ISBLANK(Calculations!AP175),"",Calculations!AP175)</f>
        <v>47340397784037.625</v>
      </c>
      <c r="AQ175">
        <f>IF(ISBLANK(Calculations!AQ175),"",Calculations!AQ175)</f>
        <v>47720068099229.07</v>
      </c>
      <c r="AR175">
        <f>IF(ISBLANK(Calculations!AR175),"",Calculations!AR175)</f>
        <v>48099027138351.742</v>
      </c>
      <c r="AS175">
        <f>IF(ISBLANK(Calculations!AS175),"",Calculations!AS175)</f>
        <v>48474618039612.305</v>
      </c>
      <c r="AT175">
        <f>IF(ISBLANK(Calculations!AT175),"",Calculations!AT175)</f>
        <v>48850507634891.547</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0.52998090214245575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81337758994509.109</v>
      </c>
      <c r="P186">
        <f>IF(ISBLANK(Calculations!P186),"",Calculations!P186)</f>
        <v>81337758994509.109</v>
      </c>
      <c r="Q186">
        <f>IF(ISBLANK(Calculations!Q186),"",Calculations!Q186)</f>
        <v>81337758994509.109</v>
      </c>
      <c r="R186">
        <f>IF(ISBLANK(Calculations!R186),"",Calculations!R186)</f>
        <v>82141972309735.797</v>
      </c>
      <c r="S186">
        <f>IF(ISBLANK(Calculations!S186),"",Calculations!S186)</f>
        <v>83075370660690.031</v>
      </c>
      <c r="T186">
        <f>IF(ISBLANK(Calculations!T186),"",Calculations!T186)</f>
        <v>84160297259279.75</v>
      </c>
      <c r="U186">
        <f>IF(ISBLANK(Calculations!U186),"",Calculations!U186)</f>
        <v>85274184645278.438</v>
      </c>
      <c r="V186">
        <f>IF(ISBLANK(Calculations!V186),"",Calculations!V186)</f>
        <v>86465526127333.062</v>
      </c>
      <c r="W186">
        <f>IF(ISBLANK(Calculations!W186),"",Calculations!W186)</f>
        <v>87708918754325.75</v>
      </c>
      <c r="X186">
        <f>IF(ISBLANK(Calculations!X186),"",Calculations!X186)</f>
        <v>88984580956478.047</v>
      </c>
      <c r="Y186">
        <f>IF(ISBLANK(Calculations!Y186),"",Calculations!Y186)</f>
        <v>90314606897157.469</v>
      </c>
      <c r="Z186">
        <f>IF(ISBLANK(Calculations!Z186),"",Calculations!Z186)</f>
        <v>91679890995481.094</v>
      </c>
      <c r="AA186">
        <f>IF(ISBLANK(Calculations!AA186),"",Calculations!AA186)</f>
        <v>93073673362495.891</v>
      </c>
      <c r="AB186">
        <f>IF(ISBLANK(Calculations!AB186),"",Calculations!AB186)</f>
        <v>94533204544169.188</v>
      </c>
      <c r="AC186">
        <f>IF(ISBLANK(Calculations!AC186),"",Calculations!AC186)</f>
        <v>96025574554808.078</v>
      </c>
      <c r="AD186">
        <f>IF(ISBLANK(Calculations!AD186),"",Calculations!AD186)</f>
        <v>97571098639635.469</v>
      </c>
      <c r="AE186">
        <f>IF(ISBLANK(Calculations!AE186),"",Calculations!AE186)</f>
        <v>99161629353545.188</v>
      </c>
      <c r="AF186">
        <f>IF(ISBLANK(Calculations!AF186),"",Calculations!AF186)</f>
        <v>100768988633110.88</v>
      </c>
      <c r="AG186">
        <f>IF(ISBLANK(Calculations!AG186),"",Calculations!AG186)</f>
        <v>102447042119780.38</v>
      </c>
      <c r="AH186">
        <f>IF(ISBLANK(Calculations!AH186),"",Calculations!AH186)</f>
        <v>104136089320588.72</v>
      </c>
      <c r="AI186">
        <f>IF(ISBLANK(Calculations!AI186),"",Calculations!AI186)</f>
        <v>105877472293237.34</v>
      </c>
      <c r="AJ186">
        <f>IF(ISBLANK(Calculations!AJ186),"",Calculations!AJ186)</f>
        <v>107666957212541.69</v>
      </c>
      <c r="AK186">
        <f>IF(ISBLANK(Calculations!AK186),"",Calculations!AK186)</f>
        <v>109510948183825.38</v>
      </c>
      <c r="AL186">
        <f>IF(ISBLANK(Calculations!AL186),"",Calculations!AL186)</f>
        <v>111392865689970.45</v>
      </c>
      <c r="AM186">
        <f>IF(ISBLANK(Calculations!AM186),"",Calculations!AM186)</f>
        <v>113333807700184.12</v>
      </c>
      <c r="AN186">
        <f>IF(ISBLANK(Calculations!AN186),"",Calculations!AN186)</f>
        <v>115307410647549.5</v>
      </c>
      <c r="AO186">
        <f>IF(ISBLANK(Calculations!AO186),"",Calculations!AO186)</f>
        <v>117300901899782.22</v>
      </c>
      <c r="AP186">
        <f>IF(ISBLANK(Calculations!AP186),"",Calculations!AP186)</f>
        <v>119368040363239.36</v>
      </c>
      <c r="AQ186">
        <f>IF(ISBLANK(Calculations!AQ186),"",Calculations!AQ186)</f>
        <v>121432474871115.72</v>
      </c>
      <c r="AR186">
        <f>IF(ISBLANK(Calculations!AR186),"",Calculations!AR186)</f>
        <v>123562266831657.47</v>
      </c>
      <c r="AS186">
        <f>IF(ISBLANK(Calculations!AS186),"",Calculations!AS186)</f>
        <v>125740658835935.55</v>
      </c>
      <c r="AT186">
        <f>IF(ISBLANK(Calculations!AT186),"",Calculations!AT186)</f>
        <v>127979783105700.84</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0.1867940137736662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33991840656462.906</v>
      </c>
      <c r="P188">
        <f>IF(ISBLANK(Calculations!P188),"",Calculations!P188)</f>
        <v>33991840656462.906</v>
      </c>
      <c r="Q188">
        <f>IF(ISBLANK(Calculations!Q188),"",Calculations!Q188)</f>
        <v>33991840656462.906</v>
      </c>
      <c r="R188">
        <f>IF(ISBLANK(Calculations!R188),"",Calculations!R188)</f>
        <v>33874624718200.625</v>
      </c>
      <c r="S188">
        <f>IF(ISBLANK(Calculations!S188),"",Calculations!S188)</f>
        <v>33837066777982.398</v>
      </c>
      <c r="T188">
        <f>IF(ISBLANK(Calculations!T188),"",Calculations!T188)</f>
        <v>33787054644323.859</v>
      </c>
      <c r="U188">
        <f>IF(ISBLANK(Calculations!U188),"",Calculations!U188)</f>
        <v>33718581000388.996</v>
      </c>
      <c r="V188">
        <f>IF(ISBLANK(Calculations!V188),"",Calculations!V188)</f>
        <v>33649179396942.965</v>
      </c>
      <c r="W188">
        <f>IF(ISBLANK(Calculations!W188),"",Calculations!W188)</f>
        <v>33493721758822.547</v>
      </c>
      <c r="X188">
        <f>IF(ISBLANK(Calculations!X188),"",Calculations!X188)</f>
        <v>33362195708097.496</v>
      </c>
      <c r="Y188">
        <f>IF(ISBLANK(Calculations!Y188),"",Calculations!Y188)</f>
        <v>33267299638079.379</v>
      </c>
      <c r="Z188">
        <f>IF(ISBLANK(Calculations!Z188),"",Calculations!Z188)</f>
        <v>33224808860459.359</v>
      </c>
      <c r="AA188">
        <f>IF(ISBLANK(Calculations!AA188),"",Calculations!AA188)</f>
        <v>33198532954298.91</v>
      </c>
      <c r="AB188">
        <f>IF(ISBLANK(Calculations!AB188),"",Calculations!AB188)</f>
        <v>33190523198517.637</v>
      </c>
      <c r="AC188">
        <f>IF(ISBLANK(Calculations!AC188),"",Calculations!AC188)</f>
        <v>33204442591186.223</v>
      </c>
      <c r="AD188">
        <f>IF(ISBLANK(Calculations!AD188),"",Calculations!AD188)</f>
        <v>33201854072549.633</v>
      </c>
      <c r="AE188">
        <f>IF(ISBLANK(Calculations!AE188),"",Calculations!AE188)</f>
        <v>33143636823212.668</v>
      </c>
      <c r="AF188">
        <f>IF(ISBLANK(Calculations!AF188),"",Calculations!AF188)</f>
        <v>33095578288525.164</v>
      </c>
      <c r="AG188">
        <f>IF(ISBLANK(Calculations!AG188),"",Calculations!AG188)</f>
        <v>33061146106660.641</v>
      </c>
      <c r="AH188">
        <f>IF(ISBLANK(Calculations!AH188),"",Calculations!AH188)</f>
        <v>33051280431856.914</v>
      </c>
      <c r="AI188">
        <f>IF(ISBLANK(Calculations!AI188),"",Calculations!AI188)</f>
        <v>33042586916435.859</v>
      </c>
      <c r="AJ188">
        <f>IF(ISBLANK(Calculations!AJ188),"",Calculations!AJ188)</f>
        <v>33061243786609.215</v>
      </c>
      <c r="AK188">
        <f>IF(ISBLANK(Calculations!AK188),"",Calculations!AK188)</f>
        <v>33076774898429</v>
      </c>
      <c r="AL188">
        <f>IF(ISBLANK(Calculations!AL188),"",Calculations!AL188)</f>
        <v>33069839622081.695</v>
      </c>
      <c r="AM188">
        <f>IF(ISBLANK(Calculations!AM188),"",Calculations!AM188)</f>
        <v>33037947118879.535</v>
      </c>
      <c r="AN188">
        <f>IF(ISBLANK(Calculations!AN188),"",Calculations!AN188)</f>
        <v>32996384300770.809</v>
      </c>
      <c r="AO188">
        <f>IF(ISBLANK(Calculations!AO188),"",Calculations!AO188)</f>
        <v>32949400245517.262</v>
      </c>
      <c r="AP188">
        <f>IF(ISBLANK(Calculations!AP188),"",Calculations!AP188)</f>
        <v>32906714108000.09</v>
      </c>
      <c r="AQ188">
        <f>IF(ISBLANK(Calculations!AQ188),"",Calculations!AQ188)</f>
        <v>32874821604797.93</v>
      </c>
      <c r="AR188">
        <f>IF(ISBLANK(Calculations!AR188),"",Calculations!AR188)</f>
        <v>32831158667795.242</v>
      </c>
      <c r="AS188">
        <f>IF(ISBLANK(Calculations!AS188),"",Calculations!AS188)</f>
        <v>32800829043769.93</v>
      </c>
      <c r="AT188">
        <f>IF(ISBLANK(Calculations!AT188),"",Calculations!AT188)</f>
        <v>32767178301493.766</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0.72441621500965669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20333638739106.055</v>
      </c>
      <c r="P189">
        <f>IF(ISBLANK(Calculations!P189),"",Calculations!P189)</f>
        <v>20333638739106.055</v>
      </c>
      <c r="Q189">
        <f>IF(ISBLANK(Calculations!Q189),"",Calculations!Q189)</f>
        <v>20333638739106.055</v>
      </c>
      <c r="R189">
        <f>IF(ISBLANK(Calculations!R189),"",Calculations!R189)</f>
        <v>20356287085818.781</v>
      </c>
      <c r="S189">
        <f>IF(ISBLANK(Calculations!S189),"",Calculations!S189)</f>
        <v>20350654336377.266</v>
      </c>
      <c r="T189">
        <f>IF(ISBLANK(Calculations!T189),"",Calculations!T189)</f>
        <v>20327184547037.66</v>
      </c>
      <c r="U189">
        <f>IF(ISBLANK(Calculations!U189),"",Calculations!U189)</f>
        <v>20263229371087.23</v>
      </c>
      <c r="V189">
        <f>IF(ISBLANK(Calculations!V189),"",Calculations!V189)</f>
        <v>20202677314591.035</v>
      </c>
      <c r="W189">
        <f>IF(ISBLANK(Calculations!W189),"",Calculations!W189)</f>
        <v>20165243000594.352</v>
      </c>
      <c r="X189">
        <f>IF(ISBLANK(Calculations!X189),"",Calculations!X189)</f>
        <v>20169936958462.285</v>
      </c>
      <c r="Y189">
        <f>IF(ISBLANK(Calculations!Y189),"",Calculations!Y189)</f>
        <v>20169350213728.766</v>
      </c>
      <c r="Z189">
        <f>IF(ISBLANK(Calculations!Z189),"",Calculations!Z189)</f>
        <v>20135671066026.438</v>
      </c>
      <c r="AA189">
        <f>IF(ISBLANK(Calculations!AA189),"",Calculations!AA189)</f>
        <v>20089200883134.008</v>
      </c>
      <c r="AB189">
        <f>IF(ISBLANK(Calculations!AB189),"",Calculations!AB189)</f>
        <v>20036980601853.363</v>
      </c>
      <c r="AC189">
        <f>IF(ISBLANK(Calculations!AC189),"",Calculations!AC189)</f>
        <v>20035807112386.387</v>
      </c>
      <c r="AD189">
        <f>IF(ISBLANK(Calculations!AD189),"",Calculations!AD189)</f>
        <v>20034164227132.621</v>
      </c>
      <c r="AE189">
        <f>IF(ISBLANK(Calculations!AE189),"",Calculations!AE189)</f>
        <v>20040266372360.898</v>
      </c>
      <c r="AF189">
        <f>IF(ISBLANK(Calculations!AF189),"",Calculations!AF189)</f>
        <v>20009755646219.434</v>
      </c>
      <c r="AG189">
        <f>IF(ISBLANK(Calculations!AG189),"",Calculations!AG189)</f>
        <v>20007995412018.941</v>
      </c>
      <c r="AH189">
        <f>IF(ISBLANK(Calculations!AH189),"",Calculations!AH189)</f>
        <v>20021490540889.223</v>
      </c>
      <c r="AI189">
        <f>IF(ISBLANK(Calculations!AI189),"",Calculations!AI189)</f>
        <v>20025597754023.668</v>
      </c>
      <c r="AJ189">
        <f>IF(ISBLANK(Calculations!AJ189),"",Calculations!AJ189)</f>
        <v>20031113154518.457</v>
      </c>
      <c r="AK189">
        <f>IF(ISBLANK(Calculations!AK189),"",Calculations!AK189)</f>
        <v>20051883918084.02</v>
      </c>
      <c r="AL189">
        <f>IF(ISBLANK(Calculations!AL189),"",Calculations!AL189)</f>
        <v>20091078466281.168</v>
      </c>
      <c r="AM189">
        <f>IF(ISBLANK(Calculations!AM189),"",Calculations!AM189)</f>
        <v>20135084321292.945</v>
      </c>
      <c r="AN189">
        <f>IF(ISBLANK(Calculations!AN189),"",Calculations!AN189)</f>
        <v>20175921754743.855</v>
      </c>
      <c r="AO189">
        <f>IF(ISBLANK(Calculations!AO189),"",Calculations!AO189)</f>
        <v>20207488621405.629</v>
      </c>
      <c r="AP189">
        <f>IF(ISBLANK(Calculations!AP189),"",Calculations!AP189)</f>
        <v>20225325661303.754</v>
      </c>
      <c r="AQ189">
        <f>IF(ISBLANK(Calculations!AQ189),"",Calculations!AQ189)</f>
        <v>20229784921278.262</v>
      </c>
      <c r="AR189">
        <f>IF(ISBLANK(Calculations!AR189),"",Calculations!AR189)</f>
        <v>20243280050148.543</v>
      </c>
      <c r="AS189">
        <f>IF(ISBLANK(Calculations!AS189),"",Calculations!AS189)</f>
        <v>20260060949526.395</v>
      </c>
      <c r="AT189">
        <f>IF(ISBLANK(Calculations!AT189),"",Calculations!AT189)</f>
        <v>20266397792648.062</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181420000000000</v>
      </c>
      <c r="P199">
        <f>IF(ISBLANK(Calculations!P199),"",Calculations!P199)</f>
        <v>181420000000000</v>
      </c>
      <c r="Q199">
        <f>IF(ISBLANK(Calculations!Q199),"",Calculations!Q199)</f>
        <v>181420000000000</v>
      </c>
      <c r="R199">
        <f>IF(ISBLANK(Calculations!R199),"",Calculations!R199)</f>
        <v>181392375417886.31</v>
      </c>
      <c r="S199">
        <f>IF(ISBLANK(Calculations!S199),"",Calculations!S199)</f>
        <v>181398646866958.47</v>
      </c>
      <c r="T199">
        <f>IF(ISBLANK(Calculations!T199),"",Calculations!T199)</f>
        <v>181519387166697.44</v>
      </c>
      <c r="U199">
        <f>IF(ISBLANK(Calculations!U199),"",Calculations!U199)</f>
        <v>181755249038331.66</v>
      </c>
      <c r="V199">
        <f>IF(ISBLANK(Calculations!V199),"",Calculations!V199)</f>
        <v>182035012588899.06</v>
      </c>
      <c r="W199">
        <f>IF(ISBLANK(Calculations!W199),"",Calculations!W199)</f>
        <v>182525121952749.28</v>
      </c>
      <c r="X199">
        <f>IF(ISBLANK(Calculations!X199),"",Calculations!X199)</f>
        <v>183176953413558.72</v>
      </c>
      <c r="Y199">
        <f>IF(ISBLANK(Calculations!Y199),"",Calculations!Y199)</f>
        <v>183892571395333.31</v>
      </c>
      <c r="Z199">
        <f>IF(ISBLANK(Calculations!Z199),"",Calculations!Z199)</f>
        <v>184670572644511.69</v>
      </c>
      <c r="AA199">
        <f>IF(ISBLANK(Calculations!AA199),"",Calculations!AA199)</f>
        <v>185590654079532</v>
      </c>
      <c r="AB199">
        <f>IF(ISBLANK(Calculations!AB199),"",Calculations!AB199)</f>
        <v>186644549552455</v>
      </c>
      <c r="AC199">
        <f>IF(ISBLANK(Calculations!AC199),"",Calculations!AC199)</f>
        <v>187839881799239</v>
      </c>
      <c r="AD199">
        <f>IF(ISBLANK(Calculations!AD199),"",Calculations!AD199)</f>
        <v>189161832483560.75</v>
      </c>
      <c r="AE199">
        <f>IF(ISBLANK(Calculations!AE199),"",Calculations!AE199)</f>
        <v>190556500655347.03</v>
      </c>
      <c r="AF199">
        <f>IF(ISBLANK(Calculations!AF199),"",Calculations!AF199)</f>
        <v>191906148171490.38</v>
      </c>
      <c r="AG199">
        <f>IF(ISBLANK(Calculations!AG199),"",Calculations!AG199)</f>
        <v>193260035724813.84</v>
      </c>
      <c r="AH199">
        <f>IF(ISBLANK(Calculations!AH199),"",Calculations!AH199)</f>
        <v>194658025932155.25</v>
      </c>
      <c r="AI199">
        <f>IF(ISBLANK(Calculations!AI199),"",Calculations!AI199)</f>
        <v>196050997172695.38</v>
      </c>
      <c r="AJ199">
        <f>IF(ISBLANK(Calculations!AJ199),"",Calculations!AJ199)</f>
        <v>197387137481764.41</v>
      </c>
      <c r="AK199">
        <f>IF(ISBLANK(Calculations!AK199),"",Calculations!AK199)</f>
        <v>197675282921116.44</v>
      </c>
      <c r="AL199">
        <f>IF(ISBLANK(Calculations!AL199),"",Calculations!AL199)</f>
        <v>197992174617306.75</v>
      </c>
      <c r="AM199">
        <f>IF(ISBLANK(Calculations!AM199),"",Calculations!AM199)</f>
        <v>198332008355517.94</v>
      </c>
      <c r="AN199">
        <f>IF(ISBLANK(Calculations!AN199),"",Calculations!AN199)</f>
        <v>198650319317944.34</v>
      </c>
      <c r="AO199">
        <f>IF(ISBLANK(Calculations!AO199),"",Calculations!AO199)</f>
        <v>198916917012805.66</v>
      </c>
      <c r="AP199">
        <f>IF(ISBLANK(Calculations!AP199),"",Calculations!AP199)</f>
        <v>199205540760635.06</v>
      </c>
      <c r="AQ199">
        <f>IF(ISBLANK(Calculations!AQ199),"",Calculations!AQ199)</f>
        <v>199480188857571.44</v>
      </c>
      <c r="AR199">
        <f>IF(ISBLANK(Calculations!AR199),"",Calculations!AR199)</f>
        <v>199761393245150.78</v>
      </c>
      <c r="AS199">
        <f>IF(ISBLANK(Calculations!AS199),"",Calculations!AS199)</f>
        <v>200077223337924.78</v>
      </c>
      <c r="AT199">
        <f>IF(ISBLANK(Calculations!AT199),"",Calculations!AT199)</f>
        <v>200395169977522.25</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153473000000000</v>
      </c>
      <c r="P202">
        <f>IF(ISBLANK(Calculations!P202),"",Calculations!P202)</f>
        <v>153473000000000</v>
      </c>
      <c r="Q202">
        <f>IF(ISBLANK(Calculations!Q202),"",Calculations!Q202)</f>
        <v>153473000000000</v>
      </c>
      <c r="R202">
        <f>IF(ISBLANK(Calculations!R202),"",Calculations!R202)</f>
        <v>154108767485614.5</v>
      </c>
      <c r="S202">
        <f>IF(ISBLANK(Calculations!S202),"",Calculations!S202)</f>
        <v>154685122514751.56</v>
      </c>
      <c r="T202">
        <f>IF(ISBLANK(Calculations!T202),"",Calculations!T202)</f>
        <v>155321368430927.59</v>
      </c>
      <c r="U202">
        <f>IF(ISBLANK(Calculations!U202),"",Calculations!U202)</f>
        <v>155935788050032.12</v>
      </c>
      <c r="V202">
        <f>IF(ISBLANK(Calculations!V202),"",Calculations!V202)</f>
        <v>156578175755218.59</v>
      </c>
      <c r="W202">
        <f>IF(ISBLANK(Calculations!W202),"",Calculations!W202)</f>
        <v>157229038796313.03</v>
      </c>
      <c r="X202">
        <f>IF(ISBLANK(Calculations!X202),"",Calculations!X202)</f>
        <v>157909159182092.34</v>
      </c>
      <c r="Y202">
        <f>IF(ISBLANK(Calculations!Y202),"",Calculations!Y202)</f>
        <v>158655923695615.12</v>
      </c>
      <c r="Z202">
        <f>IF(ISBLANK(Calculations!Z202),"",Calculations!Z202)</f>
        <v>159468849924500.75</v>
      </c>
      <c r="AA202">
        <f>IF(ISBLANK(Calculations!AA202),"",Calculations!AA202)</f>
        <v>160384242159414.88</v>
      </c>
      <c r="AB202">
        <f>IF(ISBLANK(Calculations!AB202),"",Calculations!AB202)</f>
        <v>161444031293136.28</v>
      </c>
      <c r="AC202">
        <f>IF(ISBLANK(Calculations!AC202),"",Calculations!AC202)</f>
        <v>162601316353895.12</v>
      </c>
      <c r="AD202">
        <f>IF(ISBLANK(Calculations!AD202),"",Calculations!AD202)</f>
        <v>163870272378988.5</v>
      </c>
      <c r="AE202">
        <f>IF(ISBLANK(Calculations!AE202),"",Calculations!AE202)</f>
        <v>165229497375012.59</v>
      </c>
      <c r="AF202">
        <f>IF(ISBLANK(Calculations!AF202),"",Calculations!AF202)</f>
        <v>166636300664004.47</v>
      </c>
      <c r="AG202">
        <f>IF(ISBLANK(Calculations!AG202),"",Calculations!AG202)</f>
        <v>168155582274877.38</v>
      </c>
      <c r="AH202">
        <f>IF(ISBLANK(Calculations!AH202),"",Calculations!AH202)</f>
        <v>169735165194097.91</v>
      </c>
      <c r="AI202">
        <f>IF(ISBLANK(Calculations!AI202),"",Calculations!AI202)</f>
        <v>171407901228098.56</v>
      </c>
      <c r="AJ202">
        <f>IF(ISBLANK(Calculations!AJ202),"",Calculations!AJ202)</f>
        <v>173164960036363.81</v>
      </c>
      <c r="AK202">
        <f>IF(ISBLANK(Calculations!AK202),"",Calculations!AK202)</f>
        <v>175014121029776.06</v>
      </c>
      <c r="AL202">
        <f>IF(ISBLANK(Calculations!AL202),"",Calculations!AL202)</f>
        <v>176954987331664.44</v>
      </c>
      <c r="AM202">
        <f>IF(ISBLANK(Calculations!AM202),"",Calculations!AM202)</f>
        <v>179003184316139.38</v>
      </c>
      <c r="AN202">
        <f>IF(ISBLANK(Calculations!AN202),"",Calculations!AN202)</f>
        <v>181124735458460.19</v>
      </c>
      <c r="AO202">
        <f>IF(ISBLANK(Calculations!AO202),"",Calculations!AO202)</f>
        <v>183316010085604.41</v>
      </c>
      <c r="AP202">
        <f>IF(ISBLANK(Calculations!AP202),"",Calculations!AP202)</f>
        <v>185618372484975.81</v>
      </c>
      <c r="AQ202">
        <f>IF(ISBLANK(Calculations!AQ202),"",Calculations!AQ202)</f>
        <v>187955597044525.72</v>
      </c>
      <c r="AR202">
        <f>IF(ISBLANK(Calculations!AR202),"",Calculations!AR202)</f>
        <v>190392521603310.31</v>
      </c>
      <c r="AS202">
        <f>IF(ISBLANK(Calculations!AS202),"",Calculations!AS202)</f>
        <v>192910255544714.31</v>
      </c>
      <c r="AT202">
        <f>IF(ISBLANK(Calculations!AT202),"",Calculations!AT202)</f>
        <v>195517224286369.12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22949530123772.156</v>
      </c>
      <c r="C2" s="7">
        <f>'IRA Calculations'!Q4</f>
        <v>22949500207509.211</v>
      </c>
      <c r="D2" s="7">
        <f>'IRA Calculations'!R4</f>
        <v>23136617611773.688</v>
      </c>
      <c r="E2" s="7">
        <f>'IRA Calculations'!S4</f>
        <v>23328362819810.262</v>
      </c>
      <c r="F2" s="7">
        <f>'IRA Calculations'!T4</f>
        <v>23512898167529.137</v>
      </c>
      <c r="G2" s="7">
        <f>'IRA Calculations'!U4</f>
        <v>23688242709240.047</v>
      </c>
      <c r="H2" s="7">
        <f>'IRA Calculations'!V4</f>
        <v>23861953461731.941</v>
      </c>
      <c r="I2" s="7">
        <f>'IRA Calculations'!W4</f>
        <v>24033902079829.852</v>
      </c>
      <c r="J2" s="7">
        <f>'IRA Calculations'!X4</f>
        <v>24202216599987.125</v>
      </c>
      <c r="K2" s="7">
        <f>'IRA Calculations'!Y4</f>
        <v>24364954312963.559</v>
      </c>
      <c r="L2" s="7">
        <f>'IRA Calculations'!Z4</f>
        <v>24524297737781.883</v>
      </c>
      <c r="M2" s="7">
        <f>'IRA Calculations'!AA4</f>
        <v>24692094342780.277</v>
      </c>
      <c r="N2" s="7">
        <f>'IRA Calculations'!AB4</f>
        <v>24850368458877.547</v>
      </c>
      <c r="O2" s="7">
        <f>'IRA Calculations'!AC4</f>
        <v>24995141526360.035</v>
      </c>
      <c r="P2" s="7">
        <f>'IRA Calculations'!AD4</f>
        <v>25136932452416.219</v>
      </c>
      <c r="Q2" s="7">
        <f>'IRA Calculations'!AE4</f>
        <v>25289350646911.91</v>
      </c>
      <c r="R2" s="7">
        <f>'IRA Calculations'!AF4</f>
        <v>25439539834035.57</v>
      </c>
      <c r="S2" s="7">
        <f>'IRA Calculations'!AG4</f>
        <v>25602849475091.449</v>
      </c>
      <c r="T2" s="7">
        <f>'IRA Calculations'!AH4</f>
        <v>25766512735635.582</v>
      </c>
      <c r="U2" s="7">
        <f>'IRA Calculations'!AI4</f>
        <v>25938546775030.387</v>
      </c>
      <c r="V2" s="7">
        <f>'IRA Calculations'!AJ4</f>
        <v>26109584484756.012</v>
      </c>
      <c r="W2" s="7">
        <f>'IRA Calculations'!AK4</f>
        <v>26044334527669.586</v>
      </c>
      <c r="X2" s="7">
        <f>'IRA Calculations'!AL4</f>
        <v>25977315056887.074</v>
      </c>
      <c r="Y2" s="7">
        <f>'IRA Calculations'!AM4</f>
        <v>25912514083628.809</v>
      </c>
      <c r="Z2" s="7">
        <f>'IRA Calculations'!AN4</f>
        <v>25847536719557.051</v>
      </c>
      <c r="AA2" s="7">
        <f>'IRA Calculations'!AO4</f>
        <v>25780171249405.633</v>
      </c>
      <c r="AB2" s="7">
        <f>'IRA Calculations'!AP4</f>
        <v>25714823270542.617</v>
      </c>
      <c r="AC2" s="7">
        <f>'IRA Calculations'!AQ4</f>
        <v>25649626648069.883</v>
      </c>
      <c r="AD2" s="7">
        <f>'IRA Calculations'!AR4</f>
        <v>25582510176229.578</v>
      </c>
      <c r="AE2" s="7">
        <f>'IRA Calculations'!AS4</f>
        <v>25517659731835.027</v>
      </c>
      <c r="AF2" s="7">
        <f>'IRA Calculations'!AT4</f>
        <v>25453158522972.891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163477507072530</v>
      </c>
      <c r="C4" s="7">
        <f>'IRA Calculations'!Q6</f>
        <v>163477507072530</v>
      </c>
      <c r="D4" s="7">
        <f>'IRA Calculations'!R6</f>
        <v>164089393928710.56</v>
      </c>
      <c r="E4" s="7">
        <f>'IRA Calculations'!S6</f>
        <v>160036725202070.28</v>
      </c>
      <c r="F4" s="7">
        <f>'IRA Calculations'!T6</f>
        <v>155836790659628.12</v>
      </c>
      <c r="G4" s="7">
        <f>'IRA Calculations'!U6</f>
        <v>151534961556161.91</v>
      </c>
      <c r="H4" s="7">
        <f>'IRA Calculations'!V6</f>
        <v>147189639905424.31</v>
      </c>
      <c r="I4" s="7">
        <f>'IRA Calculations'!W6</f>
        <v>142897535915909.72</v>
      </c>
      <c r="J4" s="7">
        <f>'IRA Calculations'!X6</f>
        <v>138570653484960.5</v>
      </c>
      <c r="K4" s="7">
        <f>'IRA Calculations'!Y6</f>
        <v>134254328802954</v>
      </c>
      <c r="L4" s="7">
        <f>'IRA Calculations'!Z6</f>
        <v>129917563336514.77</v>
      </c>
      <c r="M4" s="7">
        <f>'IRA Calculations'!AA6</f>
        <v>125734371447908.69</v>
      </c>
      <c r="N4" s="7">
        <f>'IRA Calculations'!AB6</f>
        <v>121498694765648.62</v>
      </c>
      <c r="O4" s="7">
        <f>'IRA Calculations'!AC6</f>
        <v>121922057867075.94</v>
      </c>
      <c r="P4" s="7">
        <f>'IRA Calculations'!AD6</f>
        <v>122357676408981.78</v>
      </c>
      <c r="Q4" s="7">
        <f>'IRA Calculations'!AE6</f>
        <v>122979782217870.62</v>
      </c>
      <c r="R4" s="7">
        <f>'IRA Calculations'!AF6</f>
        <v>123606044300498.5</v>
      </c>
      <c r="S4" s="7">
        <f>'IRA Calculations'!AG6</f>
        <v>124451138297626.66</v>
      </c>
      <c r="T4" s="7">
        <f>'IRA Calculations'!AH6</f>
        <v>125341732603729.12</v>
      </c>
      <c r="U4" s="7">
        <f>'IRA Calculations'!AI6</f>
        <v>126405316311921.69</v>
      </c>
      <c r="V4" s="7">
        <f>'IRA Calculations'!AJ6</f>
        <v>127527559893149.81</v>
      </c>
      <c r="W4" s="7">
        <f>'IRA Calculations'!AK6</f>
        <v>126512389069897.81</v>
      </c>
      <c r="X4" s="7">
        <f>'IRA Calculations'!AL6</f>
        <v>125549417776040.56</v>
      </c>
      <c r="Y4" s="7">
        <f>'IRA Calculations'!AM6</f>
        <v>124680834481988.16</v>
      </c>
      <c r="Z4" s="7">
        <f>'IRA Calculations'!AN6</f>
        <v>123865536180899.34</v>
      </c>
      <c r="AA4" s="7">
        <f>'IRA Calculations'!AO6</f>
        <v>123062997664709.97</v>
      </c>
      <c r="AB4" s="7">
        <f>'IRA Calculations'!AP6</f>
        <v>122315323256147.12</v>
      </c>
      <c r="AC4" s="7">
        <f>'IRA Calculations'!AQ6</f>
        <v>121582695800877.53</v>
      </c>
      <c r="AD4" s="7">
        <f>'IRA Calculations'!AR6</f>
        <v>120827990255457</v>
      </c>
      <c r="AE4" s="7">
        <f>'IRA Calculations'!AS6</f>
        <v>120097589007352.94</v>
      </c>
      <c r="AF4" s="7">
        <f>'IRA Calculations'!AT6</f>
        <v>119358992004975.31</v>
      </c>
    </row>
    <row r="5" spans="1:34" x14ac:dyDescent="0.2">
      <c r="A5" s="1" t="s">
        <v>79</v>
      </c>
      <c r="B5" s="7">
        <f>'IRA Calculations'!P7</f>
        <v>5839999962305.7666</v>
      </c>
      <c r="C5" s="7">
        <f>'IRA Calculations'!Q7</f>
        <v>5839999962305.7666</v>
      </c>
      <c r="D5" s="7">
        <f>'IRA Calculations'!R7</f>
        <v>5854014720218.6289</v>
      </c>
      <c r="E5" s="7">
        <f>'IRA Calculations'!S7</f>
        <v>5859535702510.376</v>
      </c>
      <c r="F5" s="7">
        <f>'IRA Calculations'!T7</f>
        <v>5852784732965.9033</v>
      </c>
      <c r="G5" s="7">
        <f>'IRA Calculations'!U7</f>
        <v>5833668524417.335</v>
      </c>
      <c r="H5" s="7">
        <f>'IRA Calculations'!V7</f>
        <v>5798081313097.7939</v>
      </c>
      <c r="I5" s="7">
        <f>'IRA Calculations'!W7</f>
        <v>5745617257529.7334</v>
      </c>
      <c r="J5" s="7">
        <f>'IRA Calculations'!X7</f>
        <v>5665762878253.0098</v>
      </c>
      <c r="K5" s="7">
        <f>'IRA Calculations'!Y7</f>
        <v>5556619593952.1875</v>
      </c>
      <c r="L5" s="7">
        <f>'IRA Calculations'!Z7</f>
        <v>5415546618796.3965</v>
      </c>
      <c r="M5" s="7">
        <f>'IRA Calculations'!AA7</f>
        <v>5248097772327.7051</v>
      </c>
      <c r="N5" s="7">
        <f>'IRA Calculations'!AB7</f>
        <v>5052099830962.2363</v>
      </c>
      <c r="O5" s="7">
        <f>'IRA Calculations'!AC7</f>
        <v>4835529557368.3701</v>
      </c>
      <c r="P5" s="7">
        <f>'IRA Calculations'!AD7</f>
        <v>4598028956779.4512</v>
      </c>
      <c r="Q5" s="7">
        <f>'IRA Calculations'!AE7</f>
        <v>4347205018528.1821</v>
      </c>
      <c r="R5" s="7">
        <f>'IRA Calculations'!AF7</f>
        <v>4083295019688.6489</v>
      </c>
      <c r="S5" s="7">
        <f>'IRA Calculations'!AG7</f>
        <v>3814290709439.0527</v>
      </c>
      <c r="T5" s="7">
        <f>'IRA Calculations'!AH7</f>
        <v>3539940982331.8101</v>
      </c>
      <c r="U5" s="7">
        <f>'IRA Calculations'!AI7</f>
        <v>3265306961414.0884</v>
      </c>
      <c r="V5" s="7">
        <f>'IRA Calculations'!AJ7</f>
        <v>2991643094924.7734</v>
      </c>
      <c r="W5" s="7">
        <f>'IRA Calculations'!AK7</f>
        <v>2687278540739.4546</v>
      </c>
      <c r="X5" s="7">
        <f>'IRA Calculations'!AL7</f>
        <v>2397593966894.3315</v>
      </c>
      <c r="Y5" s="7">
        <f>'IRA Calculations'!AM7</f>
        <v>2125373035195.7854</v>
      </c>
      <c r="Z5" s="7">
        <f>'IRA Calculations'!AN7</f>
        <v>1872395370108.2205</v>
      </c>
      <c r="AA5" s="7">
        <f>'IRA Calculations'!AO7</f>
        <v>1640604278896.9407</v>
      </c>
      <c r="AB5" s="7">
        <f>'IRA Calculations'!AP7</f>
        <v>1432259336308.7549</v>
      </c>
      <c r="AC5" s="7">
        <f>'IRA Calculations'!AQ7</f>
        <v>1247940320019.6187</v>
      </c>
      <c r="AD5" s="7">
        <f>'IRA Calculations'!AR7</f>
        <v>1087524520258.9286</v>
      </c>
      <c r="AE5" s="7">
        <f>'IRA Calculations'!AS7</f>
        <v>950637429318.3689</v>
      </c>
      <c r="AF5" s="7">
        <f>'IRA Calculations'!AT7</f>
        <v>835716207368.80457</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14753338856190.559</v>
      </c>
      <c r="C7" s="7">
        <f>'IRA Calculations'!Q9</f>
        <v>14753338856190.559</v>
      </c>
      <c r="D7" s="7">
        <f>'IRA Calculations'!R9</f>
        <v>14808939066957.447</v>
      </c>
      <c r="E7" s="7">
        <f>'IRA Calculations'!S9</f>
        <v>14853757528917.34</v>
      </c>
      <c r="F7" s="7">
        <f>'IRA Calculations'!T9</f>
        <v>14888005397829.867</v>
      </c>
      <c r="G7" s="7">
        <f>'IRA Calculations'!U9</f>
        <v>14916398429917.307</v>
      </c>
      <c r="H7" s="7">
        <f>'IRA Calculations'!V9</f>
        <v>14939988077450.926</v>
      </c>
      <c r="I7" s="7">
        <f>'IRA Calculations'!W9</f>
        <v>14968415086434.994</v>
      </c>
      <c r="J7" s="7">
        <f>'IRA Calculations'!X9</f>
        <v>14991825738041.188</v>
      </c>
      <c r="K7" s="7">
        <f>'IRA Calculations'!Y9</f>
        <v>15011758075414.982</v>
      </c>
      <c r="L7" s="7">
        <f>'IRA Calculations'!Z9</f>
        <v>15031066195277.859</v>
      </c>
      <c r="M7" s="7">
        <f>'IRA Calculations'!AA9</f>
        <v>15057462748515.039</v>
      </c>
      <c r="N7" s="7">
        <f>'IRA Calculations'!AB9</f>
        <v>15080979205698.104</v>
      </c>
      <c r="O7" s="7">
        <f>'IRA Calculations'!AC9</f>
        <v>15112644163413.396</v>
      </c>
      <c r="P7" s="7">
        <f>'IRA Calculations'!AD9</f>
        <v>15148951260130.422</v>
      </c>
      <c r="Q7" s="7">
        <f>'IRA Calculations'!AE9</f>
        <v>15199742108849.686</v>
      </c>
      <c r="R7" s="7">
        <f>'IRA Calculations'!AF9</f>
        <v>15258221498908.588</v>
      </c>
      <c r="S7" s="7">
        <f>'IRA Calculations'!AG9</f>
        <v>15335308965697.012</v>
      </c>
      <c r="T7" s="7">
        <f>'IRA Calculations'!AH9</f>
        <v>15420787127283.705</v>
      </c>
      <c r="U7" s="7">
        <f>'IRA Calculations'!AI9</f>
        <v>15514624685818.205</v>
      </c>
      <c r="V7" s="7">
        <f>'IRA Calculations'!AJ9</f>
        <v>15610851279331.428</v>
      </c>
      <c r="W7" s="7">
        <f>'IRA Calculations'!AK9</f>
        <v>15540575935313.732</v>
      </c>
      <c r="X7" s="7">
        <f>'IRA Calculations'!AL9</f>
        <v>15465072072995.699</v>
      </c>
      <c r="Y7" s="7">
        <f>'IRA Calculations'!AM9</f>
        <v>15388031101358.318</v>
      </c>
      <c r="Z7" s="7">
        <f>'IRA Calculations'!AN9</f>
        <v>15307286555515.375</v>
      </c>
      <c r="AA7" s="7">
        <f>'IRA Calculations'!AO9</f>
        <v>15222183833960.234</v>
      </c>
      <c r="AB7" s="7">
        <f>'IRA Calculations'!AP9</f>
        <v>15139619725504.268</v>
      </c>
      <c r="AC7" s="7">
        <f>'IRA Calculations'!AQ9</f>
        <v>15058242746808.246</v>
      </c>
      <c r="AD7" s="7">
        <f>'IRA Calculations'!AR9</f>
        <v>14976033588248.184</v>
      </c>
      <c r="AE7" s="7">
        <f>'IRA Calculations'!AS9</f>
        <v>14897804684652.961</v>
      </c>
      <c r="AF7" s="7">
        <f>'IRA Calculations'!AT9</f>
        <v>14821250214572.467</v>
      </c>
    </row>
    <row r="8" spans="1:34" x14ac:dyDescent="0.2">
      <c r="A8" s="1" t="s">
        <v>344</v>
      </c>
      <c r="B8" s="7">
        <f>'IRA Calculations'!P10</f>
        <v>219698117403.45819</v>
      </c>
      <c r="C8" s="7">
        <f>'IRA Calculations'!Q10</f>
        <v>219698117403.45819</v>
      </c>
      <c r="D8" s="7">
        <f>'IRA Calculations'!R10</f>
        <v>221545598201.71573</v>
      </c>
      <c r="E8" s="7">
        <f>'IRA Calculations'!S10</f>
        <v>223302087218.96777</v>
      </c>
      <c r="F8" s="7">
        <f>'IRA Calculations'!T10</f>
        <v>225050945992.70444</v>
      </c>
      <c r="G8" s="7">
        <f>'IRA Calculations'!U10</f>
        <v>226780258873.50235</v>
      </c>
      <c r="H8" s="7">
        <f>'IRA Calculations'!V10</f>
        <v>228494258554.50494</v>
      </c>
      <c r="I8" s="7">
        <f>'IRA Calculations'!W10</f>
        <v>230243172555.77563</v>
      </c>
      <c r="J8" s="7">
        <f>'IRA Calculations'!X10</f>
        <v>231949964630.44479</v>
      </c>
      <c r="K8" s="7">
        <f>'IRA Calculations'!Y10</f>
        <v>233549527285.89737</v>
      </c>
      <c r="L8" s="7">
        <f>'IRA Calculations'!Z10</f>
        <v>235183328628.04523</v>
      </c>
      <c r="M8" s="7">
        <f>'IRA Calculations'!AA10</f>
        <v>236830098139.6821</v>
      </c>
      <c r="N8" s="7">
        <f>'IRA Calculations'!AB10</f>
        <v>238395155736.74149</v>
      </c>
      <c r="O8" s="7">
        <f>'IRA Calculations'!AC10</f>
        <v>239927666106.83643</v>
      </c>
      <c r="P8" s="7">
        <f>'IRA Calculations'!AD10</f>
        <v>241445744589.76645</v>
      </c>
      <c r="Q8" s="7">
        <f>'IRA Calculations'!AE10</f>
        <v>242962619813.33984</v>
      </c>
      <c r="R8" s="7">
        <f>'IRA Calculations'!AF10</f>
        <v>244436007158.06537</v>
      </c>
      <c r="S8" s="7">
        <f>'IRA Calculations'!AG10</f>
        <v>245937697326.67871</v>
      </c>
      <c r="T8" s="7">
        <f>'IRA Calculations'!AH10</f>
        <v>247445732098.28418</v>
      </c>
      <c r="U8" s="7">
        <f>'IRA Calculations'!AI10</f>
        <v>248915893569.49066</v>
      </c>
      <c r="V8" s="7">
        <f>'IRA Calculations'!AJ10</f>
        <v>250415997097.31512</v>
      </c>
      <c r="W8" s="7">
        <f>'IRA Calculations'!AK10</f>
        <v>249745210716.21591</v>
      </c>
      <c r="X8" s="7">
        <f>'IRA Calculations'!AL10</f>
        <v>249005131362.04614</v>
      </c>
      <c r="Y8" s="7">
        <f>'IRA Calculations'!AM10</f>
        <v>248278693192.55688</v>
      </c>
      <c r="Z8" s="7">
        <f>'IRA Calculations'!AN10</f>
        <v>247528255729.93109</v>
      </c>
      <c r="AA8" s="7">
        <f>'IRA Calculations'!AO10</f>
        <v>246716665977.05286</v>
      </c>
      <c r="AB8" s="7">
        <f>'IRA Calculations'!AP10</f>
        <v>245927348827.01587</v>
      </c>
      <c r="AC8" s="7">
        <f>'IRA Calculations'!AQ10</f>
        <v>245121654075.12613</v>
      </c>
      <c r="AD8" s="7">
        <f>'IRA Calculations'!AR10</f>
        <v>244261993182.06549</v>
      </c>
      <c r="AE8" s="7">
        <f>'IRA Calculations'!AS10</f>
        <v>243430368831.91824</v>
      </c>
      <c r="AF8" s="7">
        <f>'IRA Calculations'!AT10</f>
        <v>242588512724.95929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12875995296711.98</v>
      </c>
      <c r="C10" s="7">
        <f>'IRA Calculations'!Q12</f>
        <v>12875995296711.98</v>
      </c>
      <c r="D10" s="7">
        <f>'IRA Calculations'!R12</f>
        <v>12978063554813.973</v>
      </c>
      <c r="E10" s="7">
        <f>'IRA Calculations'!S12</f>
        <v>13072380502966.174</v>
      </c>
      <c r="F10" s="7">
        <f>'IRA Calculations'!T12</f>
        <v>13156029012904.67</v>
      </c>
      <c r="G10" s="7">
        <f>'IRA Calculations'!U12</f>
        <v>13236067810682.568</v>
      </c>
      <c r="H10" s="7">
        <f>'IRA Calculations'!V12</f>
        <v>13313293370119.246</v>
      </c>
      <c r="I10" s="7">
        <f>'IRA Calculations'!W12</f>
        <v>13399372789397.785</v>
      </c>
      <c r="J10" s="7">
        <f>'IRA Calculations'!X12</f>
        <v>13482685070623.469</v>
      </c>
      <c r="K10" s="7">
        <f>'IRA Calculations'!Y12</f>
        <v>13568269698322.658</v>
      </c>
      <c r="L10" s="7">
        <f>'IRA Calculations'!Z12</f>
        <v>13654563643332.01</v>
      </c>
      <c r="M10" s="7">
        <f>'IRA Calculations'!AA12</f>
        <v>13749963324194.666</v>
      </c>
      <c r="N10" s="7">
        <f>'IRA Calculations'!AB12</f>
        <v>13839333326379.523</v>
      </c>
      <c r="O10" s="7">
        <f>'IRA Calculations'!AC12</f>
        <v>13934742686812.982</v>
      </c>
      <c r="P10" s="7">
        <f>'IRA Calculations'!AD12</f>
        <v>14026297180620.412</v>
      </c>
      <c r="Q10" s="7">
        <f>'IRA Calculations'!AE12</f>
        <v>14123707980446.797</v>
      </c>
      <c r="R10" s="7">
        <f>'IRA Calculations'!AF12</f>
        <v>14214128593830.83</v>
      </c>
      <c r="S10" s="7">
        <f>'IRA Calculations'!AG12</f>
        <v>14311543029172.082</v>
      </c>
      <c r="T10" s="7">
        <f>'IRA Calculations'!AH12</f>
        <v>14405595930446.994</v>
      </c>
      <c r="U10" s="7">
        <f>'IRA Calculations'!AI12</f>
        <v>14505063267971.033</v>
      </c>
      <c r="V10" s="7">
        <f>'IRA Calculations'!AJ12</f>
        <v>14605391789508.779</v>
      </c>
      <c r="W10" s="7">
        <f>'IRA Calculations'!AK12</f>
        <v>14529171728650.9</v>
      </c>
      <c r="X10" s="7">
        <f>'IRA Calculations'!AL12</f>
        <v>14454031056997.969</v>
      </c>
      <c r="Y10" s="7">
        <f>'IRA Calculations'!AM12</f>
        <v>14384717473598.357</v>
      </c>
      <c r="Z10" s="7">
        <f>'IRA Calculations'!AN12</f>
        <v>14318683467623.045</v>
      </c>
      <c r="AA10" s="7">
        <f>'IRA Calculations'!AO12</f>
        <v>14253082683272.346</v>
      </c>
      <c r="AB10" s="7">
        <f>'IRA Calculations'!AP12</f>
        <v>14191842740807.848</v>
      </c>
      <c r="AC10" s="7">
        <f>'IRA Calculations'!AQ12</f>
        <v>14131820788284.73</v>
      </c>
      <c r="AD10" s="7">
        <f>'IRA Calculations'!AR12</f>
        <v>14070007248243.262</v>
      </c>
      <c r="AE10" s="7">
        <f>'IRA Calculations'!AS12</f>
        <v>14010412353592.123</v>
      </c>
      <c r="AF10" s="7">
        <f>'IRA Calculations'!AT12</f>
        <v>13950356663128.064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9732061453167.8574</v>
      </c>
      <c r="C2" s="7">
        <f>'IRA Calculations'!P17</f>
        <v>9732061453167.8574</v>
      </c>
      <c r="D2" s="7">
        <f>'IRA Calculations'!Q17</f>
        <v>9732061453167.8574</v>
      </c>
      <c r="E2" s="7">
        <f>'IRA Calculations'!R17</f>
        <v>9509458325337.2988</v>
      </c>
      <c r="F2" s="7">
        <f>'IRA Calculations'!S17</f>
        <v>10117701388007.055</v>
      </c>
      <c r="G2" s="7">
        <f>'IRA Calculations'!T17</f>
        <v>10746990990466.641</v>
      </c>
      <c r="H2" s="7">
        <f>'IRA Calculations'!U17</f>
        <v>11388221161403.602</v>
      </c>
      <c r="I2" s="7">
        <f>'IRA Calculations'!V17</f>
        <v>12066714458242.844</v>
      </c>
      <c r="J2" s="7">
        <f>'IRA Calculations'!W17</f>
        <v>12771155968776.77</v>
      </c>
      <c r="K2" s="7">
        <f>'IRA Calculations'!X17</f>
        <v>13500539395026.365</v>
      </c>
      <c r="L2" s="7">
        <f>'IRA Calculations'!Y17</f>
        <v>14252570785409.465</v>
      </c>
      <c r="M2" s="7">
        <f>'IRA Calculations'!Z17</f>
        <v>15023835568867.432</v>
      </c>
      <c r="N2" s="7">
        <f>'IRA Calculations'!AA17</f>
        <v>15799935355263.08</v>
      </c>
      <c r="O2" s="7">
        <f>'IRA Calculations'!AB17</f>
        <v>16598449697041.715</v>
      </c>
      <c r="P2" s="7">
        <f>'IRA Calculations'!AC17</f>
        <v>16592458955711.395</v>
      </c>
      <c r="Q2" s="7">
        <f>'IRA Calculations'!AD17</f>
        <v>16591882301790.928</v>
      </c>
      <c r="R2" s="7">
        <f>'IRA Calculations'!AE17</f>
        <v>16594984696274.898</v>
      </c>
      <c r="S2" s="7">
        <f>'IRA Calculations'!AF17</f>
        <v>16600738072087.355</v>
      </c>
      <c r="T2" s="7">
        <f>'IRA Calculations'!AG17</f>
        <v>16608498433146.387</v>
      </c>
      <c r="U2" s="7">
        <f>'IRA Calculations'!AH17</f>
        <v>16607234314376.777</v>
      </c>
      <c r="V2" s="7">
        <f>'IRA Calculations'!AI17</f>
        <v>16617610356539.822</v>
      </c>
      <c r="W2" s="7">
        <f>'IRA Calculations'!AJ17</f>
        <v>16628805443704.703</v>
      </c>
      <c r="X2" s="7">
        <f>'IRA Calculations'!AK17</f>
        <v>16642226896140.68</v>
      </c>
      <c r="Y2" s="7">
        <f>'IRA Calculations'!AL17</f>
        <v>16655851332846.977</v>
      </c>
      <c r="Z2" s="7">
        <f>'IRA Calculations'!AM17</f>
        <v>16669945899953.457</v>
      </c>
      <c r="AA2" s="7">
        <f>'IRA Calculations'!AN17</f>
        <v>16684457878051.828</v>
      </c>
      <c r="AB2" s="7">
        <f>'IRA Calculations'!AO17</f>
        <v>16688890394174.918</v>
      </c>
      <c r="AC2" s="7">
        <f>'IRA Calculations'!AP17</f>
        <v>16704080959118.564</v>
      </c>
      <c r="AD2" s="7">
        <f>'IRA Calculations'!AQ17</f>
        <v>16719513396316.924</v>
      </c>
      <c r="AE2" s="7">
        <f>'IRA Calculations'!AR17</f>
        <v>16735131861552.816</v>
      </c>
      <c r="AF2" s="7">
        <f>'IRA Calculations'!AS17</f>
        <v>16750883453117.326</v>
      </c>
      <c r="AG2" s="7">
        <f>'IRA Calculations'!AT17</f>
        <v>16766743171189.539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8825212053090.7422</v>
      </c>
      <c r="C2" s="7">
        <f>'IRA Calculations'!P30</f>
        <v>8825212053090.7422</v>
      </c>
      <c r="D2" s="7">
        <f>'IRA Calculations'!Q30</f>
        <v>8825212053090.7422</v>
      </c>
      <c r="E2" s="7">
        <f>'IRA Calculations'!R30</f>
        <v>8739522577673.9775</v>
      </c>
      <c r="F2" s="7">
        <f>'IRA Calculations'!S30</f>
        <v>8655974759869.1016</v>
      </c>
      <c r="G2" s="7">
        <f>'IRA Calculations'!T30</f>
        <v>8578790481678.877</v>
      </c>
      <c r="H2" s="7">
        <f>'IRA Calculations'!U30</f>
        <v>8529935163012.5225</v>
      </c>
      <c r="I2" s="7">
        <f>'IRA Calculations'!V30</f>
        <v>8507341611976.7959</v>
      </c>
      <c r="J2" s="7">
        <f>'IRA Calculations'!W30</f>
        <v>8496219432531.6621</v>
      </c>
      <c r="K2" s="7">
        <f>'IRA Calculations'!X30</f>
        <v>8484393360854.8711</v>
      </c>
      <c r="L2" s="7">
        <f>'IRA Calculations'!Y30</f>
        <v>8473869599122.1045</v>
      </c>
      <c r="M2" s="7">
        <f>'IRA Calculations'!Z30</f>
        <v>8467452576795.1094</v>
      </c>
      <c r="N2" s="7">
        <f>'IRA Calculations'!AA30</f>
        <v>8473948311223.8564</v>
      </c>
      <c r="O2" s="7">
        <f>'IRA Calculations'!AB30</f>
        <v>8492427378690.3076</v>
      </c>
      <c r="P2" s="7">
        <f>'IRA Calculations'!AC30</f>
        <v>8516990518582.8691</v>
      </c>
      <c r="Q2" s="7">
        <f>'IRA Calculations'!AD30</f>
        <v>8540744756569.6611</v>
      </c>
      <c r="R2" s="7">
        <f>'IRA Calculations'!AE30</f>
        <v>8562741283415.3135</v>
      </c>
      <c r="S2" s="7">
        <f>'IRA Calculations'!AF30</f>
        <v>8567832110591.3887</v>
      </c>
      <c r="T2" s="7">
        <f>'IRA Calculations'!AG30</f>
        <v>8568025721855.7617</v>
      </c>
      <c r="U2" s="7">
        <f>'IRA Calculations'!AH30</f>
        <v>8565382045136.2988</v>
      </c>
      <c r="V2" s="7">
        <f>'IRA Calculations'!AI30</f>
        <v>8561002057791.7383</v>
      </c>
      <c r="W2" s="7">
        <f>'IRA Calculations'!AJ30</f>
        <v>8555353617415.459</v>
      </c>
      <c r="X2" s="7">
        <f>'IRA Calculations'!AK30</f>
        <v>8478651681509.4678</v>
      </c>
      <c r="Y2" s="7">
        <f>'IRA Calculations'!AL30</f>
        <v>8404137018992.1963</v>
      </c>
      <c r="Z2" s="7">
        <f>'IRA Calculations'!AM30</f>
        <v>8332578218538.9453</v>
      </c>
      <c r="AA2" s="7">
        <f>'IRA Calculations'!AN30</f>
        <v>8264501206287.7578</v>
      </c>
      <c r="AB2" s="7">
        <f>'IRA Calculations'!AO30</f>
        <v>8199754537059.3301</v>
      </c>
      <c r="AC2" s="7">
        <f>'IRA Calculations'!AP30</f>
        <v>8137935527207.0342</v>
      </c>
      <c r="AD2" s="7">
        <f>'IRA Calculations'!AQ30</f>
        <v>8078451888392.4785</v>
      </c>
      <c r="AE2" s="7">
        <f>'IRA Calculations'!AR30</f>
        <v>8020726712059.1689</v>
      </c>
      <c r="AF2" s="7">
        <f>'IRA Calculations'!AS30</f>
        <v>7964388421420.8721</v>
      </c>
      <c r="AG2" s="7">
        <f>'IRA Calculations'!AT30</f>
        <v>7909233234457.5312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38205042089660.031</v>
      </c>
      <c r="C2" s="7">
        <f>'IRA Calculations'!P43</f>
        <v>38205042089660.031</v>
      </c>
      <c r="D2" s="7">
        <f>'IRA Calculations'!Q43</f>
        <v>38205042089660.031</v>
      </c>
      <c r="E2" s="7">
        <f>'IRA Calculations'!R43</f>
        <v>37968373400475.922</v>
      </c>
      <c r="F2" s="7">
        <f>'IRA Calculations'!S43</f>
        <v>37728052422789.312</v>
      </c>
      <c r="G2" s="7">
        <f>'IRA Calculations'!T43</f>
        <v>37493897317308.18</v>
      </c>
      <c r="H2" s="7">
        <f>'IRA Calculations'!U43</f>
        <v>37279897129787.422</v>
      </c>
      <c r="I2" s="7">
        <f>'IRA Calculations'!V43</f>
        <v>37102381168730.219</v>
      </c>
      <c r="J2" s="7">
        <f>'IRA Calculations'!W43</f>
        <v>36967133610189.336</v>
      </c>
      <c r="K2" s="7">
        <f>'IRA Calculations'!X43</f>
        <v>36872994453382.859</v>
      </c>
      <c r="L2" s="7">
        <f>'IRA Calculations'!Y43</f>
        <v>36816664212534</v>
      </c>
      <c r="M2" s="7">
        <f>'IRA Calculations'!Z43</f>
        <v>36806918139972.859</v>
      </c>
      <c r="N2" s="7">
        <f>'IRA Calculations'!AA43</f>
        <v>36848580845648.5</v>
      </c>
      <c r="O2" s="7">
        <f>'IRA Calculations'!AB43</f>
        <v>36930640675911.195</v>
      </c>
      <c r="P2" s="7">
        <f>'IRA Calculations'!AC43</f>
        <v>37044118042538.75</v>
      </c>
      <c r="Q2" s="7">
        <f>'IRA Calculations'!AD43</f>
        <v>37190710312696.328</v>
      </c>
      <c r="R2" s="7">
        <f>'IRA Calculations'!AE43</f>
        <v>37364904003242.18</v>
      </c>
      <c r="S2" s="7">
        <f>'IRA Calculations'!AF43</f>
        <v>37558437468849.117</v>
      </c>
      <c r="T2" s="7">
        <f>'IRA Calculations'!AG43</f>
        <v>37763024431337.836</v>
      </c>
      <c r="U2" s="7">
        <f>'IRA Calculations'!AH43</f>
        <v>37975992614058.109</v>
      </c>
      <c r="V2" s="7">
        <f>'IRA Calculations'!AI43</f>
        <v>38194678642437.562</v>
      </c>
      <c r="W2" s="7">
        <f>'IRA Calculations'!AJ43</f>
        <v>38416482120395.242</v>
      </c>
      <c r="X2" s="7">
        <f>'IRA Calculations'!AK43</f>
        <v>38311033634510.492</v>
      </c>
      <c r="Y2" s="7">
        <f>'IRA Calculations'!AL43</f>
        <v>38204912841859.969</v>
      </c>
      <c r="Z2" s="7">
        <f>'IRA Calculations'!AM43</f>
        <v>38097991449261.836</v>
      </c>
      <c r="AA2" s="7">
        <f>'IRA Calculations'!AN43</f>
        <v>37990333820326.938</v>
      </c>
      <c r="AB2" s="7">
        <f>'IRA Calculations'!AO43</f>
        <v>37882099001734.039</v>
      </c>
      <c r="AC2" s="7">
        <f>'IRA Calculations'!AP43</f>
        <v>37773382223216.242</v>
      </c>
      <c r="AD2" s="7">
        <f>'IRA Calculations'!AQ43</f>
        <v>37663930264561.039</v>
      </c>
      <c r="AE2" s="7">
        <f>'IRA Calculations'!AR43</f>
        <v>37553798407428.68</v>
      </c>
      <c r="AF2" s="7">
        <f>'IRA Calculations'!AS43</f>
        <v>37442777977936.805</v>
      </c>
      <c r="AG2" s="7">
        <f>'IRA Calculations'!AT43</f>
        <v>37330708219601.938</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59898572855496.297</v>
      </c>
      <c r="C4" s="7">
        <f>'IRA Calculations'!P45</f>
        <v>59898572855496.297</v>
      </c>
      <c r="D4" s="7">
        <f>'IRA Calculations'!Q45</f>
        <v>59898572855496.297</v>
      </c>
      <c r="E4" s="7">
        <f>'IRA Calculations'!R45</f>
        <v>59951941116680.297</v>
      </c>
      <c r="F4" s="7">
        <f>'IRA Calculations'!S45</f>
        <v>60017627764579.188</v>
      </c>
      <c r="G4" s="7">
        <f>'IRA Calculations'!T45</f>
        <v>60103457976430.922</v>
      </c>
      <c r="H4" s="7">
        <f>'IRA Calculations'!U45</f>
        <v>60223394102786.664</v>
      </c>
      <c r="I4" s="7">
        <f>'IRA Calculations'!V45</f>
        <v>60393700337789.664</v>
      </c>
      <c r="J4" s="7">
        <f>'IRA Calculations'!W45</f>
        <v>60611069129444.984</v>
      </c>
      <c r="K4" s="7">
        <f>'IRA Calculations'!X45</f>
        <v>60860493027386.219</v>
      </c>
      <c r="L4" s="7">
        <f>'IRA Calculations'!Y45</f>
        <v>61127455131967.844</v>
      </c>
      <c r="M4" s="7">
        <f>'IRA Calculations'!Z45</f>
        <v>61421891361062.891</v>
      </c>
      <c r="N4" s="7">
        <f>'IRA Calculations'!AA45</f>
        <v>61742057518187.391</v>
      </c>
      <c r="O4" s="7">
        <f>'IRA Calculations'!AB45</f>
        <v>62070914749014.891</v>
      </c>
      <c r="P4" s="7">
        <f>'IRA Calculations'!AC45</f>
        <v>62400940864667.578</v>
      </c>
      <c r="Q4" s="7">
        <f>'IRA Calculations'!AD45</f>
        <v>62744516340094.492</v>
      </c>
      <c r="R4" s="7">
        <f>'IRA Calculations'!AE45</f>
        <v>63101237782071.008</v>
      </c>
      <c r="S4" s="7">
        <f>'IRA Calculations'!AF45</f>
        <v>63464579115060.258</v>
      </c>
      <c r="T4" s="7">
        <f>'IRA Calculations'!AG45</f>
        <v>63827675189278.258</v>
      </c>
      <c r="U4" s="7">
        <f>'IRA Calculations'!AH45</f>
        <v>64192280476488.992</v>
      </c>
      <c r="V4" s="7">
        <f>'IRA Calculations'!AI45</f>
        <v>64557206764026.094</v>
      </c>
      <c r="W4" s="7">
        <f>'IRA Calculations'!AJ45</f>
        <v>64920842683159.539</v>
      </c>
      <c r="X4" s="7">
        <f>'IRA Calculations'!AK45</f>
        <v>64713883779827.797</v>
      </c>
      <c r="Y4" s="7">
        <f>'IRA Calculations'!AL45</f>
        <v>64504068370765.594</v>
      </c>
      <c r="Z4" s="7">
        <f>'IRA Calculations'!AM45</f>
        <v>64292937229779.969</v>
      </c>
      <c r="AA4" s="7">
        <f>'IRA Calculations'!AN45</f>
        <v>64081806943599.648</v>
      </c>
      <c r="AB4" s="7">
        <f>'IRA Calculations'!AO45</f>
        <v>63871518235579.227</v>
      </c>
      <c r="AC4" s="7">
        <f>'IRA Calculations'!AP45</f>
        <v>63662211592258.93</v>
      </c>
      <c r="AD4" s="7">
        <f>'IRA Calculations'!AQ45</f>
        <v>63454616604177.719</v>
      </c>
      <c r="AE4" s="7">
        <f>'IRA Calculations'!AR45</f>
        <v>63248561360292.336</v>
      </c>
      <c r="AF4" s="7">
        <f>'IRA Calculations'!AS45</f>
        <v>63044184141231.953</v>
      </c>
      <c r="AG4" s="7">
        <f>'IRA Calculations'!AT45</f>
        <v>62841358663002.938</v>
      </c>
    </row>
    <row r="5" spans="1:35" x14ac:dyDescent="0.2">
      <c r="A5" s="1" t="s">
        <v>79</v>
      </c>
      <c r="B5" s="7">
        <f>'IRA Calculations'!O46</f>
        <v>7173891505.0211353</v>
      </c>
      <c r="C5" s="7">
        <f>'IRA Calculations'!P46</f>
        <v>7173891505.0211353</v>
      </c>
      <c r="D5" s="7">
        <f>'IRA Calculations'!Q46</f>
        <v>7173891505.0211353</v>
      </c>
      <c r="E5" s="7">
        <f>'IRA Calculations'!R46</f>
        <v>6873998543.1751461</v>
      </c>
      <c r="F5" s="7">
        <f>'IRA Calculations'!S46</f>
        <v>6623527264.5252848</v>
      </c>
      <c r="G5" s="7">
        <f>'IRA Calculations'!T46</f>
        <v>6420380370.6574717</v>
      </c>
      <c r="H5" s="7">
        <f>'IRA Calculations'!U46</f>
        <v>6261891569.5724897</v>
      </c>
      <c r="I5" s="7">
        <f>'IRA Calculations'!V46</f>
        <v>6145749002.5442085</v>
      </c>
      <c r="J5" s="7">
        <f>'IRA Calculations'!W46</f>
        <v>6066339853.3765059</v>
      </c>
      <c r="K5" s="7">
        <f>'IRA Calculations'!X46</f>
        <v>6016639500.0976868</v>
      </c>
      <c r="L5" s="7">
        <f>'IRA Calculations'!Y46</f>
        <v>5989554652.5319815</v>
      </c>
      <c r="M5" s="7">
        <f>'IRA Calculations'!Z46</f>
        <v>5981218875.9001637</v>
      </c>
      <c r="N5" s="7">
        <f>'IRA Calculations'!AA46</f>
        <v>5987244069.6074314</v>
      </c>
      <c r="O5" s="7">
        <f>'IRA Calculations'!AB46</f>
        <v>6002302226.7268686</v>
      </c>
      <c r="P5" s="7">
        <f>'IRA Calculations'!AC46</f>
        <v>6022756289.0699205</v>
      </c>
      <c r="Q5" s="7">
        <f>'IRA Calculations'!AD46</f>
        <v>6048108262.1529341</v>
      </c>
      <c r="R5" s="7">
        <f>'IRA Calculations'!AE46</f>
        <v>6076946153.0626297</v>
      </c>
      <c r="S5" s="7">
        <f>'IRA Calculations'!AF46</f>
        <v>6107704448.3877916</v>
      </c>
      <c r="T5" s="7">
        <f>'IRA Calculations'!AG46</f>
        <v>6138901245.2124329</v>
      </c>
      <c r="U5" s="7">
        <f>'IRA Calculations'!AH46</f>
        <v>6170454889.7214346</v>
      </c>
      <c r="V5" s="7">
        <f>'IRA Calculations'!AI46</f>
        <v>6202182295.5156679</v>
      </c>
      <c r="W5" s="7">
        <f>'IRA Calculations'!AJ46</f>
        <v>6233886215.3531179</v>
      </c>
      <c r="X5" s="7">
        <f>'IRA Calculations'!AK46</f>
        <v>6212564732.8291998</v>
      </c>
      <c r="Y5" s="7">
        <f>'IRA Calculations'!AL46</f>
        <v>6191086467.4166431</v>
      </c>
      <c r="Z5" s="7">
        <f>'IRA Calculations'!AM46</f>
        <v>6169621276.0811157</v>
      </c>
      <c r="AA5" s="7">
        <f>'IRA Calculations'!AN46</f>
        <v>6148310647.1524496</v>
      </c>
      <c r="AB5" s="7">
        <f>'IRA Calculations'!AO46</f>
        <v>6127243536.3178501</v>
      </c>
      <c r="AC5" s="7">
        <f>'IRA Calculations'!AP46</f>
        <v>6106406910.1949368</v>
      </c>
      <c r="AD5" s="7">
        <f>'IRA Calculations'!AQ46</f>
        <v>6085867879.1624374</v>
      </c>
      <c r="AE5" s="7">
        <f>'IRA Calculations'!AR46</f>
        <v>6065593910.9083376</v>
      </c>
      <c r="AF5" s="7">
        <f>'IRA Calculations'!AS46</f>
        <v>6045580044.820817</v>
      </c>
      <c r="AG5" s="7">
        <f>'IRA Calculations'!AT46</f>
        <v>6025807216.2248745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1640862946995.688</v>
      </c>
      <c r="C10" s="7">
        <f>'IRA Calculations'!P51</f>
        <v>1640862946995.688</v>
      </c>
      <c r="D10" s="7">
        <f>'IRA Calculations'!Q51</f>
        <v>1640862946995.688</v>
      </c>
      <c r="E10" s="7">
        <f>'IRA Calculations'!R51</f>
        <v>1608842605462.8333</v>
      </c>
      <c r="F10" s="7">
        <f>'IRA Calculations'!S51</f>
        <v>1583735483186.3699</v>
      </c>
      <c r="G10" s="7">
        <f>'IRA Calculations'!T51</f>
        <v>1564904611652.9702</v>
      </c>
      <c r="H10" s="7">
        <f>'IRA Calculations'!U51</f>
        <v>1551696348150.0283</v>
      </c>
      <c r="I10" s="7">
        <f>'IRA Calculations'!V51</f>
        <v>1543603144904.5686</v>
      </c>
      <c r="J10" s="7">
        <f>'IRA Calculations'!W51</f>
        <v>1539744352873.7505</v>
      </c>
      <c r="K10" s="7">
        <f>'IRA Calculations'!X51</f>
        <v>1539098216219.0061</v>
      </c>
      <c r="L10" s="7">
        <f>'IRA Calculations'!Y51</f>
        <v>1540703331145.2947</v>
      </c>
      <c r="M10" s="7">
        <f>'IRA Calculations'!Z51</f>
        <v>1544352658423.7144</v>
      </c>
      <c r="N10" s="7">
        <f>'IRA Calculations'!AA51</f>
        <v>1549598280331.3464</v>
      </c>
      <c r="O10" s="7">
        <f>'IRA Calculations'!AB51</f>
        <v>1555677149977.4534</v>
      </c>
      <c r="P10" s="7">
        <f>'IRA Calculations'!AC51</f>
        <v>1562132555584.2146</v>
      </c>
      <c r="Q10" s="7">
        <f>'IRA Calculations'!AD51</f>
        <v>1569083617600.6106</v>
      </c>
      <c r="R10" s="7">
        <f>'IRA Calculations'!AE51</f>
        <v>1576427167553.1082</v>
      </c>
      <c r="S10" s="7">
        <f>'IRA Calculations'!AF51</f>
        <v>1583981745305.4045</v>
      </c>
      <c r="T10" s="7">
        <f>'IRA Calculations'!AG51</f>
        <v>1591555282033.6365</v>
      </c>
      <c r="U10" s="7">
        <f>'IRA Calculations'!AH51</f>
        <v>1599200369435.5022</v>
      </c>
      <c r="V10" s="7">
        <f>'IRA Calculations'!AI51</f>
        <v>1606893088878.1794</v>
      </c>
      <c r="W10" s="7">
        <f>'IRA Calculations'!AJ51</f>
        <v>1614602793665.2761</v>
      </c>
      <c r="X10" s="7">
        <f>'IRA Calculations'!AK51</f>
        <v>1609807377902.6667</v>
      </c>
      <c r="Y10" s="7">
        <f>'IRA Calculations'!AL51</f>
        <v>1604904482557.9602</v>
      </c>
      <c r="Z10" s="7">
        <f>'IRA Calculations'!AM51</f>
        <v>1599929153816.0212</v>
      </c>
      <c r="AA10" s="7">
        <f>'IRA Calculations'!AN51</f>
        <v>1594913004732.2593</v>
      </c>
      <c r="AB10" s="7">
        <f>'IRA Calculations'!AO51</f>
        <v>1589877350759.3745</v>
      </c>
      <c r="AC10" s="7">
        <f>'IRA Calculations'!AP51</f>
        <v>1584832606674.9907</v>
      </c>
      <c r="AD10" s="7">
        <f>'IRA Calculations'!AQ51</f>
        <v>1579798586208.7629</v>
      </c>
      <c r="AE10" s="7">
        <f>'IRA Calculations'!AR51</f>
        <v>1574775490314.3379</v>
      </c>
      <c r="AF10" s="7">
        <f>'IRA Calculations'!AS51</f>
        <v>1569771710516.6641</v>
      </c>
      <c r="AG10" s="7">
        <f>'IRA Calculations'!AT51</f>
        <v>1564788292967.9109</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58682711430779.305</v>
      </c>
      <c r="C2" s="7">
        <f>'IRA Calculations'!P56</f>
        <v>58682711430779.305</v>
      </c>
      <c r="D2" s="7">
        <f>'IRA Calculations'!Q56</f>
        <v>58682711430779.305</v>
      </c>
      <c r="E2" s="7">
        <f>'IRA Calculations'!R56</f>
        <v>59019464615851.57</v>
      </c>
      <c r="F2" s="7">
        <f>'IRA Calculations'!S56</f>
        <v>59379156959594.992</v>
      </c>
      <c r="G2" s="7">
        <f>'IRA Calculations'!T56</f>
        <v>59799813951504.75</v>
      </c>
      <c r="H2" s="7">
        <f>'IRA Calculations'!U56</f>
        <v>60257043295381.766</v>
      </c>
      <c r="I2" s="7">
        <f>'IRA Calculations'!V56</f>
        <v>60649388588827.656</v>
      </c>
      <c r="J2" s="7">
        <f>'IRA Calculations'!W56</f>
        <v>61124268001815.969</v>
      </c>
      <c r="K2" s="7">
        <f>'IRA Calculations'!X56</f>
        <v>61660803803331.648</v>
      </c>
      <c r="L2" s="7">
        <f>'IRA Calculations'!Y56</f>
        <v>62189796439435.203</v>
      </c>
      <c r="M2" s="7">
        <f>'IRA Calculations'!Z56</f>
        <v>62699865413340.078</v>
      </c>
      <c r="N2" s="7">
        <f>'IRA Calculations'!AA56</f>
        <v>63240734649819.094</v>
      </c>
      <c r="O2" s="7">
        <f>'IRA Calculations'!AB56</f>
        <v>63818399461891.383</v>
      </c>
      <c r="P2" s="7">
        <f>'IRA Calculations'!AC56</f>
        <v>64453424699670.797</v>
      </c>
      <c r="Q2" s="7">
        <f>'IRA Calculations'!AD56</f>
        <v>65150310928477.266</v>
      </c>
      <c r="R2" s="7">
        <f>'IRA Calculations'!AE56</f>
        <v>65862505562281.484</v>
      </c>
      <c r="S2" s="7">
        <f>'IRA Calculations'!AF56</f>
        <v>66537501852426.031</v>
      </c>
      <c r="T2" s="7">
        <f>'IRA Calculations'!AG56</f>
        <v>67194448523858.867</v>
      </c>
      <c r="U2" s="7">
        <f>'IRA Calculations'!AH56</f>
        <v>67888165942716.461</v>
      </c>
      <c r="V2" s="7">
        <f>'IRA Calculations'!AI56</f>
        <v>68554042478749.75</v>
      </c>
      <c r="W2" s="7">
        <f>'IRA Calculations'!AJ56</f>
        <v>69174912212132.922</v>
      </c>
      <c r="X2" s="7">
        <f>'IRA Calculations'!AK56</f>
        <v>69628721016019.461</v>
      </c>
      <c r="Y2" s="7">
        <f>'IRA Calculations'!AL56</f>
        <v>70104486886579.055</v>
      </c>
      <c r="Z2" s="7">
        <f>'IRA Calculations'!AM56</f>
        <v>70592910755150.266</v>
      </c>
      <c r="AA2" s="7">
        <f>'IRA Calculations'!AN56</f>
        <v>71061928881251.188</v>
      </c>
      <c r="AB2" s="7">
        <f>'IRA Calculations'!AO56</f>
        <v>71501212746789.906</v>
      </c>
      <c r="AC2" s="7">
        <f>'IRA Calculations'!AP56</f>
        <v>71942078948289.109</v>
      </c>
      <c r="AD2" s="7">
        <f>'IRA Calculations'!AQ56</f>
        <v>72370288990900.25</v>
      </c>
      <c r="AE2" s="7">
        <f>'IRA Calculations'!AR56</f>
        <v>72804155717899.188</v>
      </c>
      <c r="AF2" s="7">
        <f>'IRA Calculations'!AS56</f>
        <v>73261539088377</v>
      </c>
      <c r="AG2" s="7">
        <f>'IRA Calculations'!AT56</f>
        <v>73719944781681.453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7132011266401.7764</v>
      </c>
      <c r="C2" s="7">
        <f>'IRA Calculations'!P69</f>
        <v>7132011266401.7764</v>
      </c>
      <c r="D2" s="7">
        <f>'IRA Calculations'!Q69</f>
        <v>7132011266401.7764</v>
      </c>
      <c r="E2" s="7">
        <f>'IRA Calculations'!R69</f>
        <v>7189803651342.708</v>
      </c>
      <c r="F2" s="7">
        <f>'IRA Calculations'!S69</f>
        <v>7249021464094.4648</v>
      </c>
      <c r="G2" s="7">
        <f>'IRA Calculations'!T69</f>
        <v>7306001743187.0508</v>
      </c>
      <c r="H2" s="7">
        <f>'IRA Calculations'!U69</f>
        <v>7360248015467.4375</v>
      </c>
      <c r="I2" s="7">
        <f>'IRA Calculations'!V69</f>
        <v>7413952060019.6846</v>
      </c>
      <c r="J2" s="7">
        <f>'IRA Calculations'!W69</f>
        <v>7467154443398.0361</v>
      </c>
      <c r="K2" s="7">
        <f>'IRA Calculations'!X69</f>
        <v>7519294551983.6572</v>
      </c>
      <c r="L2" s="7">
        <f>'IRA Calculations'!Y69</f>
        <v>7569650106772.4492</v>
      </c>
      <c r="M2" s="7">
        <f>'IRA Calculations'!Z69</f>
        <v>7619042991487.6123</v>
      </c>
      <c r="N2" s="7">
        <f>'IRA Calculations'!AA69</f>
        <v>7670972008926.8633</v>
      </c>
      <c r="O2" s="7">
        <f>'IRA Calculations'!AB69</f>
        <v>7720019376724.6729</v>
      </c>
      <c r="P2" s="7">
        <f>'IRA Calculations'!AC69</f>
        <v>7764793705684.9775</v>
      </c>
      <c r="Q2" s="7">
        <f>'IRA Calculations'!AD69</f>
        <v>7808667050291.3623</v>
      </c>
      <c r="R2" s="7">
        <f>'IRA Calculations'!AE69</f>
        <v>7855970171187.043</v>
      </c>
      <c r="S2" s="7">
        <f>'IRA Calculations'!AF69</f>
        <v>7902433927591.498</v>
      </c>
      <c r="T2" s="7">
        <f>'IRA Calculations'!AG69</f>
        <v>7952977836154.8027</v>
      </c>
      <c r="U2" s="7">
        <f>'IRA Calculations'!AH69</f>
        <v>8003654523909.9863</v>
      </c>
      <c r="V2" s="7">
        <f>'IRA Calculations'!AI69</f>
        <v>8056823430939.7432</v>
      </c>
      <c r="W2" s="7">
        <f>'IRA Calculations'!AJ69</f>
        <v>8109704318198.1582</v>
      </c>
      <c r="X2" s="7">
        <f>'IRA Calculations'!AK69</f>
        <v>8089173721646.6064</v>
      </c>
      <c r="Y2" s="7">
        <f>'IRA Calculations'!AL69</f>
        <v>8068050752169.2598</v>
      </c>
      <c r="Z2" s="7">
        <f>'IRA Calculations'!AM69</f>
        <v>8047584931852.4775</v>
      </c>
      <c r="AA2" s="7">
        <f>'IRA Calculations'!AN69</f>
        <v>8027194277396.1484</v>
      </c>
      <c r="AB2" s="7">
        <f>'IRA Calculations'!AO69</f>
        <v>8005919771213.0811</v>
      </c>
      <c r="AC2" s="7">
        <f>'IRA Calculations'!AP69</f>
        <v>7985175800059.9854</v>
      </c>
      <c r="AD2" s="7">
        <f>'IRA Calculations'!AQ69</f>
        <v>7964666734916.5186</v>
      </c>
      <c r="AE2" s="7">
        <f>'IRA Calculations'!AR69</f>
        <v>7943433322880.7686</v>
      </c>
      <c r="AF2" s="7">
        <f>'IRA Calculations'!AS69</f>
        <v>7922971326674.3652</v>
      </c>
      <c r="AG2" s="7">
        <f>'IRA Calculations'!AT69</f>
        <v>7902919614305.5088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50823473715699.305</v>
      </c>
      <c r="C4" s="7">
        <f>'IRA Calculations'!P71</f>
        <v>50823473715699.305</v>
      </c>
      <c r="D4" s="7">
        <f>'IRA Calculations'!Q71</f>
        <v>50823473715699.305</v>
      </c>
      <c r="E4" s="7">
        <f>'IRA Calculations'!R71</f>
        <v>51013703039041.484</v>
      </c>
      <c r="F4" s="7">
        <f>'IRA Calculations'!S71</f>
        <v>49753770059910.258</v>
      </c>
      <c r="G4" s="7">
        <f>'IRA Calculations'!T71</f>
        <v>48448053654956.992</v>
      </c>
      <c r="H4" s="7">
        <f>'IRA Calculations'!U71</f>
        <v>47110659280130.578</v>
      </c>
      <c r="I4" s="7">
        <f>'IRA Calculations'!V71</f>
        <v>45759743520175.047</v>
      </c>
      <c r="J4" s="7">
        <f>'IRA Calculations'!W71</f>
        <v>44425372583142.336</v>
      </c>
      <c r="K4" s="7">
        <f>'IRA Calculations'!X71</f>
        <v>43080189386761.062</v>
      </c>
      <c r="L4" s="7">
        <f>'IRA Calculations'!Y71</f>
        <v>41738288485819.055</v>
      </c>
      <c r="M4" s="7">
        <f>'IRA Calculations'!Z71</f>
        <v>40390032755463.82</v>
      </c>
      <c r="N4" s="7">
        <f>'IRA Calculations'!AA71</f>
        <v>39089521469198.773</v>
      </c>
      <c r="O4" s="7">
        <f>'IRA Calculations'!AB71</f>
        <v>37772693200992.227</v>
      </c>
      <c r="P4" s="7">
        <f>'IRA Calculations'!AC71</f>
        <v>37904312430101.469</v>
      </c>
      <c r="Q4" s="7">
        <f>'IRA Calculations'!AD71</f>
        <v>38039741749468.32</v>
      </c>
      <c r="R4" s="7">
        <f>'IRA Calculations'!AE71</f>
        <v>38233148039988.883</v>
      </c>
      <c r="S4" s="7">
        <f>'IRA Calculations'!AF71</f>
        <v>38427846473220.164</v>
      </c>
      <c r="T4" s="7">
        <f>'IRA Calculations'!AG71</f>
        <v>38690577495484.18</v>
      </c>
      <c r="U4" s="7">
        <f>'IRA Calculations'!AH71</f>
        <v>38967454095318</v>
      </c>
      <c r="V4" s="7">
        <f>'IRA Calculations'!AI71</f>
        <v>39298111319090.008</v>
      </c>
      <c r="W4" s="7">
        <f>'IRA Calculations'!AJ71</f>
        <v>39647005293402.055</v>
      </c>
      <c r="X4" s="7">
        <f>'IRA Calculations'!AK71</f>
        <v>39331399137078.656</v>
      </c>
      <c r="Y4" s="7">
        <f>'IRA Calculations'!AL71</f>
        <v>39032021276975.781</v>
      </c>
      <c r="Z4" s="7">
        <f>'IRA Calculations'!AM71</f>
        <v>38761987674153.695</v>
      </c>
      <c r="AA4" s="7">
        <f>'IRA Calculations'!AN71</f>
        <v>38508519826999.305</v>
      </c>
      <c r="AB4" s="7">
        <f>'IRA Calculations'!AO71</f>
        <v>38259018865590.039</v>
      </c>
      <c r="AC4" s="7">
        <f>'IRA Calculations'!AP71</f>
        <v>38026574590337.93</v>
      </c>
      <c r="AD4" s="7">
        <f>'IRA Calculations'!AQ71</f>
        <v>37798808257934.938</v>
      </c>
      <c r="AE4" s="7">
        <f>'IRA Calculations'!AR71</f>
        <v>37564178074629.328</v>
      </c>
      <c r="AF4" s="7">
        <f>'IRA Calculations'!AS71</f>
        <v>37337103847112.133</v>
      </c>
      <c r="AG4" s="7">
        <f>'IRA Calculations'!AT71</f>
        <v>37107481643978.227</v>
      </c>
    </row>
    <row r="5" spans="1:35" x14ac:dyDescent="0.2">
      <c r="A5" s="1" t="s">
        <v>79</v>
      </c>
      <c r="B5" s="7">
        <f>'IRA Calculations'!O72</f>
        <v>1815595857185.7039</v>
      </c>
      <c r="C5" s="7">
        <f>'IRA Calculations'!P72</f>
        <v>1815595857185.7039</v>
      </c>
      <c r="D5" s="7">
        <f>'IRA Calculations'!Q72</f>
        <v>1815595857185.7039</v>
      </c>
      <c r="E5" s="7">
        <f>'IRA Calculations'!R72</f>
        <v>1819952901118.9727</v>
      </c>
      <c r="F5" s="7">
        <f>'IRA Calculations'!S72</f>
        <v>1821669317667.1216</v>
      </c>
      <c r="G5" s="7">
        <f>'IRA Calculations'!T72</f>
        <v>1819570510746.5662</v>
      </c>
      <c r="H5" s="7">
        <f>'IRA Calculations'!U72</f>
        <v>1813627478337.3372</v>
      </c>
      <c r="I5" s="7">
        <f>'IRA Calculations'!V72</f>
        <v>1802563780758.9829</v>
      </c>
      <c r="J5" s="7">
        <f>'IRA Calculations'!W72</f>
        <v>1786253246074.8486</v>
      </c>
      <c r="K5" s="7">
        <f>'IRA Calculations'!X72</f>
        <v>1761427341771.9807</v>
      </c>
      <c r="L5" s="7">
        <f>'IRA Calculations'!Y72</f>
        <v>1727495818468.0017</v>
      </c>
      <c r="M5" s="7">
        <f>'IRA Calculations'!Z72</f>
        <v>1683637683038.7354</v>
      </c>
      <c r="N5" s="7">
        <f>'IRA Calculations'!AA72</f>
        <v>1631579560795.3496</v>
      </c>
      <c r="O5" s="7">
        <f>'IRA Calculations'!AB72</f>
        <v>1570645818902.041</v>
      </c>
      <c r="P5" s="7">
        <f>'IRA Calculations'!AC72</f>
        <v>1503316350740.3064</v>
      </c>
      <c r="Q5" s="7">
        <f>'IRA Calculations'!AD72</f>
        <v>1429479859423.2571</v>
      </c>
      <c r="R5" s="7">
        <f>'IRA Calculations'!AE72</f>
        <v>1351501279609.6697</v>
      </c>
      <c r="S5" s="7">
        <f>'IRA Calculations'!AF72</f>
        <v>1269454378298.7732</v>
      </c>
      <c r="T5" s="7">
        <f>'IRA Calculations'!AG72</f>
        <v>1185823708023.6604</v>
      </c>
      <c r="U5" s="7">
        <f>'IRA Calculations'!AH72</f>
        <v>1100531202686.1648</v>
      </c>
      <c r="V5" s="7">
        <f>'IRA Calculations'!AI72</f>
        <v>1015150313330.2</v>
      </c>
      <c r="W5" s="7">
        <f>'IRA Calculations'!AJ72</f>
        <v>930071034996.90894</v>
      </c>
      <c r="X5" s="7">
        <f>'IRA Calculations'!AK72</f>
        <v>835447228966.11951</v>
      </c>
      <c r="Y5" s="7">
        <f>'IRA Calculations'!AL72</f>
        <v>745387277671.84692</v>
      </c>
      <c r="Z5" s="7">
        <f>'IRA Calculations'!AM72</f>
        <v>660756592907.94263</v>
      </c>
      <c r="AA5" s="7">
        <f>'IRA Calculations'!AN72</f>
        <v>582108441596.62805</v>
      </c>
      <c r="AB5" s="7">
        <f>'IRA Calculations'!AO72</f>
        <v>510046977957.57758</v>
      </c>
      <c r="AC5" s="7">
        <f>'IRA Calculations'!AP72</f>
        <v>445274680514.04242</v>
      </c>
      <c r="AD5" s="7">
        <f>'IRA Calculations'!AQ72</f>
        <v>387971796175.84241</v>
      </c>
      <c r="AE5" s="7">
        <f>'IRA Calculations'!AR72</f>
        <v>338100175738.76831</v>
      </c>
      <c r="AF5" s="7">
        <f>'IRA Calculations'!AS72</f>
        <v>295543388612.39362</v>
      </c>
      <c r="AG5" s="7">
        <f>'IRA Calculations'!AT72</f>
        <v>259815563985.49625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4586661143809.4395</v>
      </c>
      <c r="C7" s="7">
        <f>'IRA Calculations'!P74</f>
        <v>4586661143809.4395</v>
      </c>
      <c r="D7" s="7">
        <f>'IRA Calculations'!Q74</f>
        <v>4586661143809.4395</v>
      </c>
      <c r="E7" s="7">
        <f>'IRA Calculations'!R74</f>
        <v>4603946676853.7168</v>
      </c>
      <c r="F7" s="7">
        <f>'IRA Calculations'!S74</f>
        <v>4617880275207.3184</v>
      </c>
      <c r="G7" s="7">
        <f>'IRA Calculations'!T74</f>
        <v>4628527585021.7646</v>
      </c>
      <c r="H7" s="7">
        <f>'IRA Calculations'!U74</f>
        <v>4637354686351.1533</v>
      </c>
      <c r="I7" s="7">
        <f>'IRA Calculations'!V74</f>
        <v>4644688464880.4258</v>
      </c>
      <c r="J7" s="7">
        <f>'IRA Calculations'!W74</f>
        <v>4653526129277.1348</v>
      </c>
      <c r="K7" s="7">
        <f>'IRA Calculations'!X74</f>
        <v>4660804259815.5879</v>
      </c>
      <c r="L7" s="7">
        <f>'IRA Calculations'!Y74</f>
        <v>4667001018273.374</v>
      </c>
      <c r="M7" s="7">
        <f>'IRA Calculations'!Z74</f>
        <v>4673003713934.2217</v>
      </c>
      <c r="N7" s="7">
        <f>'IRA Calculations'!AA74</f>
        <v>4681210130545.6494</v>
      </c>
      <c r="O7" s="7">
        <f>'IRA Calculations'!AB74</f>
        <v>4688521154948.5332</v>
      </c>
      <c r="P7" s="7">
        <f>'IRA Calculations'!AC74</f>
        <v>4698365464266.499</v>
      </c>
      <c r="Q7" s="7">
        <f>'IRA Calculations'!AD74</f>
        <v>4709652966802.6885</v>
      </c>
      <c r="R7" s="7">
        <f>'IRA Calculations'!AE74</f>
        <v>4725443318705.5732</v>
      </c>
      <c r="S7" s="7">
        <f>'IRA Calculations'!AF74</f>
        <v>4743623958946.4971</v>
      </c>
      <c r="T7" s="7">
        <f>'IRA Calculations'!AG74</f>
        <v>4767589658646.0469</v>
      </c>
      <c r="U7" s="7">
        <f>'IRA Calculations'!AH74</f>
        <v>4794163938964.2568</v>
      </c>
      <c r="V7" s="7">
        <f>'IRA Calculations'!AI74</f>
        <v>4823337069721.6748</v>
      </c>
      <c r="W7" s="7">
        <f>'IRA Calculations'!AJ74</f>
        <v>4853252926855.4678</v>
      </c>
      <c r="X7" s="7">
        <f>'IRA Calculations'!AK74</f>
        <v>4831405045984.8574</v>
      </c>
      <c r="Y7" s="7">
        <f>'IRA Calculations'!AL74</f>
        <v>4807931672609.6943</v>
      </c>
      <c r="Z7" s="7">
        <f>'IRA Calculations'!AM74</f>
        <v>4783980427773.8701</v>
      </c>
      <c r="AA7" s="7">
        <f>'IRA Calculations'!AN74</f>
        <v>4758877779851.0938</v>
      </c>
      <c r="AB7" s="7">
        <f>'IRA Calculations'!AO74</f>
        <v>4732420219973.0049</v>
      </c>
      <c r="AC7" s="7">
        <f>'IRA Calculations'!AP74</f>
        <v>4706751888768.8213</v>
      </c>
      <c r="AD7" s="7">
        <f>'IRA Calculations'!AQ74</f>
        <v>4681452623983.8174</v>
      </c>
      <c r="AE7" s="7">
        <f>'IRA Calculations'!AR74</f>
        <v>4655894643047.5566</v>
      </c>
      <c r="AF7" s="7">
        <f>'IRA Calculations'!AS74</f>
        <v>4631574082397.4863</v>
      </c>
      <c r="AG7" s="7">
        <f>'IRA Calculations'!AT74</f>
        <v>4607774085886.4736</v>
      </c>
    </row>
    <row r="8" spans="1:35" x14ac:dyDescent="0.2">
      <c r="A8" s="1" t="s">
        <v>344</v>
      </c>
      <c r="B8" s="7">
        <f>'IRA Calculations'!O75</f>
        <v>68301882596.541809</v>
      </c>
      <c r="C8" s="7">
        <f>'IRA Calculations'!P75</f>
        <v>68301882596.541809</v>
      </c>
      <c r="D8" s="7">
        <f>'IRA Calculations'!Q75</f>
        <v>68301882596.541809</v>
      </c>
      <c r="E8" s="7">
        <f>'IRA Calculations'!R75</f>
        <v>68876245354.28096</v>
      </c>
      <c r="F8" s="7">
        <f>'IRA Calculations'!S75</f>
        <v>69422319704.195145</v>
      </c>
      <c r="G8" s="7">
        <f>'IRA Calculations'!T75</f>
        <v>69966021889.9646</v>
      </c>
      <c r="H8" s="7">
        <f>'IRA Calculations'!U75</f>
        <v>70503647458.872131</v>
      </c>
      <c r="I8" s="7">
        <f>'IRA Calculations'!V75</f>
        <v>71036512311.63443</v>
      </c>
      <c r="J8" s="7">
        <f>'IRA Calculations'!W75</f>
        <v>71580231667.075562</v>
      </c>
      <c r="K8" s="7">
        <f>'IRA Calculations'!X75</f>
        <v>72110855749.241348</v>
      </c>
      <c r="L8" s="7">
        <f>'IRA Calculations'!Y75</f>
        <v>72608143309.05188</v>
      </c>
      <c r="M8" s="7">
        <f>'IRA Calculations'!Z75</f>
        <v>73116075324.020065</v>
      </c>
      <c r="N8" s="7">
        <f>'IRA Calculations'!AA75</f>
        <v>73628039009.356659</v>
      </c>
      <c r="O8" s="7">
        <f>'IRA Calculations'!AB75</f>
        <v>74114599301.791351</v>
      </c>
      <c r="P8" s="7">
        <f>'IRA Calculations'!AC75</f>
        <v>74591040996.482727</v>
      </c>
      <c r="Q8" s="7">
        <f>'IRA Calculations'!AD75</f>
        <v>75062995966.0513</v>
      </c>
      <c r="R8" s="7">
        <f>'IRA Calculations'!AE75</f>
        <v>75534576854.675171</v>
      </c>
      <c r="S8" s="7">
        <f>'IRA Calculations'!AF75</f>
        <v>75992637809.534714</v>
      </c>
      <c r="T8" s="7">
        <f>'IRA Calculations'!AG75</f>
        <v>76459497820.923218</v>
      </c>
      <c r="U8" s="7">
        <f>'IRA Calculations'!AH75</f>
        <v>76928330304.055267</v>
      </c>
      <c r="V8" s="7">
        <f>'IRA Calculations'!AI75</f>
        <v>77385388368.052704</v>
      </c>
      <c r="W8" s="7">
        <f>'IRA Calculations'!AJ75</f>
        <v>77851755109.156647</v>
      </c>
      <c r="X8" s="7">
        <f>'IRA Calculations'!AK75</f>
        <v>77643214529.971527</v>
      </c>
      <c r="Y8" s="7">
        <f>'IRA Calculations'!AL75</f>
        <v>77413131478.92836</v>
      </c>
      <c r="Z8" s="7">
        <f>'IRA Calculations'!AM75</f>
        <v>77187289331.746994</v>
      </c>
      <c r="AA8" s="7">
        <f>'IRA Calculations'!AN75</f>
        <v>76953986051.436279</v>
      </c>
      <c r="AB8" s="7">
        <f>'IRA Calculations'!AO75</f>
        <v>76701671153.735779</v>
      </c>
      <c r="AC8" s="7">
        <f>'IRA Calculations'!AP75</f>
        <v>76456280578.930542</v>
      </c>
      <c r="AD8" s="7">
        <f>'IRA Calculations'!AQ75</f>
        <v>76205798376.339966</v>
      </c>
      <c r="AE8" s="7">
        <f>'IRA Calculations'!AR75</f>
        <v>75938538656.117432</v>
      </c>
      <c r="AF8" s="7">
        <f>'IRA Calculations'!AS75</f>
        <v>75679995208.410629</v>
      </c>
      <c r="AG8" s="7">
        <f>'IRA Calculations'!AT75</f>
        <v>75418270812.861542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4003014361086.2051</v>
      </c>
      <c r="C10" s="7">
        <f>'IRA Calculations'!P77</f>
        <v>4003014361086.2051</v>
      </c>
      <c r="D10" s="7">
        <f>'IRA Calculations'!Q77</f>
        <v>4003014361086.2051</v>
      </c>
      <c r="E10" s="7">
        <f>'IRA Calculations'!R77</f>
        <v>4034746331592.4121</v>
      </c>
      <c r="F10" s="7">
        <f>'IRA Calculations'!S77</f>
        <v>4064068499645.9761</v>
      </c>
      <c r="G10" s="7">
        <f>'IRA Calculations'!T77</f>
        <v>4090073960105.6245</v>
      </c>
      <c r="H10" s="7">
        <f>'IRA Calculations'!U77</f>
        <v>4114957198221.6572</v>
      </c>
      <c r="I10" s="7">
        <f>'IRA Calculations'!V77</f>
        <v>4138965829503.6895</v>
      </c>
      <c r="J10" s="7">
        <f>'IRA Calculations'!W77</f>
        <v>4165727034647.4922</v>
      </c>
      <c r="K10" s="7">
        <f>'IRA Calculations'!X77</f>
        <v>4191627965062.2793</v>
      </c>
      <c r="L10" s="7">
        <f>'IRA Calculations'!Y77</f>
        <v>4218235344598.645</v>
      </c>
      <c r="M10" s="7">
        <f>'IRA Calculations'!Z77</f>
        <v>4245063243583.3105</v>
      </c>
      <c r="N10" s="7">
        <f>'IRA Calculations'!AA77</f>
        <v>4274722022088.2837</v>
      </c>
      <c r="O10" s="7">
        <f>'IRA Calculations'!AB77</f>
        <v>4302506235576.4355</v>
      </c>
      <c r="P10" s="7">
        <f>'IRA Calculations'!AC77</f>
        <v>4332168023360.3062</v>
      </c>
      <c r="Q10" s="7">
        <f>'IRA Calculations'!AD77</f>
        <v>4360631372801.4717</v>
      </c>
      <c r="R10" s="7">
        <f>'IRA Calculations'!AE77</f>
        <v>4390915387484.9414</v>
      </c>
      <c r="S10" s="7">
        <f>'IRA Calculations'!AF77</f>
        <v>4419026225177.3828</v>
      </c>
      <c r="T10" s="7">
        <f>'IRA Calculations'!AG77</f>
        <v>4449311370104.9922</v>
      </c>
      <c r="U10" s="7">
        <f>'IRA Calculations'!AH77</f>
        <v>4478551448703.1445</v>
      </c>
      <c r="V10" s="7">
        <f>'IRA Calculations'!AI77</f>
        <v>4509474819781.8379</v>
      </c>
      <c r="W10" s="7">
        <f>'IRA Calculations'!AJ77</f>
        <v>4540665924103.2803</v>
      </c>
      <c r="X10" s="7">
        <f>'IRA Calculations'!AK77</f>
        <v>4516969891976.3604</v>
      </c>
      <c r="Y10" s="7">
        <f>'IRA Calculations'!AL77</f>
        <v>4493609430839.4131</v>
      </c>
      <c r="Z10" s="7">
        <f>'IRA Calculations'!AM77</f>
        <v>4472060551442.2734</v>
      </c>
      <c r="AA10" s="7">
        <f>'IRA Calculations'!AN77</f>
        <v>4451531258898.4395</v>
      </c>
      <c r="AB10" s="7">
        <f>'IRA Calculations'!AO77</f>
        <v>4431136650497.0664</v>
      </c>
      <c r="AC10" s="7">
        <f>'IRA Calculations'!AP77</f>
        <v>4412097782937.0508</v>
      </c>
      <c r="AD10" s="7">
        <f>'IRA Calculations'!AQ77</f>
        <v>4393437575908.874</v>
      </c>
      <c r="AE10" s="7">
        <f>'IRA Calculations'!AR77</f>
        <v>4374220382768.1807</v>
      </c>
      <c r="AF10" s="7">
        <f>'IRA Calculations'!AS77</f>
        <v>4355692943635.2349</v>
      </c>
      <c r="AG10" s="7">
        <f>'IRA Calculations'!AT77</f>
        <v>4337022247828.6001</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3024426711787.4658</v>
      </c>
      <c r="C2" s="7">
        <f>'IRA Calculations'!P82</f>
        <v>3024426711787.4658</v>
      </c>
      <c r="D2" s="7">
        <f>'IRA Calculations'!Q82</f>
        <v>3024426711787.4658</v>
      </c>
      <c r="E2" s="7">
        <f>'IRA Calculations'!R82</f>
        <v>2955058026167.0396</v>
      </c>
      <c r="F2" s="7">
        <f>'IRA Calculations'!S82</f>
        <v>3143987536150.1572</v>
      </c>
      <c r="G2" s="7">
        <f>'IRA Calculations'!T82</f>
        <v>3339463087039.687</v>
      </c>
      <c r="H2" s="7">
        <f>'IRA Calculations'!U82</f>
        <v>3538701363152.1318</v>
      </c>
      <c r="I2" s="7">
        <f>'IRA Calculations'!V82</f>
        <v>3749509986798.1309</v>
      </c>
      <c r="J2" s="7">
        <f>'IRA Calculations'!W82</f>
        <v>3968405172222.731</v>
      </c>
      <c r="K2" s="7">
        <f>'IRA Calculations'!X82</f>
        <v>4195083247579.3037</v>
      </c>
      <c r="L2" s="7">
        <f>'IRA Calculations'!Y82</f>
        <v>4428778205122.4307</v>
      </c>
      <c r="M2" s="7">
        <f>'IRA Calculations'!Z82</f>
        <v>4668494240070.8633</v>
      </c>
      <c r="N2" s="7">
        <f>'IRA Calculations'!AA82</f>
        <v>4909677820430.7754</v>
      </c>
      <c r="O2" s="7">
        <f>'IRA Calculations'!AB82</f>
        <v>5157861859294.5146</v>
      </c>
      <c r="P2" s="7">
        <f>'IRA Calculations'!AC82</f>
        <v>5155900114716.4375</v>
      </c>
      <c r="Q2" s="7">
        <f>'IRA Calculations'!AD82</f>
        <v>5155633854664.4873</v>
      </c>
      <c r="R2" s="7">
        <f>'IRA Calculations'!AE82</f>
        <v>5156562978742.8877</v>
      </c>
      <c r="S2" s="7">
        <f>'IRA Calculations'!AF82</f>
        <v>5158254357877.0205</v>
      </c>
      <c r="T2" s="7">
        <f>'IRA Calculations'!AG82</f>
        <v>5160570121728.5684</v>
      </c>
      <c r="U2" s="7">
        <f>'IRA Calculations'!AH82</f>
        <v>5160090023032.2354</v>
      </c>
      <c r="V2" s="7">
        <f>'IRA Calculations'!AI82</f>
        <v>5163179409634.5889</v>
      </c>
      <c r="W2" s="7">
        <f>'IRA Calculations'!AJ82</f>
        <v>5166534997390.9199</v>
      </c>
      <c r="X2" s="7">
        <f>'IRA Calculations'!AK82</f>
        <v>5170606413029.9238</v>
      </c>
      <c r="Y2" s="7">
        <f>'IRA Calculations'!AL82</f>
        <v>5174719944806.7793</v>
      </c>
      <c r="Z2" s="7">
        <f>'IRA Calculations'!AM82</f>
        <v>5178965929102.4727</v>
      </c>
      <c r="AA2" s="7">
        <f>'IRA Calculations'!AN82</f>
        <v>5183396717019.6504</v>
      </c>
      <c r="AB2" s="7">
        <f>'IRA Calculations'!AO82</f>
        <v>5184633976163.9795</v>
      </c>
      <c r="AC2" s="7">
        <f>'IRA Calculations'!AP82</f>
        <v>5189174961513.2549</v>
      </c>
      <c r="AD2" s="7">
        <f>'IRA Calculations'!AQ82</f>
        <v>5193870599592.165</v>
      </c>
      <c r="AE2" s="7">
        <f>'IRA Calculations'!AR82</f>
        <v>5198570012785.876</v>
      </c>
      <c r="AF2" s="7">
        <f>'IRA Calculations'!AS82</f>
        <v>5203339224885.8408</v>
      </c>
      <c r="AG2" s="7">
        <f>'IRA Calculations'!AT82</f>
        <v>5208269847936.167</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2742605685239.293</v>
      </c>
      <c r="C2" s="7">
        <f>'IRA Calculations'!P95</f>
        <v>2742605685239.293</v>
      </c>
      <c r="D2" s="7">
        <f>'IRA Calculations'!Q95</f>
        <v>2742605685239.293</v>
      </c>
      <c r="E2" s="7">
        <f>'IRA Calculations'!R95</f>
        <v>2715817295024.1187</v>
      </c>
      <c r="F2" s="7">
        <f>'IRA Calculations'!S95</f>
        <v>2689691704148.8496</v>
      </c>
      <c r="G2" s="7">
        <f>'IRA Calculations'!T95</f>
        <v>2665547091462.9902</v>
      </c>
      <c r="H2" s="7">
        <f>'IRA Calculations'!U95</f>
        <v>2650255477992.5977</v>
      </c>
      <c r="I2" s="7">
        <f>'IRA Calculations'!V95</f>
        <v>2643115342495.4888</v>
      </c>
      <c r="J2" s="7">
        <f>'IRA Calculations'!W95</f>
        <v>2639559247853</v>
      </c>
      <c r="K2" s="7">
        <f>'IRA Calculations'!X95</f>
        <v>2635810350719.0132</v>
      </c>
      <c r="L2" s="7">
        <f>'IRA Calculations'!Y95</f>
        <v>2632444440762.2412</v>
      </c>
      <c r="M2" s="7">
        <f>'IRA Calculations'!Z95</f>
        <v>2630393009718.3516</v>
      </c>
      <c r="N2" s="7">
        <f>'IRA Calculations'!AA95</f>
        <v>2632323732514.8799</v>
      </c>
      <c r="O2" s="7">
        <f>'IRA Calculations'!AB95</f>
        <v>2638008972004.9624</v>
      </c>
      <c r="P2" s="7">
        <f>'IRA Calculations'!AC95</f>
        <v>2645555366021.7773</v>
      </c>
      <c r="Q2" s="7">
        <f>'IRA Calculations'!AD95</f>
        <v>2652861435080.665</v>
      </c>
      <c r="R2" s="7">
        <f>'IRA Calculations'!AE95</f>
        <v>2659667846987.6982</v>
      </c>
      <c r="S2" s="7">
        <f>'IRA Calculations'!AF95</f>
        <v>2661162311856.7603</v>
      </c>
      <c r="T2" s="7">
        <f>'IRA Calculations'!AG95</f>
        <v>2661134675981.7012</v>
      </c>
      <c r="U2" s="7">
        <f>'IRA Calculations'!AH95</f>
        <v>2660233802781.5527</v>
      </c>
      <c r="V2" s="7">
        <f>'IRA Calculations'!AI95</f>
        <v>2658748403403.1133</v>
      </c>
      <c r="W2" s="7">
        <f>'IRA Calculations'!AJ95</f>
        <v>2656879145562.3901</v>
      </c>
      <c r="X2" s="7">
        <f>'IRA Calculations'!AK95</f>
        <v>2632941555434.1797</v>
      </c>
      <c r="Y2" s="7">
        <f>'IRA Calculations'!AL95</f>
        <v>2609664932343.209</v>
      </c>
      <c r="Z2" s="7">
        <f>'IRA Calculations'!AM95</f>
        <v>2587294827315.668</v>
      </c>
      <c r="AA2" s="7">
        <f>'IRA Calculations'!AN95</f>
        <v>2566057080995.5737</v>
      </c>
      <c r="AB2" s="7">
        <f>'IRA Calculations'!AO95</f>
        <v>2545800360376.4546</v>
      </c>
      <c r="AC2" s="7">
        <f>'IRA Calculations'!AP95</f>
        <v>2526416784084.6152</v>
      </c>
      <c r="AD2" s="7">
        <f>'IRA Calculations'!AQ95</f>
        <v>2507831303792.6455</v>
      </c>
      <c r="AE2" s="7">
        <f>'IRA Calculations'!AR95</f>
        <v>2489743489607.6704</v>
      </c>
      <c r="AF2" s="7">
        <f>'IRA Calculations'!AS95</f>
        <v>2472112607795.2051</v>
      </c>
      <c r="AG2" s="7">
        <f>'IRA Calculations'!AT95</f>
        <v>2454965428069.2983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11872957273951.488</v>
      </c>
      <c r="C2" s="7">
        <f>'IRA Calculations'!P108</f>
        <v>11872957273951.488</v>
      </c>
      <c r="D2" s="7">
        <f>'IRA Calculations'!Q108</f>
        <v>11872957273951.488</v>
      </c>
      <c r="E2" s="7">
        <f>'IRA Calculations'!R108</f>
        <v>11798736916751.184</v>
      </c>
      <c r="F2" s="7">
        <f>'IRA Calculations'!S108</f>
        <v>11723368027013.904</v>
      </c>
      <c r="G2" s="7">
        <f>'IRA Calculations'!T108</f>
        <v>11649927382377.533</v>
      </c>
      <c r="H2" s="7">
        <f>'IRA Calculations'!U108</f>
        <v>11582951041306.686</v>
      </c>
      <c r="I2" s="7">
        <f>'IRA Calculations'!V108</f>
        <v>11527260840255.791</v>
      </c>
      <c r="J2" s="7">
        <f>'IRA Calculations'!W108</f>
        <v>11484788116340.609</v>
      </c>
      <c r="K2" s="7">
        <f>'IRA Calculations'!X108</f>
        <v>11455208258727.383</v>
      </c>
      <c r="L2" s="7">
        <f>'IRA Calculations'!Y108</f>
        <v>11437288050741.74</v>
      </c>
      <c r="M2" s="7">
        <f>'IRA Calculations'!Z108</f>
        <v>11434013742797.762</v>
      </c>
      <c r="N2" s="7">
        <f>'IRA Calculations'!AA108</f>
        <v>11446582111831.207</v>
      </c>
      <c r="O2" s="7">
        <f>'IRA Calculations'!AB108</f>
        <v>11471835168786.852</v>
      </c>
      <c r="P2" s="7">
        <f>'IRA Calculations'!AC108</f>
        <v>11506724352531.35</v>
      </c>
      <c r="Q2" s="7">
        <f>'IRA Calculations'!AD108</f>
        <v>11551956906735.002</v>
      </c>
      <c r="R2" s="7">
        <f>'IRA Calculations'!AE108</f>
        <v>11605973046884.172</v>
      </c>
      <c r="S2" s="7">
        <f>'IRA Calculations'!AF108</f>
        <v>11665758693449.654</v>
      </c>
      <c r="T2" s="7">
        <f>'IRA Calculations'!AG108</f>
        <v>11728982460833.738</v>
      </c>
      <c r="U2" s="7">
        <f>'IRA Calculations'!AH108</f>
        <v>11794850159603.84</v>
      </c>
      <c r="V2" s="7">
        <f>'IRA Calculations'!AI108</f>
        <v>11862301859289.877</v>
      </c>
      <c r="W2" s="7">
        <f>'IRA Calculations'!AJ108</f>
        <v>11930768156263.898</v>
      </c>
      <c r="X2" s="7">
        <f>'IRA Calculations'!AK108</f>
        <v>11897588123339.113</v>
      </c>
      <c r="Y2" s="7">
        <f>'IRA Calculations'!AL108</f>
        <v>11864116678602.611</v>
      </c>
      <c r="Z2" s="7">
        <f>'IRA Calculations'!AM108</f>
        <v>11830342529384.465</v>
      </c>
      <c r="AA2" s="7">
        <f>'IRA Calculations'!AN108</f>
        <v>11796555541517.984</v>
      </c>
      <c r="AB2" s="7">
        <f>'IRA Calculations'!AO108</f>
        <v>11762353853345.867</v>
      </c>
      <c r="AC2" s="7">
        <f>'IRA Calculations'!AP108</f>
        <v>11727842002089.834</v>
      </c>
      <c r="AD2" s="7">
        <f>'IRA Calculations'!AQ108</f>
        <v>11693413514867.055</v>
      </c>
      <c r="AE2" s="7">
        <f>'IRA Calculations'!AR108</f>
        <v>11658561435071.469</v>
      </c>
      <c r="AF2" s="7">
        <f>'IRA Calculations'!AS108</f>
        <v>11623544641198.705</v>
      </c>
      <c r="AG2" s="7">
        <f>'IRA Calculations'!AT108</f>
        <v>11588703307249.75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18621849559882.102</v>
      </c>
      <c r="C4" s="7">
        <f>'IRA Calculations'!P110</f>
        <v>18621849559882.102</v>
      </c>
      <c r="D4" s="7">
        <f>'IRA Calculations'!Q110</f>
        <v>18621849559882.102</v>
      </c>
      <c r="E4" s="7">
        <f>'IRA Calculations'!R110</f>
        <v>18638441202782.148</v>
      </c>
      <c r="F4" s="7">
        <f>'IRA Calculations'!S110</f>
        <v>18658862505276.566</v>
      </c>
      <c r="G4" s="7">
        <f>'IRA Calculations'!T110</f>
        <v>18685546234397.32</v>
      </c>
      <c r="H4" s="7">
        <f>'IRA Calculations'!U110</f>
        <v>18722833141168.531</v>
      </c>
      <c r="I4" s="7">
        <f>'IRA Calculations'!V110</f>
        <v>18775779596086.359</v>
      </c>
      <c r="J4" s="7">
        <f>'IRA Calculations'!W110</f>
        <v>18843357315291.523</v>
      </c>
      <c r="K4" s="7">
        <f>'IRA Calculations'!X110</f>
        <v>18920900636988.125</v>
      </c>
      <c r="L4" s="7">
        <f>'IRA Calculations'!Y110</f>
        <v>19003896406548.473</v>
      </c>
      <c r="M4" s="7">
        <f>'IRA Calculations'!Z110</f>
        <v>19095433598534.906</v>
      </c>
      <c r="N4" s="7">
        <f>'IRA Calculations'!AA110</f>
        <v>19194969960219.539</v>
      </c>
      <c r="O4" s="7">
        <f>'IRA Calculations'!AB110</f>
        <v>19297208287231.484</v>
      </c>
      <c r="P4" s="7">
        <f>'IRA Calculations'!AC110</f>
        <v>19399810008500.25</v>
      </c>
      <c r="Q4" s="7">
        <f>'IRA Calculations'!AD110</f>
        <v>19506624086212.918</v>
      </c>
      <c r="R4" s="7">
        <f>'IRA Calculations'!AE110</f>
        <v>19617525109569.461</v>
      </c>
      <c r="S4" s="7">
        <f>'IRA Calculations'!AF110</f>
        <v>19730484188880.68</v>
      </c>
      <c r="T4" s="7">
        <f>'IRA Calculations'!AG110</f>
        <v>19843367019765.207</v>
      </c>
      <c r="U4" s="7">
        <f>'IRA Calculations'!AH110</f>
        <v>19956719049429.68</v>
      </c>
      <c r="V4" s="7">
        <f>'IRA Calculations'!AI110</f>
        <v>20070170874790.469</v>
      </c>
      <c r="W4" s="7">
        <f>'IRA Calculations'!AJ110</f>
        <v>20183221537900.734</v>
      </c>
      <c r="X4" s="7">
        <f>'IRA Calculations'!AK110</f>
        <v>20118880145790.785</v>
      </c>
      <c r="Y4" s="7">
        <f>'IRA Calculations'!AL110</f>
        <v>20053650695461.02</v>
      </c>
      <c r="Z4" s="7">
        <f>'IRA Calculations'!AM110</f>
        <v>19988012197623.59</v>
      </c>
      <c r="AA4" s="7">
        <f>'IRA Calculations'!AN110</f>
        <v>19922373965536.328</v>
      </c>
      <c r="AB4" s="7">
        <f>'IRA Calculations'!AO110</f>
        <v>19856997371433.738</v>
      </c>
      <c r="AC4" s="7">
        <f>'IRA Calculations'!AP110</f>
        <v>19791926091134.664</v>
      </c>
      <c r="AD4" s="7">
        <f>'IRA Calculations'!AQ110</f>
        <v>19727386946825.5</v>
      </c>
      <c r="AE4" s="7">
        <f>'IRA Calculations'!AR110</f>
        <v>19663326493132.965</v>
      </c>
      <c r="AF4" s="7">
        <f>'IRA Calculations'!AS110</f>
        <v>19599787720080.875</v>
      </c>
      <c r="AG4" s="7">
        <f>'IRA Calculations'!AT110</f>
        <v>19536731367275.879</v>
      </c>
    </row>
    <row r="5" spans="1:35" x14ac:dyDescent="0.2">
      <c r="A5" s="1" t="s">
        <v>79</v>
      </c>
      <c r="B5" s="7">
        <f>'IRA Calculations'!O111</f>
        <v>2230289003.5077262</v>
      </c>
      <c r="C5" s="7">
        <f>'IRA Calculations'!P111</f>
        <v>2230289003.5077262</v>
      </c>
      <c r="D5" s="7">
        <f>'IRA Calculations'!Q111</f>
        <v>2230289003.5077262</v>
      </c>
      <c r="E5" s="7">
        <f>'IRA Calculations'!R111</f>
        <v>2137055369.4938395</v>
      </c>
      <c r="F5" s="7">
        <f>'IRA Calculations'!S111</f>
        <v>2059186427.9191983</v>
      </c>
      <c r="G5" s="7">
        <f>'IRA Calculations'!T111</f>
        <v>1996030150.3015318</v>
      </c>
      <c r="H5" s="7">
        <f>'IRA Calculations'!U111</f>
        <v>1946757613.9115469</v>
      </c>
      <c r="I5" s="7">
        <f>'IRA Calculations'!V111</f>
        <v>1910650085.675159</v>
      </c>
      <c r="J5" s="7">
        <f>'IRA Calculations'!W111</f>
        <v>1885962598.8289092</v>
      </c>
      <c r="K5" s="7">
        <f>'IRA Calculations'!X111</f>
        <v>1870511270.7302592</v>
      </c>
      <c r="L5" s="7">
        <f>'IRA Calculations'!Y111</f>
        <v>1862090870.4990602</v>
      </c>
      <c r="M5" s="7">
        <f>'IRA Calculations'!Z111</f>
        <v>1859499363.3728893</v>
      </c>
      <c r="N5" s="7">
        <f>'IRA Calculations'!AA111</f>
        <v>1861372534.0585508</v>
      </c>
      <c r="O5" s="7">
        <f>'IRA Calculations'!AB111</f>
        <v>1866053960.0618668</v>
      </c>
      <c r="P5" s="7">
        <f>'IRA Calculations'!AC111</f>
        <v>1872412917.4406953</v>
      </c>
      <c r="Q5" s="7">
        <f>'IRA Calculations'!AD111</f>
        <v>1880294584.8376296</v>
      </c>
      <c r="R5" s="7">
        <f>'IRA Calculations'!AE111</f>
        <v>1889259988.1944036</v>
      </c>
      <c r="S5" s="7">
        <f>'IRA Calculations'!AF111</f>
        <v>1898822425.5106549</v>
      </c>
      <c r="T5" s="7">
        <f>'IRA Calculations'!AG111</f>
        <v>1908521188.4280984</v>
      </c>
      <c r="U5" s="7">
        <f>'IRA Calculations'!AH111</f>
        <v>1918330891.6163557</v>
      </c>
      <c r="V5" s="7">
        <f>'IRA Calculations'!AI111</f>
        <v>1928194615.3990722</v>
      </c>
      <c r="W5" s="7">
        <f>'IRA Calculations'!AJ111</f>
        <v>1938051037.6396461</v>
      </c>
      <c r="X5" s="7">
        <f>'IRA Calculations'!AK111</f>
        <v>1931422408.2579091</v>
      </c>
      <c r="Y5" s="7">
        <f>'IRA Calculations'!AL111</f>
        <v>1924745036.6903968</v>
      </c>
      <c r="Z5" s="7">
        <f>'IRA Calculations'!AM111</f>
        <v>1918071729.7188168</v>
      </c>
      <c r="AA5" s="7">
        <f>'IRA Calculations'!AN111</f>
        <v>1911446474.6080904</v>
      </c>
      <c r="AB5" s="7">
        <f>'IRA Calculations'!AO111</f>
        <v>1904896926.7654448</v>
      </c>
      <c r="AC5" s="7">
        <f>'IRA Calculations'!AP111</f>
        <v>1898419034.2464948</v>
      </c>
      <c r="AD5" s="7">
        <f>'IRA Calculations'!AQ111</f>
        <v>1892033660.9769902</v>
      </c>
      <c r="AE5" s="7">
        <f>'IRA Calculations'!AR111</f>
        <v>1885730692.9960923</v>
      </c>
      <c r="AF5" s="7">
        <f>'IRA Calculations'!AS111</f>
        <v>1879508588.1006625</v>
      </c>
      <c r="AG5" s="7">
        <f>'IRA Calculations'!AT111</f>
        <v>1873361419.279541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510127395206.12286</v>
      </c>
      <c r="C10" s="7">
        <f>'IRA Calculations'!P116</f>
        <v>510127395206.12286</v>
      </c>
      <c r="D10" s="7">
        <f>'IRA Calculations'!Q116</f>
        <v>510127395206.12286</v>
      </c>
      <c r="E10" s="7">
        <f>'IRA Calculations'!R116</f>
        <v>500172600718.45831</v>
      </c>
      <c r="F10" s="7">
        <f>'IRA Calculations'!S116</f>
        <v>492367054916.1936</v>
      </c>
      <c r="G10" s="7">
        <f>'IRA Calculations'!T116</f>
        <v>486512730847.03076</v>
      </c>
      <c r="H10" s="7">
        <f>'IRA Calculations'!U116</f>
        <v>482406417721.80084</v>
      </c>
      <c r="I10" s="7">
        <f>'IRA Calculations'!V116</f>
        <v>479890324163.81097</v>
      </c>
      <c r="J10" s="7">
        <f>'IRA Calculations'!W116</f>
        <v>478690665453.17487</v>
      </c>
      <c r="K10" s="7">
        <f>'IRA Calculations'!X116</f>
        <v>478489788220.1095</v>
      </c>
      <c r="L10" s="7">
        <f>'IRA Calculations'!Y116</f>
        <v>478988801923.75439</v>
      </c>
      <c r="M10" s="7">
        <f>'IRA Calculations'!Z116</f>
        <v>480123340199.60693</v>
      </c>
      <c r="N10" s="7">
        <f>'IRA Calculations'!AA116</f>
        <v>481754150039.56097</v>
      </c>
      <c r="O10" s="7">
        <f>'IRA Calculations'!AB116</f>
        <v>483644008021.93774</v>
      </c>
      <c r="P10" s="7">
        <f>'IRA Calculations'!AC116</f>
        <v>485650927157.5094</v>
      </c>
      <c r="Q10" s="7">
        <f>'IRA Calculations'!AD116</f>
        <v>487811940767.34967</v>
      </c>
      <c r="R10" s="7">
        <f>'IRA Calculations'!AE116</f>
        <v>490094974835.3031</v>
      </c>
      <c r="S10" s="7">
        <f>'IRA Calculations'!AF116</f>
        <v>492443615273.383</v>
      </c>
      <c r="T10" s="7">
        <f>'IRA Calculations'!AG116</f>
        <v>494798149861.8717</v>
      </c>
      <c r="U10" s="7">
        <f>'IRA Calculations'!AH116</f>
        <v>497174928818.07739</v>
      </c>
      <c r="V10" s="7">
        <f>'IRA Calculations'!AI116</f>
        <v>499566516085.33179</v>
      </c>
      <c r="W10" s="7">
        <f>'IRA Calculations'!AJ116</f>
        <v>501963383921.27795</v>
      </c>
      <c r="X10" s="7">
        <f>'IRA Calculations'!AK116</f>
        <v>500472538536.29968</v>
      </c>
      <c r="Y10" s="7">
        <f>'IRA Calculations'!AL116</f>
        <v>498948278855.9024</v>
      </c>
      <c r="Z10" s="7">
        <f>'IRA Calculations'!AM116</f>
        <v>497401500378.11029</v>
      </c>
      <c r="AA10" s="7">
        <f>'IRA Calculations'!AN116</f>
        <v>495842031276.34882</v>
      </c>
      <c r="AB10" s="7">
        <f>'IRA Calculations'!AO116</f>
        <v>494276498305.38959</v>
      </c>
      <c r="AC10" s="7">
        <f>'IRA Calculations'!AP116</f>
        <v>492708139312.36096</v>
      </c>
      <c r="AD10" s="7">
        <f>'IRA Calculations'!AQ116</f>
        <v>491143114181.80212</v>
      </c>
      <c r="AE10" s="7">
        <f>'IRA Calculations'!AR116</f>
        <v>489581485388.13275</v>
      </c>
      <c r="AF10" s="7">
        <f>'IRA Calculations'!AS116</f>
        <v>488025861770.05664</v>
      </c>
      <c r="AG10" s="7">
        <f>'IRA Calculations'!AT116</f>
        <v>486476568565.51178</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18236789895484.375</v>
      </c>
      <c r="C2" s="7">
        <f>'IRA Calculations'!P121</f>
        <v>18236789895484.375</v>
      </c>
      <c r="D2" s="7">
        <f>'IRA Calculations'!Q121</f>
        <v>18236789895484.375</v>
      </c>
      <c r="E2" s="7">
        <f>'IRA Calculations'!R121</f>
        <v>18340496119484.43</v>
      </c>
      <c r="F2" s="7">
        <f>'IRA Calculations'!S121</f>
        <v>18451313810682.074</v>
      </c>
      <c r="G2" s="7">
        <f>'IRA Calculations'!T121</f>
        <v>18581102199786.785</v>
      </c>
      <c r="H2" s="7">
        <f>'IRA Calculations'!U121</f>
        <v>18722565216481.172</v>
      </c>
      <c r="I2" s="7">
        <f>'IRA Calculations'!V121</f>
        <v>18843769773326.613</v>
      </c>
      <c r="J2" s="7">
        <f>'IRA Calculations'!W121</f>
        <v>18990751096649.984</v>
      </c>
      <c r="K2" s="7">
        <f>'IRA Calculations'!X121</f>
        <v>19157073843595.699</v>
      </c>
      <c r="L2" s="7">
        <f>'IRA Calculations'!Y121</f>
        <v>19320905957980.387</v>
      </c>
      <c r="M2" s="7">
        <f>'IRA Calculations'!Z121</f>
        <v>19479105823316.82</v>
      </c>
      <c r="N2" s="7">
        <f>'IRA Calculations'!AA121</f>
        <v>19646666467550.789</v>
      </c>
      <c r="O2" s="7">
        <f>'IRA Calculations'!AB121</f>
        <v>19825859456319.871</v>
      </c>
      <c r="P2" s="7">
        <f>'IRA Calculations'!AC121</f>
        <v>20022683593543.246</v>
      </c>
      <c r="Q2" s="7">
        <f>'IRA Calculations'!AD121</f>
        <v>20238813845875.348</v>
      </c>
      <c r="R2" s="7">
        <f>'IRA Calculations'!AE121</f>
        <v>20460014498464.277</v>
      </c>
      <c r="S2" s="7">
        <f>'IRA Calculations'!AF121</f>
        <v>20669277275624.461</v>
      </c>
      <c r="T2" s="7">
        <f>'IRA Calculations'!AG121</f>
        <v>20872931227125.691</v>
      </c>
      <c r="U2" s="7">
        <f>'IRA Calculations'!AH121</f>
        <v>21088075648296.57</v>
      </c>
      <c r="V2" s="7">
        <f>'IRA Calculations'!AI121</f>
        <v>21294267228938.152</v>
      </c>
      <c r="W2" s="7">
        <f>'IRA Calculations'!AJ121</f>
        <v>21486536414151.836</v>
      </c>
      <c r="X2" s="7">
        <f>'IRA Calculations'!AK121</f>
        <v>21627010825852.141</v>
      </c>
      <c r="Y2" s="7">
        <f>'IRA Calculations'!AL121</f>
        <v>21774184899815.836</v>
      </c>
      <c r="Z2" s="7">
        <f>'IRA Calculations'!AM121</f>
        <v>21925211569032.613</v>
      </c>
      <c r="AA2" s="7">
        <f>'IRA Calculations'!AN121</f>
        <v>22070537043665.797</v>
      </c>
      <c r="AB2" s="7">
        <f>'IRA Calculations'!AO121</f>
        <v>22206257088019.398</v>
      </c>
      <c r="AC2" s="7">
        <f>'IRA Calculations'!AP121</f>
        <v>22342222803489.418</v>
      </c>
      <c r="AD2" s="7">
        <f>'IRA Calculations'!AQ121</f>
        <v>22474732962785.395</v>
      </c>
      <c r="AE2" s="7">
        <f>'IRA Calculations'!AR121</f>
        <v>22608675759715.309</v>
      </c>
      <c r="AF2" s="7">
        <f>'IRA Calculations'!AS121</f>
        <v>22750100954386.258</v>
      </c>
      <c r="AG2" s="7">
        <f>'IRA Calculations'!AT121</f>
        <v>22892614564496.848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3698629075124.5181</v>
      </c>
      <c r="C2" s="7">
        <f>'IRA Calculations'!P134</f>
        <v>3698629075124.5181</v>
      </c>
      <c r="D2" s="7">
        <f>'IRA Calculations'!Q134</f>
        <v>3698629075124.5181</v>
      </c>
      <c r="E2" s="7">
        <f>'IRA Calculations'!R134</f>
        <v>3718078180430.4038</v>
      </c>
      <c r="F2" s="7">
        <f>'IRA Calculations'!S134</f>
        <v>3736629495707.7031</v>
      </c>
      <c r="G2" s="7">
        <f>'IRA Calculations'!T134</f>
        <v>3754412894706.9419</v>
      </c>
      <c r="H2" s="7">
        <f>'IRA Calculations'!U134</f>
        <v>3771915025924.8545</v>
      </c>
      <c r="I2" s="7">
        <f>'IRA Calculations'!V134</f>
        <v>3789829754365.8696</v>
      </c>
      <c r="J2" s="7">
        <f>'IRA Calculations'!W134</f>
        <v>3808646797961.6216</v>
      </c>
      <c r="K2" s="7">
        <f>'IRA Calculations'!X134</f>
        <v>3828792930018.1396</v>
      </c>
      <c r="L2" s="7">
        <f>'IRA Calculations'!Y134</f>
        <v>3849249107948.5771</v>
      </c>
      <c r="M2" s="7">
        <f>'IRA Calculations'!Z134</f>
        <v>3869582100744.7964</v>
      </c>
      <c r="N2" s="7">
        <f>'IRA Calculations'!AA134</f>
        <v>3889067388153.4751</v>
      </c>
      <c r="O2" s="7">
        <f>'IRA Calculations'!AB134</f>
        <v>3906776864595.1846</v>
      </c>
      <c r="P2" s="7">
        <f>'IRA Calculations'!AC134</f>
        <v>3922552425013.4082</v>
      </c>
      <c r="Q2" s="7">
        <f>'IRA Calculations'!AD134</f>
        <v>3935343544289.9258</v>
      </c>
      <c r="R2" s="7">
        <f>'IRA Calculations'!AE134</f>
        <v>3944993732955.4453</v>
      </c>
      <c r="S2" s="7">
        <f>'IRA Calculations'!AF134</f>
        <v>3951469795015.6221</v>
      </c>
      <c r="T2" s="7">
        <f>'IRA Calculations'!AG134</f>
        <v>3955067342510.5771</v>
      </c>
      <c r="U2" s="7">
        <f>'IRA Calculations'!AH134</f>
        <v>3956878652553.0635</v>
      </c>
      <c r="V2" s="7">
        <f>'IRA Calculations'!AI134</f>
        <v>3957193495085.188</v>
      </c>
      <c r="W2" s="7">
        <f>'IRA Calculations'!AJ134</f>
        <v>3956522706980.019</v>
      </c>
      <c r="X2" s="7">
        <f>'IRA Calculations'!AK134</f>
        <v>3954872987585.2188</v>
      </c>
      <c r="Y2" s="7">
        <f>'IRA Calculations'!AL134</f>
        <v>3952803518250.167</v>
      </c>
      <c r="Z2" s="7">
        <f>'IRA Calculations'!AM134</f>
        <v>3950674603038.9688</v>
      </c>
      <c r="AA2" s="7">
        <f>'IRA Calculations'!AN134</f>
        <v>3948602994260.9966</v>
      </c>
      <c r="AB2" s="7">
        <f>'IRA Calculations'!AO134</f>
        <v>3946516519972.8193</v>
      </c>
      <c r="AC2" s="7">
        <f>'IRA Calculations'!AP134</f>
        <v>3944691520216.1035</v>
      </c>
      <c r="AD2" s="7">
        <f>'IRA Calculations'!AQ134</f>
        <v>3942394628186.7197</v>
      </c>
      <c r="AE2" s="7">
        <f>'IRA Calculations'!AR134</f>
        <v>3939885324544.9912</v>
      </c>
      <c r="AF2" s="7">
        <f>'IRA Calculations'!AS134</f>
        <v>3937050157402.7388</v>
      </c>
      <c r="AG2" s="7">
        <f>'IRA Calculations'!AT134</f>
        <v>3933863688150.5928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108767620166468.69</v>
      </c>
      <c r="C4" s="7">
        <f>'IRA Calculations'!P136</f>
        <v>108767620166468.69</v>
      </c>
      <c r="D4" s="7">
        <f>'IRA Calculations'!Q136</f>
        <v>108767620166468.69</v>
      </c>
      <c r="E4" s="7">
        <f>'IRA Calculations'!R136</f>
        <v>108558283951841.7</v>
      </c>
      <c r="F4" s="7">
        <f>'IRA Calculations'!S136</f>
        <v>108218479687911.7</v>
      </c>
      <c r="G4" s="7">
        <f>'IRA Calculations'!T136</f>
        <v>107847145585150.7</v>
      </c>
      <c r="H4" s="7">
        <f>'IRA Calculations'!U136</f>
        <v>107457339516136</v>
      </c>
      <c r="I4" s="7">
        <f>'IRA Calculations'!V136</f>
        <v>107070223905206.28</v>
      </c>
      <c r="J4" s="7">
        <f>'IRA Calculations'!W136</f>
        <v>106706566631445.39</v>
      </c>
      <c r="K4" s="7">
        <f>'IRA Calculations'!X136</f>
        <v>106390132770758.27</v>
      </c>
      <c r="L4" s="7">
        <f>'IRA Calculations'!Y136</f>
        <v>106111419074374.8</v>
      </c>
      <c r="M4" s="7">
        <f>'IRA Calculations'!Z136</f>
        <v>105879985902505.84</v>
      </c>
      <c r="N4" s="7">
        <f>'IRA Calculations'!AA136</f>
        <v>105697012134147.41</v>
      </c>
      <c r="O4" s="7">
        <f>'IRA Calculations'!AB136</f>
        <v>105559405861932.12</v>
      </c>
      <c r="P4" s="7">
        <f>'IRA Calculations'!AC136</f>
        <v>105578624486328.77</v>
      </c>
      <c r="Q4" s="7">
        <f>'IRA Calculations'!AD136</f>
        <v>105636936899212.75</v>
      </c>
      <c r="R4" s="7">
        <f>'IRA Calculations'!AE136</f>
        <v>105728784542283.56</v>
      </c>
      <c r="S4" s="7">
        <f>'IRA Calculations'!AF136</f>
        <v>105839965011346.58</v>
      </c>
      <c r="T4" s="7">
        <f>'IRA Calculations'!AG136</f>
        <v>105959647017077.94</v>
      </c>
      <c r="U4" s="7">
        <f>'IRA Calculations'!AH136</f>
        <v>106096723848828.05</v>
      </c>
      <c r="V4" s="7">
        <f>'IRA Calculations'!AI136</f>
        <v>106238680347037.89</v>
      </c>
      <c r="W4" s="7">
        <f>'IRA Calculations'!AJ136</f>
        <v>106381773757938.02</v>
      </c>
      <c r="X4" s="7">
        <f>'IRA Calculations'!AK136</f>
        <v>106510019941973.61</v>
      </c>
      <c r="Y4" s="7">
        <f>'IRA Calculations'!AL136</f>
        <v>106627194345430.12</v>
      </c>
      <c r="Z4" s="7">
        <f>'IRA Calculations'!AM136</f>
        <v>106734900894004.11</v>
      </c>
      <c r="AA4" s="7">
        <f>'IRA Calculations'!AN136</f>
        <v>106830982115390.81</v>
      </c>
      <c r="AB4" s="7">
        <f>'IRA Calculations'!AO136</f>
        <v>106910770018515.03</v>
      </c>
      <c r="AC4" s="7">
        <f>'IRA Calculations'!AP136</f>
        <v>106981487087531.38</v>
      </c>
      <c r="AD4" s="7">
        <f>'IRA Calculations'!AQ136</f>
        <v>107024130549341.48</v>
      </c>
      <c r="AE4" s="7">
        <f>'IRA Calculations'!AR136</f>
        <v>107047817632464.75</v>
      </c>
      <c r="AF4" s="7">
        <f>'IRA Calculations'!AS136</f>
        <v>107051570881320.03</v>
      </c>
      <c r="AG4" s="7">
        <f>'IRA Calculations'!AT136</f>
        <v>107036777452672.03</v>
      </c>
    </row>
    <row r="5" spans="1:35" x14ac:dyDescent="0.2">
      <c r="A5" s="1" t="s">
        <v>79</v>
      </c>
      <c r="B5" s="7">
        <f>'IRA Calculations'!O137</f>
        <v>7735361260893.9463</v>
      </c>
      <c r="C5" s="7">
        <f>'IRA Calculations'!P137</f>
        <v>7735361260893.9463</v>
      </c>
      <c r="D5" s="7">
        <f>'IRA Calculations'!Q137</f>
        <v>7735361260893.9463</v>
      </c>
      <c r="E5" s="7">
        <f>'IRA Calculations'!R137</f>
        <v>7662166000673.0391</v>
      </c>
      <c r="F5" s="7">
        <f>'IRA Calculations'!S137</f>
        <v>7579150628586.1699</v>
      </c>
      <c r="G5" s="7">
        <f>'IRA Calculations'!T137</f>
        <v>7482587671683.6992</v>
      </c>
      <c r="H5" s="7">
        <f>'IRA Calculations'!U137</f>
        <v>7368108075609.1475</v>
      </c>
      <c r="I5" s="7">
        <f>'IRA Calculations'!V137</f>
        <v>7230208115627.1484</v>
      </c>
      <c r="J5" s="7">
        <f>'IRA Calculations'!W137</f>
        <v>7062274528824.2256</v>
      </c>
      <c r="K5" s="7">
        <f>'IRA Calculations'!X137</f>
        <v>6858120916630.7207</v>
      </c>
      <c r="L5" s="7">
        <f>'IRA Calculations'!Y137</f>
        <v>6612758170644.5977</v>
      </c>
      <c r="M5" s="7">
        <f>'IRA Calculations'!Z137</f>
        <v>6326407304666.4639</v>
      </c>
      <c r="N5" s="7">
        <f>'IRA Calculations'!AA137</f>
        <v>6003753045556.2676</v>
      </c>
      <c r="O5" s="7">
        <f>'IRA Calculations'!AB137</f>
        <v>5652189897472.499</v>
      </c>
      <c r="P5" s="7">
        <f>'IRA Calculations'!AC137</f>
        <v>5280490262490.6621</v>
      </c>
      <c r="Q5" s="7">
        <f>'IRA Calculations'!AD137</f>
        <v>4896085416878.9307</v>
      </c>
      <c r="R5" s="7">
        <f>'IRA Calculations'!AE137</f>
        <v>4505604730028.1611</v>
      </c>
      <c r="S5" s="7">
        <f>'IRA Calculations'!AF137</f>
        <v>4120230204941.3105</v>
      </c>
      <c r="T5" s="7">
        <f>'IRA Calculations'!AG137</f>
        <v>3745280220448.7192</v>
      </c>
      <c r="U5" s="7">
        <f>'IRA Calculations'!AH137</f>
        <v>3383205509566.2339</v>
      </c>
      <c r="V5" s="7">
        <f>'IRA Calculations'!AI137</f>
        <v>3036964386328.0967</v>
      </c>
      <c r="W5" s="7">
        <f>'IRA Calculations'!AJ137</f>
        <v>2710075304317.6675</v>
      </c>
      <c r="X5" s="7">
        <f>'IRA Calculations'!AK137</f>
        <v>2406065957434.5054</v>
      </c>
      <c r="Y5" s="7">
        <f>'IRA Calculations'!AL137</f>
        <v>2128455078778.54</v>
      </c>
      <c r="Z5" s="7">
        <f>'IRA Calculations'!AM137</f>
        <v>1880145894459.4209</v>
      </c>
      <c r="AA5" s="7">
        <f>'IRA Calculations'!AN137</f>
        <v>1663169195413.6521</v>
      </c>
      <c r="AB5" s="7">
        <f>'IRA Calculations'!AO137</f>
        <v>1478412097558.7273</v>
      </c>
      <c r="AC5" s="7">
        <f>'IRA Calculations'!AP137</f>
        <v>1325629785128.1841</v>
      </c>
      <c r="AD5" s="7">
        <f>'IRA Calculations'!AQ137</f>
        <v>1203118269317.9048</v>
      </c>
      <c r="AE5" s="7">
        <f>'IRA Calculations'!AR137</f>
        <v>1108288276707.8772</v>
      </c>
      <c r="AF5" s="7">
        <f>'IRA Calculations'!AS137</f>
        <v>1037614032560.068</v>
      </c>
      <c r="AG5" s="7">
        <f>'IRA Calculations'!AT137</f>
        <v>987063832739.81873</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3559000000000</v>
      </c>
      <c r="C7" s="7">
        <f>'IRA Calculations'!P139</f>
        <v>3559000000000</v>
      </c>
      <c r="D7" s="7">
        <f>'IRA Calculations'!Q139</f>
        <v>3559000000000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45000000000</v>
      </c>
      <c r="C8" s="7">
        <f>'IRA Calculations'!P140</f>
        <v>45000000000</v>
      </c>
      <c r="D8" s="7">
        <f>'IRA Calculations'!Q140</f>
        <v>45000000000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5826000000000</v>
      </c>
      <c r="C10" s="7">
        <f>'IRA Calculations'!P142</f>
        <v>5826000000000</v>
      </c>
      <c r="D10" s="7">
        <f>'IRA Calculations'!Q142</f>
        <v>5826000000000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28769738543956.582</v>
      </c>
      <c r="C2" s="7">
        <f>'IRA Calculations'!P147</f>
        <v>28769738543956.582</v>
      </c>
      <c r="D2" s="7">
        <f>'IRA Calculations'!Q147</f>
        <v>28769738543956.582</v>
      </c>
      <c r="E2" s="7">
        <f>'IRA Calculations'!R147</f>
        <v>28777171376246.094</v>
      </c>
      <c r="F2" s="7">
        <f>'IRA Calculations'!S147</f>
        <v>28628556513939.414</v>
      </c>
      <c r="G2" s="7">
        <f>'IRA Calculations'!T147</f>
        <v>28449122232404.824</v>
      </c>
      <c r="H2" s="7">
        <f>'IRA Calculations'!U147</f>
        <v>28243115273069.594</v>
      </c>
      <c r="I2" s="7">
        <f>'IRA Calculations'!V147</f>
        <v>28024912580762.57</v>
      </c>
      <c r="J2" s="7">
        <f>'IRA Calculations'!W147</f>
        <v>27782224593255.008</v>
      </c>
      <c r="K2" s="7">
        <f>'IRA Calculations'!X147</f>
        <v>27530609867449.648</v>
      </c>
      <c r="L2" s="7">
        <f>'IRA Calculations'!Y147</f>
        <v>27259652922010.719</v>
      </c>
      <c r="M2" s="7">
        <f>'IRA Calculations'!Z147</f>
        <v>26974545587286.668</v>
      </c>
      <c r="N2" s="7">
        <f>'IRA Calculations'!AA147</f>
        <v>26694847464538.281</v>
      </c>
      <c r="O2" s="7">
        <f>'IRA Calculations'!AB147</f>
        <v>26427590164113.125</v>
      </c>
      <c r="P2" s="7">
        <f>'IRA Calculations'!AC147</f>
        <v>26305861413531.246</v>
      </c>
      <c r="Q2" s="7">
        <f>'IRA Calculations'!AD147</f>
        <v>26198814215036.645</v>
      </c>
      <c r="R2" s="7">
        <f>'IRA Calculations'!AE147</f>
        <v>26104234722625.77</v>
      </c>
      <c r="S2" s="7">
        <f>'IRA Calculations'!AF147</f>
        <v>26022897156235.887</v>
      </c>
      <c r="T2" s="7">
        <f>'IRA Calculations'!AG147</f>
        <v>25958585297823.027</v>
      </c>
      <c r="U2" s="7">
        <f>'IRA Calculations'!AH147</f>
        <v>25915847215629.914</v>
      </c>
      <c r="V2" s="7">
        <f>'IRA Calculations'!AI147</f>
        <v>25891892398858.836</v>
      </c>
      <c r="W2" s="7">
        <f>'IRA Calculations'!AJ147</f>
        <v>25893809397703.09</v>
      </c>
      <c r="X2" s="7">
        <f>'IRA Calculations'!AK147</f>
        <v>25911315708543.328</v>
      </c>
      <c r="Y2" s="7">
        <f>'IRA Calculations'!AL147</f>
        <v>25956363737643.18</v>
      </c>
      <c r="Z2" s="7">
        <f>'IRA Calculations'!AM147</f>
        <v>26022142887691.941</v>
      </c>
      <c r="AA2" s="7">
        <f>'IRA Calculations'!AN147</f>
        <v>26106031749342.965</v>
      </c>
      <c r="AB2" s="7">
        <f>'IRA Calculations'!AO147</f>
        <v>26216017873167.953</v>
      </c>
      <c r="AC2" s="7">
        <f>'IRA Calculations'!AP147</f>
        <v>26344741944424.992</v>
      </c>
      <c r="AD2" s="7">
        <f>'IRA Calculations'!AQ147</f>
        <v>26491734194647.477</v>
      </c>
      <c r="AE2" s="7">
        <f>'IRA Calculations'!AR147</f>
        <v>26658097223537.84</v>
      </c>
      <c r="AF2" s="7">
        <f>'IRA Calculations'!AS147</f>
        <v>26839633627546.77</v>
      </c>
      <c r="AG2" s="7">
        <f>'IRA Calculations'!AT147</f>
        <v>27033156533918.355</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385642788613.52106</v>
      </c>
      <c r="C4" s="7">
        <f>'IRA Calculations'!P149</f>
        <v>385642788613.52106</v>
      </c>
      <c r="D4" s="7">
        <f>'IRA Calculations'!Q149</f>
        <v>385642788613.52106</v>
      </c>
      <c r="E4" s="7">
        <f>'IRA Calculations'!R149</f>
        <v>395857172146.81464</v>
      </c>
      <c r="F4" s="7">
        <f>'IRA Calculations'!S149</f>
        <v>405890594268.02362</v>
      </c>
      <c r="G4" s="7">
        <f>'IRA Calculations'!T149</f>
        <v>415669547194.91583</v>
      </c>
      <c r="H4" s="7">
        <f>'IRA Calculations'!U149</f>
        <v>425228596467.01624</v>
      </c>
      <c r="I4" s="7">
        <f>'IRA Calculations'!V149</f>
        <v>434557173981.04608</v>
      </c>
      <c r="J4" s="7">
        <f>'IRA Calculations'!W149</f>
        <v>443666932797.02075</v>
      </c>
      <c r="K4" s="7">
        <f>'IRA Calculations'!X149</f>
        <v>452576364277.75354</v>
      </c>
      <c r="L4" s="7">
        <f>'IRA Calculations'!Y149</f>
        <v>461182773621.11353</v>
      </c>
      <c r="M4" s="7">
        <f>'IRA Calculations'!Z149</f>
        <v>469458421829.20264</v>
      </c>
      <c r="N4" s="7">
        <f>'IRA Calculations'!AA149</f>
        <v>477471854123.56219</v>
      </c>
      <c r="O4" s="7">
        <f>'IRA Calculations'!AB149</f>
        <v>485123510226.66931</v>
      </c>
      <c r="P4" s="7">
        <f>'IRA Calculations'!AC149</f>
        <v>492487711623.94714</v>
      </c>
      <c r="Q4" s="7">
        <f>'IRA Calculations'!AD149</f>
        <v>499546137905.86615</v>
      </c>
      <c r="R4" s="7">
        <f>'IRA Calculations'!AE149</f>
        <v>506196328195.50647</v>
      </c>
      <c r="S4" s="7">
        <f>'IRA Calculations'!AF149</f>
        <v>512422235844.76489</v>
      </c>
      <c r="T4" s="7">
        <f>'IRA Calculations'!AG149</f>
        <v>518209236002.60236</v>
      </c>
      <c r="U4" s="7">
        <f>'IRA Calculations'!AH149</f>
        <v>523547803036.85138</v>
      </c>
      <c r="V4" s="7">
        <f>'IRA Calculations'!AI149</f>
        <v>528407681855.62292</v>
      </c>
      <c r="W4" s="7">
        <f>'IRA Calculations'!AJ149</f>
        <v>532701105421.68134</v>
      </c>
      <c r="X4" s="7">
        <f>'IRA Calculations'!AK149</f>
        <v>536438584090.01135</v>
      </c>
      <c r="Y4" s="7">
        <f>'IRA Calculations'!AL149</f>
        <v>539716393867.854</v>
      </c>
      <c r="Z4" s="7">
        <f>'IRA Calculations'!AM149</f>
        <v>542479752051.80634</v>
      </c>
      <c r="AA4" s="7">
        <f>'IRA Calculations'!AN149</f>
        <v>544778847635.1366</v>
      </c>
      <c r="AB4" s="7">
        <f>'IRA Calculations'!AO149</f>
        <v>546674186706.67273</v>
      </c>
      <c r="AC4" s="7">
        <f>'IRA Calculations'!AP149</f>
        <v>548218294524.33362</v>
      </c>
      <c r="AD4" s="7">
        <f>'IRA Calculations'!AQ149</f>
        <v>549415159989.32141</v>
      </c>
      <c r="AE4" s="7">
        <f>'IRA Calculations'!AR149</f>
        <v>550365268543.46838</v>
      </c>
      <c r="AF4" s="7">
        <f>'IRA Calculations'!AS149</f>
        <v>551122470625.38416</v>
      </c>
      <c r="AG4" s="7">
        <f>'IRA Calculations'!AT149</f>
        <v>551741128431.77795</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17009796550537.541</v>
      </c>
      <c r="C2" s="7">
        <f>'IRA Calculations'!P160</f>
        <v>17009796550537.541</v>
      </c>
      <c r="D2" s="7">
        <f>'IRA Calculations'!Q160</f>
        <v>17009796550537.541</v>
      </c>
      <c r="E2" s="7">
        <f>'IRA Calculations'!R160</f>
        <v>16696122099320.951</v>
      </c>
      <c r="F2" s="7">
        <f>'IRA Calculations'!S160</f>
        <v>16228310862780.695</v>
      </c>
      <c r="G2" s="7">
        <f>'IRA Calculations'!T160</f>
        <v>15732465250688.021</v>
      </c>
      <c r="H2" s="7">
        <f>'IRA Calculations'!U160</f>
        <v>15257290197827.99</v>
      </c>
      <c r="I2" s="7">
        <f>'IRA Calculations'!V160</f>
        <v>14794513891858.562</v>
      </c>
      <c r="J2" s="7">
        <f>'IRA Calculations'!W160</f>
        <v>14350700673118.678</v>
      </c>
      <c r="K2" s="7">
        <f>'IRA Calculations'!X160</f>
        <v>13935971354279.85</v>
      </c>
      <c r="L2" s="7">
        <f>'IRA Calculations'!Y160</f>
        <v>13555698600829.738</v>
      </c>
      <c r="M2" s="7">
        <f>'IRA Calculations'!Z160</f>
        <v>13216728816665.002</v>
      </c>
      <c r="N2" s="7">
        <f>'IRA Calculations'!AA160</f>
        <v>12925936370612.254</v>
      </c>
      <c r="O2" s="7">
        <f>'IRA Calculations'!AB160</f>
        <v>12681428238408.891</v>
      </c>
      <c r="P2" s="7">
        <f>'IRA Calculations'!AC160</f>
        <v>12470011892800.811</v>
      </c>
      <c r="Q2" s="7">
        <f>'IRA Calculations'!AD160</f>
        <v>12283716164431.674</v>
      </c>
      <c r="R2" s="7">
        <f>'IRA Calculations'!AE160</f>
        <v>12113167943695.268</v>
      </c>
      <c r="S2" s="7">
        <f>'IRA Calculations'!AF160</f>
        <v>11951557895139.178</v>
      </c>
      <c r="T2" s="7">
        <f>'IRA Calculations'!AG160</f>
        <v>11804837328392.791</v>
      </c>
      <c r="U2" s="7">
        <f>'IRA Calculations'!AH160</f>
        <v>11676054416585.895</v>
      </c>
      <c r="V2" s="7">
        <f>'IRA Calculations'!AI160</f>
        <v>11560453599534.248</v>
      </c>
      <c r="W2" s="7">
        <f>'IRA Calculations'!AJ160</f>
        <v>11452012569637.145</v>
      </c>
      <c r="X2" s="7">
        <f>'IRA Calculations'!AK160</f>
        <v>11358004499852.895</v>
      </c>
      <c r="Y2" s="7">
        <f>'IRA Calculations'!AL160</f>
        <v>11282666015381.789</v>
      </c>
      <c r="Z2" s="7">
        <f>'IRA Calculations'!AM160</f>
        <v>11225037337321.242</v>
      </c>
      <c r="AA2" s="7">
        <f>'IRA Calculations'!AN160</f>
        <v>11182441739592.014</v>
      </c>
      <c r="AB2" s="7">
        <f>'IRA Calculations'!AO160</f>
        <v>11154616439523.736</v>
      </c>
      <c r="AC2" s="7">
        <f>'IRA Calculations'!AP160</f>
        <v>11138365508585.094</v>
      </c>
      <c r="AD2" s="7">
        <f>'IRA Calculations'!AQ160</f>
        <v>11135045369370.15</v>
      </c>
      <c r="AE2" s="7">
        <f>'IRA Calculations'!AR160</f>
        <v>11144354816773.641</v>
      </c>
      <c r="AF2" s="7">
        <f>'IRA Calculations'!AS160</f>
        <v>11167637063977.26</v>
      </c>
      <c r="AG2" s="7">
        <f>'IRA Calculations'!AT160</f>
        <v>11204962157954.668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22657076835872.23</v>
      </c>
      <c r="C2" s="7">
        <f>'IRA Calculations'!P173</f>
        <v>22657076835872.23</v>
      </c>
      <c r="D2" s="7">
        <f>'IRA Calculations'!Q173</f>
        <v>22657076835872.23</v>
      </c>
      <c r="E2" s="7">
        <f>'IRA Calculations'!R173</f>
        <v>22775423519881.234</v>
      </c>
      <c r="F2" s="7">
        <f>'IRA Calculations'!S173</f>
        <v>22878301843325.59</v>
      </c>
      <c r="G2" s="7">
        <f>'IRA Calculations'!T173</f>
        <v>22949164517231.793</v>
      </c>
      <c r="H2" s="7">
        <f>'IRA Calculations'!U173</f>
        <v>22975423493006.836</v>
      </c>
      <c r="I2" s="7">
        <f>'IRA Calculations'!V173</f>
        <v>22951580847665.992</v>
      </c>
      <c r="J2" s="7">
        <f>'IRA Calculations'!W173</f>
        <v>22888782286111.32</v>
      </c>
      <c r="K2" s="7">
        <f>'IRA Calculations'!X173</f>
        <v>22801485244017.875</v>
      </c>
      <c r="L2" s="7">
        <f>'IRA Calculations'!Y173</f>
        <v>22711044199511.676</v>
      </c>
      <c r="M2" s="7">
        <f>'IRA Calculations'!Z173</f>
        <v>22624477317858.121</v>
      </c>
      <c r="N2" s="7">
        <f>'IRA Calculations'!AA173</f>
        <v>22559139328841.797</v>
      </c>
      <c r="O2" s="7">
        <f>'IRA Calculations'!AB173</f>
        <v>22515500098768.582</v>
      </c>
      <c r="P2" s="7">
        <f>'IRA Calculations'!AC173</f>
        <v>22497784684660.25</v>
      </c>
      <c r="Q2" s="7">
        <f>'IRA Calculations'!AD173</f>
        <v>22501768432513.469</v>
      </c>
      <c r="R2" s="7">
        <f>'IRA Calculations'!AE173</f>
        <v>22525940239109.602</v>
      </c>
      <c r="S2" s="7">
        <f>'IRA Calculations'!AF173</f>
        <v>22561855801421.586</v>
      </c>
      <c r="T2" s="7">
        <f>'IRA Calculations'!AG173</f>
        <v>22610518803289.285</v>
      </c>
      <c r="U2" s="7">
        <f>'IRA Calculations'!AH173</f>
        <v>22670764205659</v>
      </c>
      <c r="V2" s="7">
        <f>'IRA Calculations'!AI173</f>
        <v>22741358058301.629</v>
      </c>
      <c r="W2" s="7">
        <f>'IRA Calculations'!AJ173</f>
        <v>22816126766420.555</v>
      </c>
      <c r="X2" s="7">
        <f>'IRA Calculations'!AK173</f>
        <v>22899448266887.914</v>
      </c>
      <c r="Y2" s="7">
        <f>'IRA Calculations'!AL173</f>
        <v>22990756987337.543</v>
      </c>
      <c r="Z2" s="7">
        <f>'IRA Calculations'!AM173</f>
        <v>23091990404821.762</v>
      </c>
      <c r="AA2" s="7">
        <f>'IRA Calculations'!AN173</f>
        <v>23200716944633.379</v>
      </c>
      <c r="AB2" s="7">
        <f>'IRA Calculations'!AO173</f>
        <v>23318425970076.359</v>
      </c>
      <c r="AC2" s="7">
        <f>'IRA Calculations'!AP173</f>
        <v>23443001765428.93</v>
      </c>
      <c r="AD2" s="7">
        <f>'IRA Calculations'!AQ173</f>
        <v>23574416598124.34</v>
      </c>
      <c r="AE2" s="7">
        <f>'IRA Calculations'!AR173</f>
        <v>23708386023715.066</v>
      </c>
      <c r="AF2" s="7">
        <f>'IRA Calculations'!AS173</f>
        <v>23845744476770.688</v>
      </c>
      <c r="AG2" s="7">
        <f>'IRA Calculations'!AT173</f>
        <v>23985927417563.363</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38829896388454.898</v>
      </c>
      <c r="C4" s="7">
        <f>'IRA Calculations'!P175</f>
        <v>38829896388454.898</v>
      </c>
      <c r="D4" s="7">
        <f>'IRA Calculations'!Q175</f>
        <v>38829896388454.898</v>
      </c>
      <c r="E4" s="7">
        <f>'IRA Calculations'!R175</f>
        <v>39162253793543.5</v>
      </c>
      <c r="F4" s="7">
        <f>'IRA Calculations'!S175</f>
        <v>39468996188273.898</v>
      </c>
      <c r="G4" s="7">
        <f>'IRA Calculations'!T175</f>
        <v>39747601234505.195</v>
      </c>
      <c r="H4" s="7">
        <f>'IRA Calculations'!U175</f>
        <v>40011302713195.789</v>
      </c>
      <c r="I4" s="7">
        <f>'IRA Calculations'!V175</f>
        <v>40273949395259.789</v>
      </c>
      <c r="J4" s="7">
        <f>'IRA Calculations'!W175</f>
        <v>40555982967790.266</v>
      </c>
      <c r="K4" s="7">
        <f>'IRA Calculations'!X175</f>
        <v>40862140664824.109</v>
      </c>
      <c r="L4" s="7">
        <f>'IRA Calculations'!Y175</f>
        <v>41195982651092.406</v>
      </c>
      <c r="M4" s="7">
        <f>'IRA Calculations'!Z175</f>
        <v>41536916340770.008</v>
      </c>
      <c r="N4" s="7">
        <f>'IRA Calculations'!AA175</f>
        <v>41889828002730.328</v>
      </c>
      <c r="O4" s="7">
        <f>'IRA Calculations'!AB175</f>
        <v>42239330434086.469</v>
      </c>
      <c r="P4" s="7">
        <f>'IRA Calculations'!AC175</f>
        <v>42596933162588.32</v>
      </c>
      <c r="Q4" s="7">
        <f>'IRA Calculations'!AD175</f>
        <v>42959573956162.445</v>
      </c>
      <c r="R4" s="7">
        <f>'IRA Calculations'!AE175</f>
        <v>43319723243907.07</v>
      </c>
      <c r="S4" s="7">
        <f>'IRA Calculations'!AF175</f>
        <v>43674421031630.445</v>
      </c>
      <c r="T4" s="7">
        <f>'IRA Calculations'!AG175</f>
        <v>44030190807249.156</v>
      </c>
      <c r="U4" s="7">
        <f>'IRA Calculations'!AH175</f>
        <v>44390191799063.156</v>
      </c>
      <c r="V4" s="7">
        <f>'IRA Calculations'!AI175</f>
        <v>44756631751551.57</v>
      </c>
      <c r="W4" s="7">
        <f>'IRA Calculations'!AJ175</f>
        <v>45121766576770.18</v>
      </c>
      <c r="X4" s="7">
        <f>'IRA Calculations'!AK175</f>
        <v>45484323606176.766</v>
      </c>
      <c r="Y4" s="7">
        <f>'IRA Calculations'!AL175</f>
        <v>45843464676188.195</v>
      </c>
      <c r="Z4" s="7">
        <f>'IRA Calculations'!AM175</f>
        <v>46213176273984.07</v>
      </c>
      <c r="AA4" s="7">
        <f>'IRA Calculations'!AN175</f>
        <v>46582003951317.43</v>
      </c>
      <c r="AB4" s="7">
        <f>'IRA Calculations'!AO175</f>
        <v>46959006623797.43</v>
      </c>
      <c r="AC4" s="7">
        <f>'IRA Calculations'!AP175</f>
        <v>47340397784037.625</v>
      </c>
      <c r="AD4" s="7">
        <f>'IRA Calculations'!AQ175</f>
        <v>47720068099229.07</v>
      </c>
      <c r="AE4" s="7">
        <f>'IRA Calculations'!AR175</f>
        <v>48099027138351.742</v>
      </c>
      <c r="AF4" s="7">
        <f>'IRA Calculations'!AS175</f>
        <v>48474618039612.305</v>
      </c>
      <c r="AG4" s="7">
        <f>'IRA Calculations'!AT175</f>
        <v>48850507634891.547</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81337758994509.109</v>
      </c>
      <c r="C2" s="7">
        <f>'IRA Calculations'!P186</f>
        <v>81337758994509.109</v>
      </c>
      <c r="D2" s="7">
        <f>'IRA Calculations'!Q186</f>
        <v>81337758994509.109</v>
      </c>
      <c r="E2" s="7">
        <f>'IRA Calculations'!R186</f>
        <v>82141972309735.797</v>
      </c>
      <c r="F2" s="7">
        <f>'IRA Calculations'!S186</f>
        <v>83075370660690.031</v>
      </c>
      <c r="G2" s="7">
        <f>'IRA Calculations'!T186</f>
        <v>84160297259279.75</v>
      </c>
      <c r="H2" s="7">
        <f>'IRA Calculations'!U186</f>
        <v>85274184645278.438</v>
      </c>
      <c r="I2" s="7">
        <f>'IRA Calculations'!V186</f>
        <v>86465526127333.062</v>
      </c>
      <c r="J2" s="7">
        <f>'IRA Calculations'!W186</f>
        <v>87708918754325.75</v>
      </c>
      <c r="K2" s="7">
        <f>'IRA Calculations'!X186</f>
        <v>88984580956478.047</v>
      </c>
      <c r="L2" s="7">
        <f>'IRA Calculations'!Y186</f>
        <v>90314606897157.469</v>
      </c>
      <c r="M2" s="7">
        <f>'IRA Calculations'!Z186</f>
        <v>91679890995481.094</v>
      </c>
      <c r="N2" s="7">
        <f>'IRA Calculations'!AA186</f>
        <v>93073673362495.891</v>
      </c>
      <c r="O2" s="7">
        <f>'IRA Calculations'!AB186</f>
        <v>94533204544169.188</v>
      </c>
      <c r="P2" s="7">
        <f>'IRA Calculations'!AC186</f>
        <v>96025574554808.078</v>
      </c>
      <c r="Q2" s="7">
        <f>'IRA Calculations'!AD186</f>
        <v>97571098639635.469</v>
      </c>
      <c r="R2" s="7">
        <f>'IRA Calculations'!AE186</f>
        <v>99161629353545.188</v>
      </c>
      <c r="S2" s="7">
        <f>'IRA Calculations'!AF186</f>
        <v>100768988633110.88</v>
      </c>
      <c r="T2" s="7">
        <f>'IRA Calculations'!AG186</f>
        <v>102447042119780.38</v>
      </c>
      <c r="U2" s="7">
        <f>'IRA Calculations'!AH186</f>
        <v>104136089320588.72</v>
      </c>
      <c r="V2" s="7">
        <f>'IRA Calculations'!AI186</f>
        <v>105877472293237.34</v>
      </c>
      <c r="W2" s="7">
        <f>'IRA Calculations'!AJ186</f>
        <v>107666957212541.69</v>
      </c>
      <c r="X2" s="7">
        <f>'IRA Calculations'!AK186</f>
        <v>109510948183825.38</v>
      </c>
      <c r="Y2" s="7">
        <f>'IRA Calculations'!AL186</f>
        <v>111392865689970.45</v>
      </c>
      <c r="Z2" s="7">
        <f>'IRA Calculations'!AM186</f>
        <v>113333807700184.12</v>
      </c>
      <c r="AA2" s="7">
        <f>'IRA Calculations'!AN186</f>
        <v>115307410647549.5</v>
      </c>
      <c r="AB2" s="7">
        <f>'IRA Calculations'!AO186</f>
        <v>117300901899782.22</v>
      </c>
      <c r="AC2" s="7">
        <f>'IRA Calculations'!AP186</f>
        <v>119368040363239.36</v>
      </c>
      <c r="AD2" s="7">
        <f>'IRA Calculations'!AQ186</f>
        <v>121432474871115.72</v>
      </c>
      <c r="AE2" s="7">
        <f>'IRA Calculations'!AR186</f>
        <v>123562266831657.47</v>
      </c>
      <c r="AF2" s="7">
        <f>'IRA Calculations'!AS186</f>
        <v>125740658835935.55</v>
      </c>
      <c r="AG2" s="7">
        <f>'IRA Calculations'!AT186</f>
        <v>127979783105700.84</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33991840656462.906</v>
      </c>
      <c r="C4" s="7">
        <f>'IRA Calculations'!P188</f>
        <v>33991840656462.906</v>
      </c>
      <c r="D4" s="7">
        <f>'IRA Calculations'!Q188</f>
        <v>33991840656462.906</v>
      </c>
      <c r="E4" s="7">
        <f>'IRA Calculations'!R188</f>
        <v>33874624718200.625</v>
      </c>
      <c r="F4" s="7">
        <f>'IRA Calculations'!S188</f>
        <v>33837066777982.398</v>
      </c>
      <c r="G4" s="7">
        <f>'IRA Calculations'!T188</f>
        <v>33787054644323.859</v>
      </c>
      <c r="H4" s="7">
        <f>'IRA Calculations'!U188</f>
        <v>33718581000388.996</v>
      </c>
      <c r="I4" s="7">
        <f>'IRA Calculations'!V188</f>
        <v>33649179396942.965</v>
      </c>
      <c r="J4" s="7">
        <f>'IRA Calculations'!W188</f>
        <v>33493721758822.547</v>
      </c>
      <c r="K4" s="7">
        <f>'IRA Calculations'!X188</f>
        <v>33362195708097.496</v>
      </c>
      <c r="L4" s="7">
        <f>'IRA Calculations'!Y188</f>
        <v>33267299638079.379</v>
      </c>
      <c r="M4" s="7">
        <f>'IRA Calculations'!Z188</f>
        <v>33224808860459.359</v>
      </c>
      <c r="N4" s="7">
        <f>'IRA Calculations'!AA188</f>
        <v>33198532954298.91</v>
      </c>
      <c r="O4" s="7">
        <f>'IRA Calculations'!AB188</f>
        <v>33190523198517.637</v>
      </c>
      <c r="P4" s="7">
        <f>'IRA Calculations'!AC188</f>
        <v>33204442591186.223</v>
      </c>
      <c r="Q4" s="7">
        <f>'IRA Calculations'!AD188</f>
        <v>33201854072549.633</v>
      </c>
      <c r="R4" s="7">
        <f>'IRA Calculations'!AE188</f>
        <v>33143636823212.668</v>
      </c>
      <c r="S4" s="7">
        <f>'IRA Calculations'!AF188</f>
        <v>33095578288525.164</v>
      </c>
      <c r="T4" s="7">
        <f>'IRA Calculations'!AG188</f>
        <v>33061146106660.641</v>
      </c>
      <c r="U4" s="7">
        <f>'IRA Calculations'!AH188</f>
        <v>33051280431856.914</v>
      </c>
      <c r="V4" s="7">
        <f>'IRA Calculations'!AI188</f>
        <v>33042586916435.859</v>
      </c>
      <c r="W4" s="7">
        <f>'IRA Calculations'!AJ188</f>
        <v>33061243786609.215</v>
      </c>
      <c r="X4" s="7">
        <f>'IRA Calculations'!AK188</f>
        <v>33076774898429</v>
      </c>
      <c r="Y4" s="7">
        <f>'IRA Calculations'!AL188</f>
        <v>33069839622081.695</v>
      </c>
      <c r="Z4" s="7">
        <f>'IRA Calculations'!AM188</f>
        <v>33037947118879.535</v>
      </c>
      <c r="AA4" s="7">
        <f>'IRA Calculations'!AN188</f>
        <v>32996384300770.809</v>
      </c>
      <c r="AB4" s="7">
        <f>'IRA Calculations'!AO188</f>
        <v>32949400245517.262</v>
      </c>
      <c r="AC4" s="7">
        <f>'IRA Calculations'!AP188</f>
        <v>32906714108000.09</v>
      </c>
      <c r="AD4" s="7">
        <f>'IRA Calculations'!AQ188</f>
        <v>32874821604797.93</v>
      </c>
      <c r="AE4" s="7">
        <f>'IRA Calculations'!AR188</f>
        <v>32831158667795.242</v>
      </c>
      <c r="AF4" s="7">
        <f>'IRA Calculations'!AS188</f>
        <v>32800829043769.93</v>
      </c>
      <c r="AG4" s="7">
        <f>'IRA Calculations'!AT188</f>
        <v>32767178301493.766</v>
      </c>
    </row>
    <row r="5" spans="1:35" x14ac:dyDescent="0.2">
      <c r="A5" s="1" t="s">
        <v>79</v>
      </c>
      <c r="B5" s="7">
        <f>'IRA Calculations'!O189</f>
        <v>20333638739106.055</v>
      </c>
      <c r="C5" s="7">
        <f>'IRA Calculations'!P189</f>
        <v>20333638739106.055</v>
      </c>
      <c r="D5" s="7">
        <f>'IRA Calculations'!Q189</f>
        <v>20333638739106.055</v>
      </c>
      <c r="E5" s="7">
        <f>'IRA Calculations'!R189</f>
        <v>20356287085818.781</v>
      </c>
      <c r="F5" s="7">
        <f>'IRA Calculations'!S189</f>
        <v>20350654336377.266</v>
      </c>
      <c r="G5" s="7">
        <f>'IRA Calculations'!T189</f>
        <v>20327184547037.66</v>
      </c>
      <c r="H5" s="7">
        <f>'IRA Calculations'!U189</f>
        <v>20263229371087.23</v>
      </c>
      <c r="I5" s="7">
        <f>'IRA Calculations'!V189</f>
        <v>20202677314591.035</v>
      </c>
      <c r="J5" s="7">
        <f>'IRA Calculations'!W189</f>
        <v>20165243000594.352</v>
      </c>
      <c r="K5" s="7">
        <f>'IRA Calculations'!X189</f>
        <v>20169936958462.285</v>
      </c>
      <c r="L5" s="7">
        <f>'IRA Calculations'!Y189</f>
        <v>20169350213728.766</v>
      </c>
      <c r="M5" s="7">
        <f>'IRA Calculations'!Z189</f>
        <v>20135671066026.438</v>
      </c>
      <c r="N5" s="7">
        <f>'IRA Calculations'!AA189</f>
        <v>20089200883134.008</v>
      </c>
      <c r="O5" s="7">
        <f>'IRA Calculations'!AB189</f>
        <v>20036980601853.363</v>
      </c>
      <c r="P5" s="7">
        <f>'IRA Calculations'!AC189</f>
        <v>20035807112386.387</v>
      </c>
      <c r="Q5" s="7">
        <f>'IRA Calculations'!AD189</f>
        <v>20034164227132.621</v>
      </c>
      <c r="R5" s="7">
        <f>'IRA Calculations'!AE189</f>
        <v>20040266372360.898</v>
      </c>
      <c r="S5" s="7">
        <f>'IRA Calculations'!AF189</f>
        <v>20009755646219.434</v>
      </c>
      <c r="T5" s="7">
        <f>'IRA Calculations'!AG189</f>
        <v>20007995412018.941</v>
      </c>
      <c r="U5" s="7">
        <f>'IRA Calculations'!AH189</f>
        <v>20021490540889.223</v>
      </c>
      <c r="V5" s="7">
        <f>'IRA Calculations'!AI189</f>
        <v>20025597754023.668</v>
      </c>
      <c r="W5" s="7">
        <f>'IRA Calculations'!AJ189</f>
        <v>20031113154518.457</v>
      </c>
      <c r="X5" s="7">
        <f>'IRA Calculations'!AK189</f>
        <v>20051883918084.02</v>
      </c>
      <c r="Y5" s="7">
        <f>'IRA Calculations'!AL189</f>
        <v>20091078466281.168</v>
      </c>
      <c r="Z5" s="7">
        <f>'IRA Calculations'!AM189</f>
        <v>20135084321292.945</v>
      </c>
      <c r="AA5" s="7">
        <f>'IRA Calculations'!AN189</f>
        <v>20175921754743.855</v>
      </c>
      <c r="AB5" s="7">
        <f>'IRA Calculations'!AO189</f>
        <v>20207488621405.629</v>
      </c>
      <c r="AC5" s="7">
        <f>'IRA Calculations'!AP189</f>
        <v>20225325661303.754</v>
      </c>
      <c r="AD5" s="7">
        <f>'IRA Calculations'!AQ189</f>
        <v>20229784921278.262</v>
      </c>
      <c r="AE5" s="7">
        <f>'IRA Calculations'!AR189</f>
        <v>20243280050148.543</v>
      </c>
      <c r="AF5" s="7">
        <f>'IRA Calculations'!AS189</f>
        <v>20260060949526.395</v>
      </c>
      <c r="AG5" s="7">
        <f>'IRA Calculations'!AT189</f>
        <v>20266397792648.062</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2023-12-15T19:20:41Z</dcterms:modified>
</cp:coreProperties>
</file>