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BCDTRtSY\"/>
    </mc:Choice>
  </mc:AlternateContent>
  <xr:revisionPtr revIDLastSave="0" documentId="8_{5C149395-AFE4-49D0-BA31-6526240AA395}"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3" l="1"/>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J3" i="62"/>
  <c r="J3" i="23" s="1"/>
  <c r="R3" i="62"/>
  <c r="R3" i="23" s="1"/>
  <c r="Z3" i="62"/>
  <c r="Z3" i="23" s="1"/>
  <c r="L3" i="62"/>
  <c r="L3" i="23" s="1"/>
  <c r="T3" i="62"/>
  <c r="T3" i="23" s="1"/>
  <c r="AB3" i="62"/>
  <c r="AB3" i="23" s="1"/>
  <c r="AE3" i="62"/>
  <c r="AE3" i="23" s="1"/>
  <c r="K3" i="62"/>
  <c r="K3" i="23" s="1"/>
  <c r="M3" i="62"/>
  <c r="M3" i="23" s="1"/>
  <c r="U3" i="62"/>
  <c r="U3" i="23" s="1"/>
  <c r="AC3" i="62"/>
  <c r="AC3" i="23" s="1"/>
  <c r="O3" i="62"/>
  <c r="O3" i="23" s="1"/>
  <c r="W3" i="62"/>
  <c r="W3" i="23" s="1"/>
  <c r="F3" i="62"/>
  <c r="F3" i="23" s="1"/>
  <c r="N3" i="62"/>
  <c r="N3" i="23" s="1"/>
  <c r="V3" i="62"/>
  <c r="V3" i="23" s="1"/>
  <c r="AD3" i="62"/>
  <c r="AD3" i="23" s="1"/>
  <c r="G3" i="62"/>
  <c r="G3" i="23" s="1"/>
  <c r="AA3" i="62"/>
  <c r="AA3" i="23" s="1"/>
  <c r="H3" i="62"/>
  <c r="H3" i="23" s="1"/>
  <c r="P3" i="62"/>
  <c r="P3" i="23" s="1"/>
  <c r="X3" i="62"/>
  <c r="X3" i="23" s="1"/>
  <c r="AF3" i="62"/>
  <c r="AF3" i="23" s="1"/>
  <c r="I3" i="62"/>
  <c r="I3" i="23" s="1"/>
  <c r="Q3" i="62"/>
  <c r="Q3" i="23" s="1"/>
  <c r="Y3" i="62"/>
  <c r="Y3" i="23" s="1"/>
  <c r="E3" i="62"/>
  <c r="E3" i="23" s="1"/>
  <c r="D3" i="23"/>
  <c r="S3" i="62"/>
  <c r="S3" i="23" s="1"/>
  <c r="D3" i="24"/>
  <c r="J3" i="63"/>
  <c r="J3" i="24" s="1"/>
  <c r="R3" i="63"/>
  <c r="R3" i="24" s="1"/>
  <c r="Z3" i="63"/>
  <c r="Z3" i="24" s="1"/>
  <c r="L3" i="63"/>
  <c r="L3" i="24" s="1"/>
  <c r="T3" i="63"/>
  <c r="T3" i="24" s="1"/>
  <c r="AB3" i="63"/>
  <c r="AB3" i="24" s="1"/>
  <c r="W3" i="63"/>
  <c r="W3" i="24" s="1"/>
  <c r="K3" i="63"/>
  <c r="K3" i="24" s="1"/>
  <c r="S3" i="63"/>
  <c r="S3" i="24" s="1"/>
  <c r="E3" i="63"/>
  <c r="E3" i="24" s="1"/>
  <c r="M3" i="63"/>
  <c r="M3" i="24" s="1"/>
  <c r="U3" i="63"/>
  <c r="U3" i="24" s="1"/>
  <c r="AC3" i="63"/>
  <c r="AC3" i="24" s="1"/>
  <c r="N3" i="63"/>
  <c r="N3" i="24" s="1"/>
  <c r="AD3" i="63"/>
  <c r="AD3" i="24" s="1"/>
  <c r="G3" i="63"/>
  <c r="G3" i="24" s="1"/>
  <c r="O3" i="63"/>
  <c r="O3" i="24" s="1"/>
  <c r="Q3" i="63"/>
  <c r="Q3" i="24" s="1"/>
  <c r="F3" i="63"/>
  <c r="F3" i="24" s="1"/>
  <c r="V3" i="63"/>
  <c r="V3" i="24" s="1"/>
  <c r="AE3" i="63"/>
  <c r="AE3" i="24" s="1"/>
  <c r="I3" i="63"/>
  <c r="I3" i="24" s="1"/>
  <c r="AA3" i="63"/>
  <c r="AA3" i="24" s="1"/>
  <c r="H3" i="63"/>
  <c r="H3" i="24" s="1"/>
  <c r="P3" i="63"/>
  <c r="P3" i="24" s="1"/>
  <c r="X3" i="63"/>
  <c r="X3" i="24" s="1"/>
  <c r="AF3" i="63"/>
  <c r="AF3" i="24" s="1"/>
  <c r="Y3" i="63"/>
  <c r="Y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S4" i="63"/>
  <c r="S4" i="24" s="1"/>
  <c r="Q4" i="63"/>
  <c r="Q4" i="24" s="1"/>
  <c r="K4" i="63"/>
  <c r="K4" i="24" s="1"/>
  <c r="I4" i="63"/>
  <c r="I4" i="24" s="1"/>
  <c r="D4" i="24"/>
  <c r="Y4" i="63"/>
  <c r="Y4" i="24" s="1"/>
  <c r="E4" i="63"/>
  <c r="E4" i="24" s="1"/>
  <c r="R4" i="63"/>
  <c r="R4" i="24" s="1"/>
  <c r="F4" i="63"/>
  <c r="F4" i="24" s="1"/>
  <c r="H4" i="63"/>
  <c r="H4" i="24" s="1"/>
  <c r="Z4" i="63"/>
  <c r="Z4" i="24" s="1"/>
  <c r="N4" i="63"/>
  <c r="N4" i="24" s="1"/>
  <c r="P4" i="63"/>
  <c r="P4" i="24" s="1"/>
  <c r="M4" i="63"/>
  <c r="M4" i="24" s="1"/>
  <c r="J4" i="63"/>
  <c r="J4" i="24" s="1"/>
  <c r="L4" i="63"/>
  <c r="L4" i="24" s="1"/>
  <c r="V4" i="63"/>
  <c r="V4" i="24" s="1"/>
  <c r="X4" i="63"/>
  <c r="X4" i="24" s="1"/>
  <c r="G4" i="63"/>
  <c r="G4" i="24" s="1"/>
  <c r="T4" i="63"/>
  <c r="T4" i="24" s="1"/>
  <c r="AD4" i="63"/>
  <c r="AD4" i="24" s="1"/>
  <c r="W4" i="63"/>
  <c r="W4" i="24" s="1"/>
  <c r="AC4" i="63"/>
  <c r="AC4" i="24" s="1"/>
  <c r="AE4" i="63"/>
  <c r="AE4" i="24" s="1"/>
  <c r="AB4" i="63"/>
  <c r="AB4" i="24" s="1"/>
  <c r="O4" i="63"/>
  <c r="O4" i="24" s="1"/>
  <c r="U4" i="63"/>
  <c r="U4" i="24" s="1"/>
  <c r="F4" i="62"/>
  <c r="F4" i="23" s="1"/>
  <c r="N4" i="62"/>
  <c r="N4" i="23" s="1"/>
  <c r="V4" i="62"/>
  <c r="V4" i="23" s="1"/>
  <c r="AD4" i="62"/>
  <c r="AD4" i="23" s="1"/>
  <c r="G4" i="62"/>
  <c r="G4" i="23" s="1"/>
  <c r="H4" i="62"/>
  <c r="H4" i="23" s="1"/>
  <c r="P4" i="62"/>
  <c r="P4" i="23" s="1"/>
  <c r="X4" i="62"/>
  <c r="X4" i="23" s="1"/>
  <c r="AF4" i="62"/>
  <c r="AF4" i="23" s="1"/>
  <c r="D4" i="23"/>
  <c r="S4" i="62"/>
  <c r="S4" i="23" s="1"/>
  <c r="I4" i="62"/>
  <c r="I4" i="23" s="1"/>
  <c r="Q4" i="62"/>
  <c r="Q4" i="23" s="1"/>
  <c r="Y4" i="62"/>
  <c r="Y4" i="23" s="1"/>
  <c r="E4" i="62"/>
  <c r="E4" i="23" s="1"/>
  <c r="K4" i="62"/>
  <c r="K4" i="23" s="1"/>
  <c r="AE4" i="62"/>
  <c r="AE4" i="23" s="1"/>
  <c r="J4" i="62"/>
  <c r="J4" i="23" s="1"/>
  <c r="R4" i="62"/>
  <c r="R4" i="23" s="1"/>
  <c r="Z4" i="62"/>
  <c r="Z4" i="23" s="1"/>
  <c r="AA4" i="62"/>
  <c r="AA4" i="23" s="1"/>
  <c r="W4" i="62"/>
  <c r="W4" i="23" s="1"/>
  <c r="L4" i="62"/>
  <c r="L4" i="23" s="1"/>
  <c r="T4" i="62"/>
  <c r="T4" i="23" s="1"/>
  <c r="AB4" i="62"/>
  <c r="AB4" i="23" s="1"/>
  <c r="U4" i="62"/>
  <c r="U4" i="23" s="1"/>
  <c r="AC4" i="62"/>
  <c r="AC4" i="23" s="1"/>
  <c r="O4" i="62"/>
  <c r="O4" i="23" s="1"/>
  <c r="M4" i="62"/>
  <c r="M4" i="23" s="1"/>
  <c r="F2" i="62"/>
  <c r="F2" i="23" s="1"/>
  <c r="N2" i="62"/>
  <c r="N2" i="23" s="1"/>
  <c r="V2" i="62"/>
  <c r="V2" i="23" s="1"/>
  <c r="AD2" i="62"/>
  <c r="AD2" i="23" s="1"/>
  <c r="O2" i="62"/>
  <c r="O2" i="23" s="1"/>
  <c r="H2" i="62"/>
  <c r="H2" i="23" s="1"/>
  <c r="P2" i="62"/>
  <c r="P2" i="23" s="1"/>
  <c r="X2" i="62"/>
  <c r="X2" i="23" s="1"/>
  <c r="AF2" i="62"/>
  <c r="AF2" i="23" s="1"/>
  <c r="W2" i="62"/>
  <c r="W2" i="23" s="1"/>
  <c r="D2" i="23"/>
  <c r="I2" i="62"/>
  <c r="I2" i="23" s="1"/>
  <c r="Q2" i="62"/>
  <c r="Q2" i="23" s="1"/>
  <c r="Y2" i="62"/>
  <c r="Y2" i="23" s="1"/>
  <c r="E2" i="62"/>
  <c r="E2" i="23" s="1"/>
  <c r="S2" i="62"/>
  <c r="S2" i="23" s="1"/>
  <c r="AA2" i="62"/>
  <c r="AA2" i="23" s="1"/>
  <c r="G2" i="62"/>
  <c r="G2" i="23" s="1"/>
  <c r="J2" i="62"/>
  <c r="J2" i="23" s="1"/>
  <c r="R2" i="62"/>
  <c r="R2" i="23" s="1"/>
  <c r="Z2" i="62"/>
  <c r="Z2" i="23" s="1"/>
  <c r="K2" i="62"/>
  <c r="K2" i="23" s="1"/>
  <c r="AE2" i="62"/>
  <c r="AE2" i="23" s="1"/>
  <c r="L2" i="62"/>
  <c r="L2" i="23" s="1"/>
  <c r="T2" i="62"/>
  <c r="T2" i="23" s="1"/>
  <c r="AB2" i="62"/>
  <c r="AB2" i="23" s="1"/>
  <c r="M2" i="62"/>
  <c r="M2" i="23" s="1"/>
  <c r="U2" i="62"/>
  <c r="U2" i="23" s="1"/>
  <c r="AC2" i="62"/>
  <c r="AC2" i="23" s="1"/>
  <c r="G2" i="63"/>
  <c r="G2" i="24" s="1"/>
  <c r="O2" i="63"/>
  <c r="O2" i="24" s="1"/>
  <c r="W2" i="63"/>
  <c r="W2" i="24" s="1"/>
  <c r="AE2" i="63"/>
  <c r="AE2" i="24" s="1"/>
  <c r="AF2" i="63"/>
  <c r="AF2" i="24" s="1"/>
  <c r="D2" i="24"/>
  <c r="I2" i="63"/>
  <c r="I2" i="24" s="1"/>
  <c r="Q2" i="63"/>
  <c r="Q2" i="24" s="1"/>
  <c r="Y2" i="63"/>
  <c r="Y2" i="24" s="1"/>
  <c r="E2" i="63"/>
  <c r="E2" i="24" s="1"/>
  <c r="AB2" i="63"/>
  <c r="AB2" i="24" s="1"/>
  <c r="V2" i="63"/>
  <c r="V2" i="24" s="1"/>
  <c r="X2" i="63"/>
  <c r="X2" i="24" s="1"/>
  <c r="J2" i="63"/>
  <c r="J2" i="24" s="1"/>
  <c r="R2" i="63"/>
  <c r="R2" i="24" s="1"/>
  <c r="Z2" i="63"/>
  <c r="Z2" i="24" s="1"/>
  <c r="L2" i="63"/>
  <c r="L2" i="24" s="1"/>
  <c r="F2" i="63"/>
  <c r="F2" i="24" s="1"/>
  <c r="H2" i="63"/>
  <c r="H2" i="24" s="1"/>
  <c r="K2" i="63"/>
  <c r="K2" i="24" s="1"/>
  <c r="S2" i="63"/>
  <c r="S2" i="24" s="1"/>
  <c r="AA2" i="63"/>
  <c r="AA2" i="24" s="1"/>
  <c r="T2" i="63"/>
  <c r="T2" i="24" s="1"/>
  <c r="AD2" i="63"/>
  <c r="AD2" i="24" s="1"/>
  <c r="P2" i="63"/>
  <c r="P2" i="24" s="1"/>
  <c r="M2" i="63"/>
  <c r="M2" i="24" s="1"/>
  <c r="U2" i="63"/>
  <c r="U2" i="24" s="1"/>
  <c r="AC2" i="63"/>
  <c r="AC2" i="24" s="1"/>
  <c r="N2" i="63"/>
  <c r="N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<sst xmlns="http://schemas.openxmlformats.org/spreadsheetml/2006/main" count="53128" uniqueCount="4272">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</sst>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4249</v>
      </c>
      <c r="C1" s="104">
        <v>45660</v>
      </c>
      <c r="E1" s="106" t="s">
        <v>3851</v>
      </c>
      <c r="F1" s="106" t="s">
        <v>3851</v>
      </c>
    </row>
    <row r="2" spans="1:6">
      <c r="B2" t="str">
        <f>LOOKUP(B1,E2:F51,F2:F51)</f>
        <v>OH</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OH</v>
      </c>
    </row>
    <row r="2" spans="1:8">
      <c r="E2">
        <v>2021</v>
      </c>
      <c r="F2">
        <v>2022</v>
      </c>
      <c r="G2" t="s">
        <v>4265</v>
      </c>
      <c r="H2" t="s">
        <v>4266</v>
      </c>
    </row>
    <row r="3" spans="1:8">
      <c r="A3" t="s">
        <v>4105</v>
      </c>
      <c r="C3" t="s">
        <v>4195</v>
      </c>
      <c r="D3" t="s">
        <v>4196</v>
      </c>
      <c r="E3" s="107">
        <f>SUMIFS('SEDS 2022'!F:F,'SEDS 2022'!$C:$C,$A3,'SEDS 2022'!$B:$B,$A$1)</f>
        <v>874817</v>
      </c>
      <c r="F3" s="107">
        <f>SUMIFS('SEDS 2022'!G:G,'SEDS 2022'!$C:$C,$A3,'SEDS 2022'!$B:$B,$A$1)</f>
        <v>871587</v>
      </c>
      <c r="G3" s="82">
        <f>F3/E3</f>
        <v>0.99630779923115353</v>
      </c>
    </row>
    <row r="4" spans="1:8">
      <c r="A4" t="s">
        <v>3864</v>
      </c>
      <c r="C4" t="s">
        <v>4197</v>
      </c>
      <c r="D4" t="s">
        <v>4198</v>
      </c>
      <c r="E4" s="107">
        <f>SUMIFS('SEDS 2022'!F:F,'SEDS 2022'!$C:$C,$A4,'SEDS 2022'!$B:$B,$A$1)</f>
        <v>6351</v>
      </c>
      <c r="F4" s="107">
        <f>SUMIFS('SEDS 2022'!G:G,'SEDS 2022'!$C:$C,$A4,'SEDS 2022'!$B:$B,$A$1)</f>
        <v>6207</v>
      </c>
      <c r="G4" s="82">
        <f t="shared" ref="G4:G12" si="0">F4/E4</f>
        <v>0.97732640529050541</v>
      </c>
    </row>
    <row r="5" spans="1:8">
      <c r="A5" t="s">
        <v>3909</v>
      </c>
      <c r="C5" t="s">
        <v>4199</v>
      </c>
      <c r="D5" t="s">
        <v>4200</v>
      </c>
      <c r="E5" s="107">
        <f>SUMIFS('SEDS 2022'!F:F,'SEDS 2022'!$C:$C,$A5,'SEDS 2022'!$B:$B,$A$1)</f>
        <v>37429</v>
      </c>
      <c r="F5" s="107">
        <f>SUMIFS('SEDS 2022'!G:G,'SEDS 2022'!$C:$C,$A5,'SEDS 2022'!$B:$B,$A$1)</f>
        <v>36917</v>
      </c>
      <c r="G5" s="82">
        <f t="shared" si="0"/>
        <v>0.98632076731945817</v>
      </c>
    </row>
    <row r="6" spans="1:8">
      <c r="A6" t="s">
        <v>3916</v>
      </c>
      <c r="C6" t="s">
        <v>4201</v>
      </c>
      <c r="D6" t="s">
        <v>4202</v>
      </c>
      <c r="E6" s="107">
        <f>SUMIFS('SEDS 2022'!F:F,'SEDS 2022'!$C:$C,$A6,'SEDS 2022'!$B:$B,$A$1)</f>
        <v>126</v>
      </c>
      <c r="F6" s="107">
        <f>SUMIFS('SEDS 2022'!G:G,'SEDS 2022'!$C:$C,$A6,'SEDS 2022'!$B:$B,$A$1)</f>
        <v>116</v>
      </c>
      <c r="G6" s="82">
        <f t="shared" si="0"/>
        <v>0.92063492063492058</v>
      </c>
    </row>
    <row r="7" spans="1:8">
      <c r="A7" t="s">
        <v>4070</v>
      </c>
      <c r="C7" t="s">
        <v>4203</v>
      </c>
      <c r="D7" t="s">
        <v>4204</v>
      </c>
      <c r="E7" s="107">
        <f>SUMIFS('SEDS 2022'!F:F,'SEDS 2022'!$C:$C,$A7,'SEDS 2022'!$B:$B,$A$1)</f>
        <v>68</v>
      </c>
      <c r="F7" s="107">
        <f>SUMIFS('SEDS 2022'!G:G,'SEDS 2022'!$C:$C,$A7,'SEDS 2022'!$B:$B,$A$1)</f>
        <v>70</v>
      </c>
      <c r="G7" s="82">
        <f t="shared" si="0"/>
        <v>1.0294117647058822</v>
      </c>
    </row>
    <row r="8" spans="1:8">
      <c r="A8" t="s">
        <v>3973</v>
      </c>
      <c r="B8" t="s">
        <v>3859</v>
      </c>
      <c r="C8" t="s">
        <v>4205</v>
      </c>
      <c r="D8" t="s">
        <v>4206</v>
      </c>
      <c r="E8" s="107">
        <f>SUMIFS('SEDS 2022'!F:F,'SEDS 2022'!$C:$C,$A8,'SEDS 2022'!$B:$B,$A$1)</f>
        <v>40532</v>
      </c>
      <c r="F8" s="107">
        <f>SUMIFS('SEDS 2022'!G:G,'SEDS 2022'!$C:$C,$A8,'SEDS 2022'!$B:$B,$A$1)</f>
        <v>52809</v>
      </c>
      <c r="G8" s="82">
        <f t="shared" si="0"/>
        <v>1.3028964768577913</v>
      </c>
      <c r="H8" t="s">
        <v>122</v>
      </c>
    </row>
    <row r="9" spans="1:8">
      <c r="A9" t="s">
        <v>4055</v>
      </c>
      <c r="C9" t="s">
        <v>4207</v>
      </c>
      <c r="D9" t="s">
        <v>4208</v>
      </c>
      <c r="E9" s="107">
        <f>SUMIFS('SEDS 2022'!F:F,'SEDS 2022'!$C:$C,$A9,'SEDS 2022'!$B:$B,$A$1)</f>
        <v>335</v>
      </c>
      <c r="F9" s="107">
        <f>SUMIFS('SEDS 2022'!G:G,'SEDS 2022'!$C:$C,$A9,'SEDS 2022'!$B:$B,$A$1)</f>
        <v>345</v>
      </c>
      <c r="G9" s="82">
        <f t="shared" si="0"/>
        <v>1.0298507462686568</v>
      </c>
    </row>
    <row r="10" spans="1:8">
      <c r="A10" t="s">
        <v>4004</v>
      </c>
      <c r="C10" t="s">
        <v>4209</v>
      </c>
      <c r="D10" t="s">
        <v>4210</v>
      </c>
      <c r="E10" s="107">
        <f>SUMIFS('SEDS 2022'!F:F,'SEDS 2022'!$C:$C,$A10,'SEDS 2022'!$B:$B,$A$1)</f>
        <v>56059</v>
      </c>
      <c r="F10" s="107">
        <f>SUMIFS('SEDS 2022'!G:G,'SEDS 2022'!$C:$C,$A10,'SEDS 2022'!$B:$B,$A$1)</f>
        <v>58981</v>
      </c>
      <c r="G10" s="82">
        <f t="shared" si="0"/>
        <v>1.0521236554344531</v>
      </c>
    </row>
    <row r="11" spans="1:8">
      <c r="A11" t="s">
        <v>3892</v>
      </c>
      <c r="C11" t="s">
        <v>4211</v>
      </c>
      <c r="D11" t="s">
        <v>4212</v>
      </c>
      <c r="E11" s="107">
        <f>SUMIFS('SEDS 2022'!F:F,'SEDS 2022'!$C:$C,$A11,'SEDS 2022'!$B:$B,$A$1)</f>
        <v>228772</v>
      </c>
      <c r="F11" s="107">
        <f>SUMIFS('SEDS 2022'!G:G,'SEDS 2022'!$C:$C,$A11,'SEDS 2022'!$B:$B,$A$1)</f>
        <v>218504</v>
      </c>
      <c r="G11" s="82">
        <f t="shared" si="0"/>
        <v>0.95511688493347091</v>
      </c>
      <c r="H11" t="s">
        <v>124</v>
      </c>
    </row>
    <row r="12" spans="1:8">
      <c r="A12" t="s">
        <v>3993</v>
      </c>
      <c r="C12" t="s">
        <v>4213</v>
      </c>
      <c r="D12" t="s">
        <v>4214</v>
      </c>
      <c r="E12" s="107">
        <f>SUMIFS('SEDS 2022'!F:F,'SEDS 2022'!$C:$C,$A12,'SEDS 2022'!$B:$B,$A$1)</f>
        <v>540581</v>
      </c>
      <c r="F12" s="107">
        <f>SUMIFS('SEDS 2022'!G:G,'SEDS 2022'!$C:$C,$A12,'SEDS 2022'!$B:$B,$A$1)</f>
        <v>532301</v>
      </c>
      <c r="G12" s="82">
        <f t="shared" si="0"/>
        <v>0.98468314646648702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0.98468314646648702</v>
      </c>
      <c r="E2">
        <f>$D$2*INDEX('AEO 2023 Table 7'!18:18,MATCH(E$1,'AEO 2023 Table 7'!1:1,0))/INDEX('AEO 2023 Table 7'!18:18,MATCH($D$1,'AEO 2023 Table 7'!1:1,0))</f>
        <v>1.0047905993039659</v>
      </c>
      <c r="F2">
        <f>$D$2*INDEX('AEO 2023 Table 7'!18:18,MATCH(F$1,'AEO 2023 Table 7'!1:1,0))/INDEX('AEO 2023 Table 7'!18:18,MATCH($D$1,'AEO 2023 Table 7'!1:1,0))</f>
        <v>1.0121144141122831</v>
      </c>
      <c r="G2">
        <f>$D$2*INDEX('AEO 2023 Table 7'!18:18,MATCH(G$1,'AEO 2023 Table 7'!1:1,0))/INDEX('AEO 2023 Table 7'!18:18,MATCH($D$1,'AEO 2023 Table 7'!1:1,0))</f>
        <v>1.0158731734613138</v>
      </c>
      <c r="H2">
        <f>$D$2*INDEX('AEO 2023 Table 7'!18:18,MATCH(H$1,'AEO 2023 Table 7'!1:1,0))/INDEX('AEO 2023 Table 7'!18:18,MATCH($D$1,'AEO 2023 Table 7'!1:1,0))</f>
        <v>1.0231035605364602</v>
      </c>
      <c r="I2">
        <f>$D$2*INDEX('AEO 2023 Table 7'!18:18,MATCH(I$1,'AEO 2023 Table 7'!1:1,0))/INDEX('AEO 2023 Table 7'!18:18,MATCH($D$1,'AEO 2023 Table 7'!1:1,0))</f>
        <v>1.0326952628754911</v>
      </c>
      <c r="J2">
        <f>$D$2*INDEX('AEO 2023 Table 7'!18:18,MATCH(J$1,'AEO 2023 Table 7'!1:1,0))/INDEX('AEO 2023 Table 7'!18:18,MATCH($D$1,'AEO 2023 Table 7'!1:1,0))</f>
        <v>1.0415692192733719</v>
      </c>
      <c r="K2">
        <f>$D$2*INDEX('AEO 2023 Table 7'!18:18,MATCH(K$1,'AEO 2023 Table 7'!1:1,0))/INDEX('AEO 2023 Table 7'!18:18,MATCH($D$1,'AEO 2023 Table 7'!1:1,0))</f>
        <v>1.0485007217574613</v>
      </c>
      <c r="L2">
        <f>$D$2*INDEX('AEO 2023 Table 7'!18:18,MATCH(L$1,'AEO 2023 Table 7'!1:1,0))/INDEX('AEO 2023 Table 7'!18:18,MATCH($D$1,'AEO 2023 Table 7'!1:1,0))</f>
        <v>1.0537890774258476</v>
      </c>
      <c r="M2">
        <f>$D$2*INDEX('AEO 2023 Table 7'!18:18,MATCH(M$1,'AEO 2023 Table 7'!1:1,0))/INDEX('AEO 2023 Table 7'!18:18,MATCH($D$1,'AEO 2023 Table 7'!1:1,0))</f>
        <v>1.0582674427859193</v>
      </c>
      <c r="N2">
        <f>$D$2*INDEX('AEO 2023 Table 7'!18:18,MATCH(N$1,'AEO 2023 Table 7'!1:1,0))/INDEX('AEO 2023 Table 7'!18:18,MATCH($D$1,'AEO 2023 Table 7'!1:1,0))</f>
        <v>1.0620343191183992</v>
      </c>
      <c r="O2">
        <f>$D$2*INDEX('AEO 2023 Table 7'!18:18,MATCH(O$1,'AEO 2023 Table 7'!1:1,0))/INDEX('AEO 2023 Table 7'!18:18,MATCH($D$1,'AEO 2023 Table 7'!1:1,0))</f>
        <v>1.0674741885788799</v>
      </c>
      <c r="P2">
        <f>$D$2*INDEX('AEO 2023 Table 7'!18:18,MATCH(P$1,'AEO 2023 Table 7'!1:1,0))/INDEX('AEO 2023 Table 7'!18:18,MATCH($D$1,'AEO 2023 Table 7'!1:1,0))</f>
        <v>1.0744209099740401</v>
      </c>
      <c r="Q2">
        <f>$D$2*INDEX('AEO 2023 Table 7'!18:18,MATCH(Q$1,'AEO 2023 Table 7'!1:1,0))/INDEX('AEO 2023 Table 7'!18:18,MATCH($D$1,'AEO 2023 Table 7'!1:1,0))</f>
        <v>1.0807652118391995</v>
      </c>
      <c r="R2">
        <f>$D$2*INDEX('AEO 2023 Table 7'!18:18,MATCH(R$1,'AEO 2023 Table 7'!1:1,0))/INDEX('AEO 2023 Table 7'!18:18,MATCH($D$1,'AEO 2023 Table 7'!1:1,0))</f>
        <v>1.0859195555498029</v>
      </c>
      <c r="S2">
        <f>$D$2*INDEX('AEO 2023 Table 7'!18:18,MATCH(S$1,'AEO 2023 Table 7'!1:1,0))/INDEX('AEO 2023 Table 7'!18:18,MATCH($D$1,'AEO 2023 Table 7'!1:1,0))</f>
        <v>1.0919097615443829</v>
      </c>
      <c r="T2">
        <f>$D$2*INDEX('AEO 2023 Table 7'!18:18,MATCH(T$1,'AEO 2023 Table 7'!1:1,0))/INDEX('AEO 2023 Table 7'!18:18,MATCH($D$1,'AEO 2023 Table 7'!1:1,0))</f>
        <v>1.0986691197721292</v>
      </c>
      <c r="U2">
        <f>$D$2*INDEX('AEO 2023 Table 7'!18:18,MATCH(U$1,'AEO 2023 Table 7'!1:1,0))/INDEX('AEO 2023 Table 7'!18:18,MATCH($D$1,'AEO 2023 Table 7'!1:1,0))</f>
        <v>1.1054794617848598</v>
      </c>
      <c r="V2">
        <f>$D$2*INDEX('AEO 2023 Table 7'!18:18,MATCH(V$1,'AEO 2023 Table 7'!1:1,0))/INDEX('AEO 2023 Table 7'!18:18,MATCH($D$1,'AEO 2023 Table 7'!1:1,0))</f>
        <v>1.1132585788284339</v>
      </c>
      <c r="W2">
        <f>$D$2*INDEX('AEO 2023 Table 7'!18:18,MATCH(W$1,'AEO 2023 Table 7'!1:1,0))/INDEX('AEO 2023 Table 7'!18:18,MATCH($D$1,'AEO 2023 Table 7'!1:1,0))</f>
        <v>1.1212299628915272</v>
      </c>
      <c r="X2">
        <f>$D$2*INDEX('AEO 2023 Table 7'!18:18,MATCH(X$1,'AEO 2023 Table 7'!1:1,0))/INDEX('AEO 2023 Table 7'!18:18,MATCH($D$1,'AEO 2023 Table 7'!1:1,0))</f>
        <v>1.1295430141921239</v>
      </c>
      <c r="Y2">
        <f>$D$2*INDEX('AEO 2023 Table 7'!18:18,MATCH(Y$1,'AEO 2023 Table 7'!1:1,0))/INDEX('AEO 2023 Table 7'!18:18,MATCH($D$1,'AEO 2023 Table 7'!1:1,0))</f>
        <v>1.1376166193294053</v>
      </c>
      <c r="Z2">
        <f>$D$2*INDEX('AEO 2023 Table 7'!18:18,MATCH(Z$1,'AEO 2023 Table 7'!1:1,0))/INDEX('AEO 2023 Table 7'!18:18,MATCH($D$1,'AEO 2023 Table 7'!1:1,0))</f>
        <v>1.1459772719345123</v>
      </c>
      <c r="AA2">
        <f>$D$2*INDEX('AEO 2023 Table 7'!18:18,MATCH(AA$1,'AEO 2023 Table 7'!1:1,0))/INDEX('AEO 2023 Table 7'!18:18,MATCH($D$1,'AEO 2023 Table 7'!1:1,0))</f>
        <v>1.1548652638774581</v>
      </c>
      <c r="AB2">
        <f>$D$2*INDEX('AEO 2023 Table 7'!18:18,MATCH(AB$1,'AEO 2023 Table 7'!1:1,0))/INDEX('AEO 2023 Table 7'!18:18,MATCH($D$1,'AEO 2023 Table 7'!1:1,0))</f>
        <v>1.1651921294905436</v>
      </c>
      <c r="AC2">
        <f>$D$2*INDEX('AEO 2023 Table 7'!18:18,MATCH(AC$1,'AEO 2023 Table 7'!1:1,0))/INDEX('AEO 2023 Table 7'!18:18,MATCH($D$1,'AEO 2023 Table 7'!1:1,0))</f>
        <v>1.1762786776382101</v>
      </c>
      <c r="AD2">
        <f>$D$2*INDEX('AEO 2023 Table 7'!18:18,MATCH(AD$1,'AEO 2023 Table 7'!1:1,0))/INDEX('AEO 2023 Table 7'!18:18,MATCH($D$1,'AEO 2023 Table 7'!1:1,0))</f>
        <v>1.1877167007275902</v>
      </c>
      <c r="AE2">
        <f>$D$2*INDEX('AEO 2023 Table 7'!18:18,MATCH(AE$1,'AEO 2023 Table 7'!1:1,0))/INDEX('AEO 2023 Table 7'!18:18,MATCH($D$1,'AEO 2023 Table 7'!1:1,0))</f>
        <v>1.1993052228995542</v>
      </c>
      <c r="AF2">
        <f>$D$2*INDEX('AEO 2023 Table 7'!18:18,MATCH(AF$1,'AEO 2023 Table 7'!1:1,0))/INDEX('AEO 2023 Table 7'!18:18,MATCH($D$1,'AEO 2023 Table 7'!1:1,0))</f>
        <v>1.2119520590392545</v>
      </c>
    </row>
    <row r="3" spans="1:32">
      <c r="A3" t="s">
        <v>124</v>
      </c>
      <c r="B3">
        <f>INDEX('AEO 2021 Table 7'!22:22,MATCH(B$1,'AEO 2021 Table 7'!1:1,0))/INDEX('AEO 2021 Table 7'!22:22,MATCH(B$1,'AEO 2021 Table 7'!1:1,0))</f>
        <v>1</v>
      </c>
      <c r="C3">
        <v>1</v>
      </c>
      <c r="D3" s="108">
        <f>'seds growth'!G11</f>
        <v>0.95511688493347091</v>
      </c>
      <c r="E3">
        <f>$D$3*INDEX('AEO 2023 Table 7'!22:22,MATCH(E$1,'AEO 2023 Table 7'!1:1,0))/INDEX('AEO 2023 Table 7'!22:22,MATCH($D$1,'AEO 2023 Table 7'!1:1,0))</f>
        <v>1.0172204430972502</v>
      </c>
      <c r="F3">
        <f>$D$3*INDEX('AEO 2023 Table 7'!22:22,MATCH(F$1,'AEO 2023 Table 7'!1:1,0))/INDEX('AEO 2023 Table 7'!22:22,MATCH($D$1,'AEO 2023 Table 7'!1:1,0))</f>
        <v>1.052523794662952</v>
      </c>
      <c r="G3">
        <f>$D$3*INDEX('AEO 2023 Table 7'!22:22,MATCH(G$1,'AEO 2023 Table 7'!1:1,0))/INDEX('AEO 2023 Table 7'!22:22,MATCH($D$1,'AEO 2023 Table 7'!1:1,0))</f>
        <v>1.074421768586304</v>
      </c>
      <c r="H3">
        <f>$D$3*INDEX('AEO 2023 Table 7'!22:22,MATCH(H$1,'AEO 2023 Table 7'!1:1,0))/INDEX('AEO 2023 Table 7'!22:22,MATCH($D$1,'AEO 2023 Table 7'!1:1,0))</f>
        <v>1.0903984403017779</v>
      </c>
      <c r="I3">
        <f>$D$3*INDEX('AEO 2023 Table 7'!22:22,MATCH(I$1,'AEO 2023 Table 7'!1:1,0))/INDEX('AEO 2023 Table 7'!22:22,MATCH($D$1,'AEO 2023 Table 7'!1:1,0))</f>
        <v>1.1023849869351261</v>
      </c>
      <c r="J3">
        <f>$D$3*INDEX('AEO 2023 Table 7'!22:22,MATCH(J$1,'AEO 2023 Table 7'!1:1,0))/INDEX('AEO 2023 Table 7'!22:22,MATCH($D$1,'AEO 2023 Table 7'!1:1,0))</f>
        <v>1.1115387920936637</v>
      </c>
      <c r="K3">
        <f>$D$3*INDEX('AEO 2023 Table 7'!22:22,MATCH(K$1,'AEO 2023 Table 7'!1:1,0))/INDEX('AEO 2023 Table 7'!22:22,MATCH($D$1,'AEO 2023 Table 7'!1:1,0))</f>
        <v>1.1183805951215775</v>
      </c>
      <c r="L3">
        <f>$D$3*INDEX('AEO 2023 Table 7'!22:22,MATCH(L$1,'AEO 2023 Table 7'!1:1,0))/INDEX('AEO 2023 Table 7'!22:22,MATCH($D$1,'AEO 2023 Table 7'!1:1,0))</f>
        <v>1.1234164553796606</v>
      </c>
      <c r="M3">
        <f>$D$3*INDEX('AEO 2023 Table 7'!22:22,MATCH(M$1,'AEO 2023 Table 7'!1:1,0))/INDEX('AEO 2023 Table 7'!22:22,MATCH($D$1,'AEO 2023 Table 7'!1:1,0))</f>
        <v>1.1268773499147466</v>
      </c>
      <c r="N3">
        <f>$D$3*INDEX('AEO 2023 Table 7'!22:22,MATCH(N$1,'AEO 2023 Table 7'!1:1,0))/INDEX('AEO 2023 Table 7'!22:22,MATCH($D$1,'AEO 2023 Table 7'!1:1,0))</f>
        <v>1.1296611798838934</v>
      </c>
      <c r="O3">
        <f>$D$3*INDEX('AEO 2023 Table 7'!22:22,MATCH(O$1,'AEO 2023 Table 7'!1:1,0))/INDEX('AEO 2023 Table 7'!22:22,MATCH($D$1,'AEO 2023 Table 7'!1:1,0))</f>
        <v>1.1321367084294582</v>
      </c>
      <c r="P3">
        <f>$D$3*INDEX('AEO 2023 Table 7'!22:22,MATCH(P$1,'AEO 2023 Table 7'!1:1,0))/INDEX('AEO 2023 Table 7'!22:22,MATCH($D$1,'AEO 2023 Table 7'!1:1,0))</f>
        <v>1.1345540178046936</v>
      </c>
      <c r="Q3">
        <f>$D$3*INDEX('AEO 2023 Table 7'!22:22,MATCH(Q$1,'AEO 2023 Table 7'!1:1,0))/INDEX('AEO 2023 Table 7'!22:22,MATCH($D$1,'AEO 2023 Table 7'!1:1,0))</f>
        <v>1.1364976650238665</v>
      </c>
      <c r="R3">
        <f>$D$3*INDEX('AEO 2023 Table 7'!22:22,MATCH(R$1,'AEO 2023 Table 7'!1:1,0))/INDEX('AEO 2023 Table 7'!22:22,MATCH($D$1,'AEO 2023 Table 7'!1:1,0))</f>
        <v>1.1381662408152375</v>
      </c>
      <c r="S3">
        <f>$D$3*INDEX('AEO 2023 Table 7'!22:22,MATCH(S$1,'AEO 2023 Table 7'!1:1,0))/INDEX('AEO 2023 Table 7'!22:22,MATCH($D$1,'AEO 2023 Table 7'!1:1,0))</f>
        <v>1.1396181167553412</v>
      </c>
      <c r="T3">
        <f>$D$3*INDEX('AEO 2023 Table 7'!22:22,MATCH(T$1,'AEO 2023 Table 7'!1:1,0))/INDEX('AEO 2023 Table 7'!22:22,MATCH($D$1,'AEO 2023 Table 7'!1:1,0))</f>
        <v>1.1402911969876337</v>
      </c>
      <c r="U3">
        <f>$D$3*INDEX('AEO 2023 Table 7'!22:22,MATCH(U$1,'AEO 2023 Table 7'!1:1,0))/INDEX('AEO 2023 Table 7'!22:22,MATCH($D$1,'AEO 2023 Table 7'!1:1,0))</f>
        <v>1.1405653594212843</v>
      </c>
      <c r="V3">
        <f>$D$3*INDEX('AEO 2023 Table 7'!22:22,MATCH(V$1,'AEO 2023 Table 7'!1:1,0))/INDEX('AEO 2023 Table 7'!22:22,MATCH($D$1,'AEO 2023 Table 7'!1:1,0))</f>
        <v>1.1405622024356084</v>
      </c>
      <c r="W3">
        <f>$D$3*INDEX('AEO 2023 Table 7'!22:22,MATCH(W$1,'AEO 2023 Table 7'!1:1,0))/INDEX('AEO 2023 Table 7'!22:22,MATCH($D$1,'AEO 2023 Table 7'!1:1,0))</f>
        <v>1.1402769905520918</v>
      </c>
      <c r="X3">
        <f>$D$3*INDEX('AEO 2023 Table 7'!22:22,MATCH(X$1,'AEO 2023 Table 7'!1:1,0))/INDEX('AEO 2023 Table 7'!22:22,MATCH($D$1,'AEO 2023 Table 7'!1:1,0))</f>
        <v>1.1398451911147096</v>
      </c>
      <c r="Y3">
        <f>$D$3*INDEX('AEO 2023 Table 7'!22:22,MATCH(Y$1,'AEO 2023 Table 7'!1:1,0))/INDEX('AEO 2023 Table 7'!22:22,MATCH($D$1,'AEO 2023 Table 7'!1:1,0))</f>
        <v>1.1390101575172351</v>
      </c>
      <c r="Z3">
        <f>$D$3*INDEX('AEO 2023 Table 7'!22:22,MATCH(Z$1,'AEO 2023 Table 7'!1:1,0))/INDEX('AEO 2023 Table 7'!22:22,MATCH($D$1,'AEO 2023 Table 7'!1:1,0))</f>
        <v>1.1381974677580369</v>
      </c>
      <c r="AA3">
        <f>$D$3*INDEX('AEO 2023 Table 7'!22:22,MATCH(AA$1,'AEO 2023 Table 7'!1:1,0))/INDEX('AEO 2023 Table 7'!22:22,MATCH($D$1,'AEO 2023 Table 7'!1:1,0))</f>
        <v>1.1372279683430773</v>
      </c>
      <c r="AB3">
        <f>$D$3*INDEX('AEO 2023 Table 7'!22:22,MATCH(AB$1,'AEO 2023 Table 7'!1:1,0))/INDEX('AEO 2023 Table 7'!22:22,MATCH($D$1,'AEO 2023 Table 7'!1:1,0))</f>
        <v>1.1365795615867667</v>
      </c>
      <c r="AC3">
        <f>$D$3*INDEX('AEO 2023 Table 7'!22:22,MATCH(AC$1,'AEO 2023 Table 7'!1:1,0))/INDEX('AEO 2023 Table 7'!22:22,MATCH($D$1,'AEO 2023 Table 7'!1:1,0))</f>
        <v>1.1354595664873979</v>
      </c>
      <c r="AD3">
        <f>$D$3*INDEX('AEO 2023 Table 7'!22:22,MATCH(AD$1,'AEO 2023 Table 7'!1:1,0))/INDEX('AEO 2023 Table 7'!22:22,MATCH($D$1,'AEO 2023 Table 7'!1:1,0))</f>
        <v>1.1344339217151134</v>
      </c>
      <c r="AE3">
        <f>$D$3*INDEX('AEO 2023 Table 7'!22:22,MATCH(AE$1,'AEO 2023 Table 7'!1:1,0))/INDEX('AEO 2023 Table 7'!22:22,MATCH($D$1,'AEO 2023 Table 7'!1:1,0))</f>
        <v>1.1332073674630203</v>
      </c>
      <c r="AF3">
        <f>$D$3*INDEX('AEO 2023 Table 7'!22:22,MATCH(AF$1,'AEO 2023 Table 7'!1:1,0))/INDEX('AEO 2023 Table 7'!22:22,MATCH($D$1,'AEO 2023 Table 7'!1:1,0))</f>
        <v>1.1321382052761149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1.3028964768577913</v>
      </c>
      <c r="E4">
        <f>$D$4*'AEO 2023 Table 7'!G65/'AEO 2023 Table 7'!$F$65*'calibration multiplier'!$E$3</f>
        <v>1.3983588918671377</v>
      </c>
      <c r="F4">
        <f>$D$4*'AEO 2023 Table 7'!H65/'AEO 2023 Table 7'!$F$65*'calibration multiplier'!$E$3</f>
        <v>1.4183638832477727</v>
      </c>
      <c r="G4">
        <f>$D$4*'AEO 2023 Table 7'!I65/'AEO 2023 Table 7'!$F$65*'calibration multiplier'!$E$3</f>
        <v>1.421110240609845</v>
      </c>
      <c r="H4">
        <f>$D$4*'AEO 2023 Table 7'!J65/'AEO 2023 Table 7'!$F$65*'calibration multiplier'!$E$3</f>
        <v>1.4391405322487598</v>
      </c>
      <c r="I4">
        <f>$D$4*'AEO 2023 Table 7'!K65/'AEO 2023 Table 7'!$F$65*'calibration multiplier'!$E$3</f>
        <v>1.4569579207610954</v>
      </c>
      <c r="J4">
        <f>$D$4*'AEO 2023 Table 7'!L65/'AEO 2023 Table 7'!$F$65*'calibration multiplier'!$E$3</f>
        <v>1.4710546179521669</v>
      </c>
      <c r="K4">
        <f>$D$4*'AEO 2023 Table 7'!M65/'AEO 2023 Table 7'!$F$65*'calibration multiplier'!$E$3</f>
        <v>1.4815398645091926</v>
      </c>
      <c r="L4">
        <f>$D$4*'AEO 2023 Table 7'!N65/'AEO 2023 Table 7'!$F$65*'calibration multiplier'!$E$3</f>
        <v>1.4888985031418278</v>
      </c>
      <c r="M4">
        <f>$D$4*'AEO 2023 Table 7'!O65/'AEO 2023 Table 7'!$F$65*'calibration multiplier'!$E$3</f>
        <v>1.4962641145842854</v>
      </c>
      <c r="N4">
        <f>$D$4*'AEO 2023 Table 7'!P65/'AEO 2023 Table 7'!$F$65*'calibration multiplier'!$E$3</f>
        <v>1.5079570518025611</v>
      </c>
      <c r="O4">
        <f>$D$4*'AEO 2023 Table 7'!Q65/'AEO 2023 Table 7'!$F$65*'calibration multiplier'!$E$3</f>
        <v>1.5202807958827753</v>
      </c>
      <c r="P4">
        <f>$D$4*'AEO 2023 Table 7'!R65/'AEO 2023 Table 7'!$F$65*'calibration multiplier'!$E$3</f>
        <v>1.5314163731692425</v>
      </c>
      <c r="Q4">
        <f>$D$4*'AEO 2023 Table 7'!S65/'AEO 2023 Table 7'!$F$65*'calibration multiplier'!$E$3</f>
        <v>1.5446744737656661</v>
      </c>
      <c r="R4">
        <f>$D$4*'AEO 2023 Table 7'!T65/'AEO 2023 Table 7'!$F$65*'calibration multiplier'!$E$3</f>
        <v>1.5618280507829037</v>
      </c>
      <c r="S4">
        <f>$D$4*'AEO 2023 Table 7'!U65/'AEO 2023 Table 7'!$F$65*'calibration multiplier'!$E$3</f>
        <v>1.5823141660412883</v>
      </c>
      <c r="T4">
        <f>$D$4*'AEO 2023 Table 7'!V65/'AEO 2023 Table 7'!$F$65*'calibration multiplier'!$E$3</f>
        <v>1.6038262140515507</v>
      </c>
      <c r="U4">
        <f>$D$4*'AEO 2023 Table 7'!W65/'AEO 2023 Table 7'!$F$65*'calibration multiplier'!$E$3</f>
        <v>1.6262860993436796</v>
      </c>
      <c r="V4">
        <f>$D$4*'AEO 2023 Table 7'!X65/'AEO 2023 Table 7'!$F$65*'calibration multiplier'!$E$3</f>
        <v>1.6523904399030138</v>
      </c>
      <c r="W4">
        <f>$D$4*'AEO 2023 Table 7'!Y65/'AEO 2023 Table 7'!$F$65*'calibration multiplier'!$E$3</f>
        <v>1.677380525452719</v>
      </c>
      <c r="X4">
        <f>$D$4*'AEO 2023 Table 7'!Z65/'AEO 2023 Table 7'!$F$65*'calibration multiplier'!$E$3</f>
        <v>1.7028057143353457</v>
      </c>
      <c r="Y4">
        <f>$D$4*'AEO 2023 Table 7'!AA65/'AEO 2023 Table 7'!$F$65*'calibration multiplier'!$E$3</f>
        <v>1.7286176617361244</v>
      </c>
      <c r="Z4">
        <f>$D$4*'AEO 2023 Table 7'!AB65/'AEO 2023 Table 7'!$F$65*'calibration multiplier'!$E$3</f>
        <v>1.7543635998705842</v>
      </c>
      <c r="AA4">
        <f>$D$4*'AEO 2023 Table 7'!AC65/'AEO 2023 Table 7'!$F$65*'calibration multiplier'!$E$3</f>
        <v>1.7794234135185141</v>
      </c>
      <c r="AB4">
        <f>$D$4*'AEO 2023 Table 7'!AD65/'AEO 2023 Table 7'!$F$65*'calibration multiplier'!$E$3</f>
        <v>1.8038352207069432</v>
      </c>
      <c r="AC4">
        <f>$D$4*'AEO 2023 Table 7'!AE65/'AEO 2023 Table 7'!$F$65*'calibration multiplier'!$E$3</f>
        <v>1.8300083596565258</v>
      </c>
      <c r="AD4">
        <f>$D$4*'AEO 2023 Table 7'!AF65/'AEO 2023 Table 7'!$F$65*'calibration multiplier'!$E$3</f>
        <v>1.856442746547456</v>
      </c>
      <c r="AE4">
        <f>$D$4*'AEO 2023 Table 7'!AG65/'AEO 2023 Table 7'!$F$65*'calibration multiplier'!$E$3</f>
        <v>1.8824964180220802</v>
      </c>
      <c r="AF4">
        <f>$D$4*'AEO 2023 Table 7'!AH65/'AEO 2023 Table 7'!$F$65*'calibration multiplier'!$E$3</f>
        <v>1.9115530462602437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0.98468314646648702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0.98257949635643915</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0.98092585604477078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0.98698174464668298</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0.99718849752784733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1.0057862698713604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1.0134272172451777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1.0205001939080751</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1.0280674125983629</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1.0369252817389691</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1.0494252282993748</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1.0613277741090998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1.0724318028273216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1.084568958770652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1.0955893505535939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1.1087901554543822</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1.122015077214269</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1.1344481773204715</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1.1484835417718942</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1.163114028117604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1.1780576600485788</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1.1926441300132422</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1.2065535803848209</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1.2202815607312589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1.2354376908322562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1.251150816605368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1.2662147879274142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1.2822899530006486</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1.3008604160134767</v>
      </c>
    </row>
    <row r="3" spans="1:32">
      <c r="A3" t="s">
        <v>124</v>
      </c>
      <c r="B3">
        <v>1</v>
      </c>
      <c r="C3">
        <v>1</v>
      </c>
      <c r="D3" s="108">
        <f>'seds growth'!G11</f>
        <v>0.95511688493347091</v>
      </c>
      <c r="E3">
        <f>$D$3*INDEX('AEO 2023 Table 49'!50:50,MATCH(E1,'AEO 2023 Table 49'!13:13,0))/INDEX('AEO 2023 Table 49'!50:50,MATCH($D$1,'AEO 2023 Table 49'!13:13,0))</f>
        <v>0.94016940680192185</v>
      </c>
      <c r="F3">
        <f>$D$3*INDEX('AEO 2023 Table 49'!50:50,MATCH(F1,'AEO 2023 Table 49'!13:13,0))/INDEX('AEO 2023 Table 49'!50:50,MATCH($D$1,'AEO 2023 Table 49'!13:13,0))</f>
        <v>0.92842399300937184</v>
      </c>
      <c r="G3">
        <f>$D$3*INDEX('AEO 2023 Table 49'!50:50,MATCH(G1,'AEO 2023 Table 49'!13:13,0))/INDEX('AEO 2023 Table 49'!50:50,MATCH($D$1,'AEO 2023 Table 49'!13:13,0))</f>
        <v>0.92749545392159582</v>
      </c>
      <c r="H3">
        <f>$D$3*INDEX('AEO 2023 Table 49'!50:50,MATCH(H1,'AEO 2023 Table 49'!13:13,0))/INDEX('AEO 2023 Table 49'!50:50,MATCH($D$1,'AEO 2023 Table 49'!13:13,0))</f>
        <v>0.93330493481974841</v>
      </c>
      <c r="I3">
        <f>$D$3*INDEX('AEO 2023 Table 49'!50:50,MATCH(I1,'AEO 2023 Table 49'!13:13,0))/INDEX('AEO 2023 Table 49'!50:50,MATCH($D$1,'AEO 2023 Table 49'!13:13,0))</f>
        <v>0.93743804163944322</v>
      </c>
      <c r="J3">
        <f>$D$3*INDEX('AEO 2023 Table 49'!50:50,MATCH(J1,'AEO 2023 Table 49'!13:13,0))/INDEX('AEO 2023 Table 49'!50:50,MATCH($D$1,'AEO 2023 Table 49'!13:13,0))</f>
        <v>0.94043812304152852</v>
      </c>
      <c r="K3">
        <f>$D$3*INDEX('AEO 2023 Table 49'!50:50,MATCH(K1,'AEO 2023 Table 49'!13:13,0))/INDEX('AEO 2023 Table 49'!50:50,MATCH($D$1,'AEO 2023 Table 49'!13:13,0))</f>
        <v>0.94103932562365167</v>
      </c>
      <c r="L3">
        <f>$D$3*INDEX('AEO 2023 Table 49'!50:50,MATCH(L1,'AEO 2023 Table 49'!13:13,0))/INDEX('AEO 2023 Table 49'!50:50,MATCH($D$1,'AEO 2023 Table 49'!13:13,0))</f>
        <v>0.94125627782843313</v>
      </c>
      <c r="M3">
        <f>$D$3*INDEX('AEO 2023 Table 49'!50:50,MATCH(M1,'AEO 2023 Table 49'!13:13,0))/INDEX('AEO 2023 Table 49'!50:50,MATCH($D$1,'AEO 2023 Table 49'!13:13,0))</f>
        <v>0.94150378675373259</v>
      </c>
      <c r="N3">
        <f>$D$3*INDEX('AEO 2023 Table 49'!50:50,MATCH(N1,'AEO 2023 Table 49'!13:13,0))/INDEX('AEO 2023 Table 49'!50:50,MATCH($D$1,'AEO 2023 Table 49'!13:13,0))</f>
        <v>0.94362833969036153</v>
      </c>
      <c r="O3">
        <f>$D$3*INDEX('AEO 2023 Table 49'!50:50,MATCH(O1,'AEO 2023 Table 49'!13:13,0))/INDEX('AEO 2023 Table 49'!50:50,MATCH($D$1,'AEO 2023 Table 49'!13:13,0))</f>
        <v>0.94361220557844128</v>
      </c>
      <c r="P3">
        <f>$D$3*INDEX('AEO 2023 Table 49'!50:50,MATCH(P1,'AEO 2023 Table 49'!13:13,0))/INDEX('AEO 2023 Table 49'!50:50,MATCH($D$1,'AEO 2023 Table 49'!13:13,0))</f>
        <v>0.94104423533915371</v>
      </c>
      <c r="Q3">
        <f>$D$3*INDEX('AEO 2023 Table 49'!50:50,MATCH(Q1,'AEO 2023 Table 49'!13:13,0))/INDEX('AEO 2023 Table 49'!50:50,MATCH($D$1,'AEO 2023 Table 49'!13:13,0))</f>
        <v>0.93890019170050565</v>
      </c>
      <c r="R3">
        <f>$D$3*INDEX('AEO 2023 Table 49'!50:50,MATCH(R1,'AEO 2023 Table 49'!13:13,0))/INDEX('AEO 2023 Table 49'!50:50,MATCH($D$1,'AEO 2023 Table 49'!13:13,0))</f>
        <v>0.93513551279310592</v>
      </c>
      <c r="S3">
        <f>$D$3*INDEX('AEO 2023 Table 49'!50:50,MATCH(S1,'AEO 2023 Table 49'!13:13,0))/INDEX('AEO 2023 Table 49'!50:50,MATCH($D$1,'AEO 2023 Table 49'!13:13,0))</f>
        <v>0.9344012369959126</v>
      </c>
      <c r="T3">
        <f>$D$3*INDEX('AEO 2023 Table 49'!50:50,MATCH(T1,'AEO 2023 Table 49'!13:13,0))/INDEX('AEO 2023 Table 49'!50:50,MATCH($D$1,'AEO 2023 Table 49'!13:13,0))</f>
        <v>0.93434160004580302</v>
      </c>
      <c r="U3">
        <f>$D$3*INDEX('AEO 2023 Table 49'!50:50,MATCH(U1,'AEO 2023 Table 49'!13:13,0))/INDEX('AEO 2023 Table 49'!50:50,MATCH($D$1,'AEO 2023 Table 49'!13:13,0))</f>
        <v>0.9332458445289088</v>
      </c>
      <c r="V3">
        <f>$D$3*INDEX('AEO 2023 Table 49'!50:50,MATCH(V1,'AEO 2023 Table 49'!13:13,0))/INDEX('AEO 2023 Table 49'!50:50,MATCH($D$1,'AEO 2023 Table 49'!13:13,0))</f>
        <v>0.93315331095224563</v>
      </c>
      <c r="W3">
        <f>$D$3*INDEX('AEO 2023 Table 49'!50:50,MATCH(W1,'AEO 2023 Table 49'!13:13,0))/INDEX('AEO 2023 Table 49'!50:50,MATCH($D$1,'AEO 2023 Table 49'!13:13,0))</f>
        <v>0.93238910172828193</v>
      </c>
      <c r="X3">
        <f>$D$3*INDEX('AEO 2023 Table 49'!50:50,MATCH(X1,'AEO 2023 Table 49'!13:13,0))/INDEX('AEO 2023 Table 49'!50:50,MATCH($D$1,'AEO 2023 Table 49'!13:13,0))</f>
        <v>0.93222827661455743</v>
      </c>
      <c r="Y3">
        <f>$D$3*INDEX('AEO 2023 Table 49'!50:50,MATCH(Y1,'AEO 2023 Table 49'!13:13,0))/INDEX('AEO 2023 Table 49'!50:50,MATCH($D$1,'AEO 2023 Table 49'!13:13,0))</f>
        <v>0.9315000855948492</v>
      </c>
      <c r="Z3">
        <f>$D$3*INDEX('AEO 2023 Table 49'!50:50,MATCH(Z1,'AEO 2023 Table 49'!13:13,0))/INDEX('AEO 2023 Table 49'!50:50,MATCH($D$1,'AEO 2023 Table 49'!13:13,0))</f>
        <v>0.9301647655934524</v>
      </c>
      <c r="AA3">
        <f>$D$3*INDEX('AEO 2023 Table 49'!50:50,MATCH(AA1,'AEO 2023 Table 49'!13:13,0))/INDEX('AEO 2023 Table 49'!50:50,MATCH($D$1,'AEO 2023 Table 49'!13:13,0))</f>
        <v>0.92815395354779351</v>
      </c>
      <c r="AB3">
        <f>$D$3*INDEX('AEO 2023 Table 49'!50:50,MATCH(AB1,'AEO 2023 Table 49'!13:13,0))/INDEX('AEO 2023 Table 49'!50:50,MATCH($D$1,'AEO 2023 Table 49'!13:13,0))</f>
        <v>0.92608630937388814</v>
      </c>
      <c r="AC3">
        <f>$D$3*INDEX('AEO 2023 Table 49'!50:50,MATCH(AC1,'AEO 2023 Table 49'!13:13,0))/INDEX('AEO 2023 Table 49'!50:50,MATCH($D$1,'AEO 2023 Table 49'!13:13,0))</f>
        <v>0.92341691595858943</v>
      </c>
      <c r="AD3">
        <f>$D$3*INDEX('AEO 2023 Table 49'!50:50,MATCH(AD1,'AEO 2023 Table 49'!13:13,0))/INDEX('AEO 2023 Table 49'!50:50,MATCH($D$1,'AEO 2023 Table 49'!13:13,0))</f>
        <v>0.92038627783598614</v>
      </c>
      <c r="AE3">
        <f>$D$3*INDEX('AEO 2023 Table 49'!50:50,MATCH(AE1,'AEO 2023 Table 49'!13:13,0))/INDEX('AEO 2023 Table 49'!50:50,MATCH($D$1,'AEO 2023 Table 49'!13:13,0))</f>
        <v>0.91910038196337895</v>
      </c>
      <c r="AF3">
        <f>$D$3*INDEX('AEO 2023 Table 49'!50:50,MATCH(AF1,'AEO 2023 Table 49'!13:13,0))/INDEX('AEO 2023 Table 49'!50:50,MATCH($D$1,'AEO 2023 Table 49'!13:13,0))</f>
        <v>0.91894867635243382</v>
      </c>
    </row>
    <row r="4" spans="1:32">
      <c r="A4" t="s">
        <v>122</v>
      </c>
      <c r="B4">
        <v>1</v>
      </c>
      <c r="C4">
        <v>1</v>
      </c>
      <c r="D4" s="108">
        <f>'seds growth'!G8</f>
        <v>1.3028964768577913</v>
      </c>
      <c r="E4">
        <f>$D$4*'AEO 2023 Table 7'!G65/'AEO 2023 Table 7'!$F$65</f>
        <v>1.3983588918671377</v>
      </c>
      <c r="F4">
        <f>$D$4*'AEO 2023 Table 7'!H65/'AEO 2023 Table 7'!$F$65</f>
        <v>1.4183638832477727</v>
      </c>
      <c r="G4">
        <f>$D$4*'AEO 2023 Table 7'!I65/'AEO 2023 Table 7'!$F$65</f>
        <v>1.421110240609845</v>
      </c>
      <c r="H4">
        <f>$D$4*'AEO 2023 Table 7'!J65/'AEO 2023 Table 7'!$F$65</f>
        <v>1.4391405322487598</v>
      </c>
      <c r="I4">
        <f>$D$4*'AEO 2023 Table 7'!K65/'AEO 2023 Table 7'!$F$65</f>
        <v>1.4569579207610954</v>
      </c>
      <c r="J4">
        <f>$D$4*'AEO 2023 Table 7'!L65/'AEO 2023 Table 7'!$F$65</f>
        <v>1.4710546179521669</v>
      </c>
      <c r="K4">
        <f>$D$4*'AEO 2023 Table 7'!M65/'AEO 2023 Table 7'!$F$65</f>
        <v>1.4815398645091926</v>
      </c>
      <c r="L4">
        <f>$D$4*'AEO 2023 Table 7'!N65/'AEO 2023 Table 7'!$F$65</f>
        <v>1.4888985031418278</v>
      </c>
      <c r="M4">
        <f>$D$4*'AEO 2023 Table 7'!O65/'AEO 2023 Table 7'!$F$65</f>
        <v>1.4962641145842854</v>
      </c>
      <c r="N4">
        <f>$D$4*'AEO 2023 Table 7'!P65/'AEO 2023 Table 7'!$F$65</f>
        <v>1.5079570518025611</v>
      </c>
      <c r="O4">
        <f>$D$4*'AEO 2023 Table 7'!Q65/'AEO 2023 Table 7'!$F$65</f>
        <v>1.5202807958827753</v>
      </c>
      <c r="P4">
        <f>$D$4*'AEO 2023 Table 7'!R65/'AEO 2023 Table 7'!$F$65</f>
        <v>1.5314163731692425</v>
      </c>
      <c r="Q4">
        <f>$D$4*'AEO 2023 Table 7'!S65/'AEO 2023 Table 7'!$F$65</f>
        <v>1.5446744737656661</v>
      </c>
      <c r="R4">
        <f>$D$4*'AEO 2023 Table 7'!T65/'AEO 2023 Table 7'!$F$65</f>
        <v>1.5618280507829037</v>
      </c>
      <c r="S4">
        <f>$D$4*'AEO 2023 Table 7'!U65/'AEO 2023 Table 7'!$F$65</f>
        <v>1.5823141660412883</v>
      </c>
      <c r="T4">
        <f>$D$4*'AEO 2023 Table 7'!V65/'AEO 2023 Table 7'!$F$65</f>
        <v>1.6038262140515507</v>
      </c>
      <c r="U4">
        <f>$D$4*'AEO 2023 Table 7'!W65/'AEO 2023 Table 7'!$F$65</f>
        <v>1.6262860993436796</v>
      </c>
      <c r="V4">
        <f>$D$4*'AEO 2023 Table 7'!X65/'AEO 2023 Table 7'!$F$65</f>
        <v>1.6523904399030138</v>
      </c>
      <c r="W4">
        <f>$D$4*'AEO 2023 Table 7'!Y65/'AEO 2023 Table 7'!$F$65</f>
        <v>1.677380525452719</v>
      </c>
      <c r="X4">
        <f>$D$4*'AEO 2023 Table 7'!Z65/'AEO 2023 Table 7'!$F$65</f>
        <v>1.7028057143353457</v>
      </c>
      <c r="Y4">
        <f>$D$4*'AEO 2023 Table 7'!AA65/'AEO 2023 Table 7'!$F$65</f>
        <v>1.7286176617361244</v>
      </c>
      <c r="Z4">
        <f>$D$4*'AEO 2023 Table 7'!AB65/'AEO 2023 Table 7'!$F$65</f>
        <v>1.7543635998705842</v>
      </c>
      <c r="AA4">
        <f>$D$4*'AEO 2023 Table 7'!AC65/'AEO 2023 Table 7'!$F$65</f>
        <v>1.7794234135185141</v>
      </c>
      <c r="AB4">
        <f>$D$4*'AEO 2023 Table 7'!AD65/'AEO 2023 Table 7'!$F$65</f>
        <v>1.8038352207069432</v>
      </c>
      <c r="AC4">
        <f>$D$4*'AEO 2023 Table 7'!AE65/'AEO 2023 Table 7'!$F$65</f>
        <v>1.8300083596565258</v>
      </c>
      <c r="AD4">
        <f>$D$4*'AEO 2023 Table 7'!AF65/'AEO 2023 Table 7'!$F$65</f>
        <v>1.856442746547456</v>
      </c>
      <c r="AE4">
        <f>$D$4*'AEO 2023 Table 7'!AG65/'AEO 2023 Table 7'!$F$65</f>
        <v>1.8824964180220802</v>
      </c>
      <c r="AF4">
        <f>$D$4*'AEO 2023 Table 7'!AH65/'AEO 2023 Table 7'!$F$65</f>
        <v>1.9115530462602437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0.98468314646648702</v>
      </c>
      <c r="E2" s="108">
        <f>'growth rates from 2022 psgr'!E2</f>
        <v>1.0047905993039659</v>
      </c>
      <c r="F2" s="108">
        <f>'growth rates from 2022 psgr'!F2</f>
        <v>1.0121144141122831</v>
      </c>
      <c r="G2" s="108">
        <f>'growth rates from 2022 psgr'!G2</f>
        <v>1.0158731734613138</v>
      </c>
      <c r="H2" s="108">
        <f>'growth rates from 2022 psgr'!H2</f>
        <v>1.0231035605364602</v>
      </c>
      <c r="I2" s="108">
        <f>'growth rates from 2022 psgr'!I2</f>
        <v>1.0326952628754911</v>
      </c>
      <c r="J2" s="108">
        <f>'growth rates from 2022 psgr'!J2</f>
        <v>1.0415692192733719</v>
      </c>
      <c r="K2" s="108">
        <f>'growth rates from 2022 psgr'!K2</f>
        <v>1.0485007217574613</v>
      </c>
      <c r="L2" s="108">
        <f>'growth rates from 2022 psgr'!L2</f>
        <v>1.0537890774258476</v>
      </c>
      <c r="M2" s="108">
        <f>'growth rates from 2022 psgr'!M2</f>
        <v>1.0582674427859193</v>
      </c>
      <c r="N2" s="108">
        <f>'growth rates from 2022 psgr'!N2</f>
        <v>1.0620343191183992</v>
      </c>
      <c r="O2" s="108">
        <f>'growth rates from 2022 psgr'!O2</f>
        <v>1.0674741885788799</v>
      </c>
      <c r="P2" s="108">
        <f>'growth rates from 2022 psgr'!P2</f>
        <v>1.0744209099740401</v>
      </c>
      <c r="Q2" s="108">
        <f>'growth rates from 2022 psgr'!Q2</f>
        <v>1.0807652118391995</v>
      </c>
      <c r="R2" s="108">
        <f>'growth rates from 2022 psgr'!R2</f>
        <v>1.0859195555498029</v>
      </c>
      <c r="S2" s="108">
        <f>'growth rates from 2022 psgr'!S2</f>
        <v>1.0919097615443829</v>
      </c>
      <c r="T2" s="108">
        <f>'growth rates from 2022 psgr'!T2</f>
        <v>1.0986691197721292</v>
      </c>
      <c r="U2" s="108">
        <f>'growth rates from 2022 psgr'!U2</f>
        <v>1.1054794617848598</v>
      </c>
      <c r="V2" s="108">
        <f>'growth rates from 2022 psgr'!V2</f>
        <v>1.1132585788284339</v>
      </c>
      <c r="W2" s="108">
        <f>'growth rates from 2022 psgr'!W2</f>
        <v>1.1212299628915272</v>
      </c>
      <c r="X2" s="108">
        <f>'growth rates from 2022 psgr'!X2</f>
        <v>1.1295430141921239</v>
      </c>
      <c r="Y2" s="108">
        <f>'growth rates from 2022 psgr'!Y2</f>
        <v>1.1376166193294053</v>
      </c>
      <c r="Z2" s="108">
        <f>'growth rates from 2022 psgr'!Z2</f>
        <v>1.1459772719345123</v>
      </c>
      <c r="AA2" s="108">
        <f>'growth rates from 2022 psgr'!AA2</f>
        <v>1.1548652638774581</v>
      </c>
      <c r="AB2" s="108">
        <f>'growth rates from 2022 psgr'!AB2</f>
        <v>1.1651921294905436</v>
      </c>
      <c r="AC2" s="108">
        <f>'growth rates from 2022 psgr'!AC2</f>
        <v>1.1762786776382101</v>
      </c>
      <c r="AD2" s="108">
        <f>'growth rates from 2022 psgr'!AD2</f>
        <v>1.1877167007275902</v>
      </c>
      <c r="AE2" s="108">
        <f>'growth rates from 2022 psgr'!AE2</f>
        <v>1.1993052228995542</v>
      </c>
      <c r="AF2" s="108">
        <f>'growth rates from 2022 psgr'!AF2</f>
        <v>1.2119520590392545</v>
      </c>
    </row>
    <row r="3" spans="1:32">
      <c r="A3" t="s">
        <v>124</v>
      </c>
      <c r="B3">
        <f>INDEX('AEO 2021 Table 7'!22:22,MATCH(B$1,'AEO 2021 Table 7'!1:1,0))/INDEX('AEO 2021 Table 7'!22:22,MATCH(B$1,'AEO 2021 Table 7'!1:1,0))</f>
        <v>1</v>
      </c>
      <c r="C3">
        <v>1</v>
      </c>
      <c r="D3" s="108">
        <f>'growth rates from 2022 psgr'!D3</f>
        <v>0.95511688493347091</v>
      </c>
      <c r="E3" s="108">
        <f>'growth rates from 2022 psgr'!E3</f>
        <v>1.0172204430972502</v>
      </c>
      <c r="F3" s="108">
        <f>'growth rates from 2022 psgr'!F3</f>
        <v>1.052523794662952</v>
      </c>
      <c r="G3" s="108">
        <f>'growth rates from 2022 psgr'!G3</f>
        <v>1.074421768586304</v>
      </c>
      <c r="H3" s="108">
        <f>'growth rates from 2022 psgr'!H3</f>
        <v>1.0903984403017779</v>
      </c>
      <c r="I3" s="108">
        <f>'growth rates from 2022 psgr'!I3</f>
        <v>1.1023849869351261</v>
      </c>
      <c r="J3" s="108">
        <f>'growth rates from 2022 psgr'!J3</f>
        <v>1.1115387920936637</v>
      </c>
      <c r="K3" s="108">
        <f>'growth rates from 2022 psgr'!K3</f>
        <v>1.1183805951215775</v>
      </c>
      <c r="L3" s="108">
        <f>'growth rates from 2022 psgr'!L3</f>
        <v>1.1234164553796606</v>
      </c>
      <c r="M3" s="108">
        <f>'growth rates from 2022 psgr'!M3</f>
        <v>1.1268773499147466</v>
      </c>
      <c r="N3" s="108">
        <f>'growth rates from 2022 psgr'!N3</f>
        <v>1.1296611798838934</v>
      </c>
      <c r="O3" s="108">
        <f>'growth rates from 2022 psgr'!O3</f>
        <v>1.1321367084294582</v>
      </c>
      <c r="P3" s="108">
        <f>'growth rates from 2022 psgr'!P3</f>
        <v>1.1345540178046936</v>
      </c>
      <c r="Q3" s="108">
        <f>'growth rates from 2022 psgr'!Q3</f>
        <v>1.1364976650238665</v>
      </c>
      <c r="R3" s="108">
        <f>'growth rates from 2022 psgr'!R3</f>
        <v>1.1381662408152375</v>
      </c>
      <c r="S3" s="108">
        <f>'growth rates from 2022 psgr'!S3</f>
        <v>1.1396181167553412</v>
      </c>
      <c r="T3" s="108">
        <f>'growth rates from 2022 psgr'!T3</f>
        <v>1.1402911969876337</v>
      </c>
      <c r="U3" s="108">
        <f>'growth rates from 2022 psgr'!U3</f>
        <v>1.1405653594212843</v>
      </c>
      <c r="V3" s="108">
        <f>'growth rates from 2022 psgr'!V3</f>
        <v>1.1405622024356084</v>
      </c>
      <c r="W3" s="108">
        <f>'growth rates from 2022 psgr'!W3</f>
        <v>1.1402769905520918</v>
      </c>
      <c r="X3" s="108">
        <f>'growth rates from 2022 psgr'!X3</f>
        <v>1.1398451911147096</v>
      </c>
      <c r="Y3" s="108">
        <f>'growth rates from 2022 psgr'!Y3</f>
        <v>1.1390101575172351</v>
      </c>
      <c r="Z3" s="108">
        <f>'growth rates from 2022 psgr'!Z3</f>
        <v>1.1381974677580369</v>
      </c>
      <c r="AA3" s="108">
        <f>'growth rates from 2022 psgr'!AA3</f>
        <v>1.1372279683430773</v>
      </c>
      <c r="AB3" s="108">
        <f>'growth rates from 2022 psgr'!AB3</f>
        <v>1.1365795615867667</v>
      </c>
      <c r="AC3" s="108">
        <f>'growth rates from 2022 psgr'!AC3</f>
        <v>1.1354595664873979</v>
      </c>
      <c r="AD3" s="108">
        <f>'growth rates from 2022 psgr'!AD3</f>
        <v>1.1344339217151134</v>
      </c>
      <c r="AE3" s="108">
        <f>'growth rates from 2022 psgr'!AE3</f>
        <v>1.1332073674630203</v>
      </c>
      <c r="AF3" s="108">
        <f>'growth rates from 2022 psgr'!AF3</f>
        <v>1.1321382052761149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1.3028964768577913</v>
      </c>
      <c r="E4" s="108">
        <f>'growth rates from 2022 psgr'!E4</f>
        <v>1.3983588918671377</v>
      </c>
      <c r="F4" s="108">
        <f>'growth rates from 2022 psgr'!F4</f>
        <v>1.4183638832477727</v>
      </c>
      <c r="G4" s="108">
        <f>'growth rates from 2022 psgr'!G4</f>
        <v>1.421110240609845</v>
      </c>
      <c r="H4" s="108">
        <f>'growth rates from 2022 psgr'!H4</f>
        <v>1.4391405322487598</v>
      </c>
      <c r="I4" s="108">
        <f>'growth rates from 2022 psgr'!I4</f>
        <v>1.4569579207610954</v>
      </c>
      <c r="J4" s="108">
        <f>'growth rates from 2022 psgr'!J4</f>
        <v>1.4710546179521669</v>
      </c>
      <c r="K4" s="108">
        <f>'growth rates from 2022 psgr'!K4</f>
        <v>1.4815398645091926</v>
      </c>
      <c r="L4" s="108">
        <f>'growth rates from 2022 psgr'!L4</f>
        <v>1.4888985031418278</v>
      </c>
      <c r="M4" s="108">
        <f>'growth rates from 2022 psgr'!M4</f>
        <v>1.4962641145842854</v>
      </c>
      <c r="N4" s="108">
        <f>'growth rates from 2022 psgr'!N4</f>
        <v>1.5079570518025611</v>
      </c>
      <c r="O4" s="108">
        <f>'growth rates from 2022 psgr'!O4</f>
        <v>1.5202807958827753</v>
      </c>
      <c r="P4" s="108">
        <f>'growth rates from 2022 psgr'!P4</f>
        <v>1.5314163731692425</v>
      </c>
      <c r="Q4" s="108">
        <f>'growth rates from 2022 psgr'!Q4</f>
        <v>1.5446744737656661</v>
      </c>
      <c r="R4" s="108">
        <f>'growth rates from 2022 psgr'!R4</f>
        <v>1.5618280507829037</v>
      </c>
      <c r="S4" s="108">
        <f>'growth rates from 2022 psgr'!S4</f>
        <v>1.5823141660412883</v>
      </c>
      <c r="T4" s="108">
        <f>'growth rates from 2022 psgr'!T4</f>
        <v>1.6038262140515507</v>
      </c>
      <c r="U4" s="108">
        <f>'growth rates from 2022 psgr'!U4</f>
        <v>1.6262860993436796</v>
      </c>
      <c r="V4" s="108">
        <f>'growth rates from 2022 psgr'!V4</f>
        <v>1.6523904399030138</v>
      </c>
      <c r="W4" s="108">
        <f>'growth rates from 2022 psgr'!W4</f>
        <v>1.677380525452719</v>
      </c>
      <c r="X4" s="108">
        <f>'growth rates from 2022 psgr'!X4</f>
        <v>1.7028057143353457</v>
      </c>
      <c r="Y4" s="108">
        <f>'growth rates from 2022 psgr'!Y4</f>
        <v>1.7286176617361244</v>
      </c>
      <c r="Z4" s="108">
        <f>'growth rates from 2022 psgr'!Z4</f>
        <v>1.7543635998705842</v>
      </c>
      <c r="AA4" s="108">
        <f>'growth rates from 2022 psgr'!AA4</f>
        <v>1.7794234135185141</v>
      </c>
      <c r="AB4" s="108">
        <f>'growth rates from 2022 psgr'!AB4</f>
        <v>1.8038352207069432</v>
      </c>
      <c r="AC4" s="108">
        <f>'growth rates from 2022 psgr'!AC4</f>
        <v>1.8300083596565258</v>
      </c>
      <c r="AD4" s="108">
        <f>'growth rates from 2022 psgr'!AD4</f>
        <v>1.856442746547456</v>
      </c>
      <c r="AE4" s="108">
        <f>'growth rates from 2022 psgr'!AE4</f>
        <v>1.8824964180220802</v>
      </c>
      <c r="AF4" s="108">
        <f>'growth rates from 2022 psgr'!AF4</f>
        <v>1.9115530462602437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0.98468314646648702</v>
      </c>
      <c r="E2" s="108">
        <f>'growth rates from 2022 frgt'!E2</f>
        <v>0.98257949635643915</v>
      </c>
      <c r="F2" s="108">
        <f>'growth rates from 2022 frgt'!F2</f>
        <v>0.98092585604477078</v>
      </c>
      <c r="G2" s="108">
        <f>'growth rates from 2022 frgt'!G2</f>
        <v>0.98698174464668298</v>
      </c>
      <c r="H2" s="108">
        <f>'growth rates from 2022 frgt'!H2</f>
        <v>0.99718849752784733</v>
      </c>
      <c r="I2" s="108">
        <f>'growth rates from 2022 frgt'!I2</f>
        <v>1.0057862698713604</v>
      </c>
      <c r="J2" s="108">
        <f>'growth rates from 2022 frgt'!J2</f>
        <v>1.0134272172451777</v>
      </c>
      <c r="K2" s="108">
        <f>'growth rates from 2022 frgt'!K2</f>
        <v>1.0205001939080751</v>
      </c>
      <c r="L2" s="108">
        <f>'growth rates from 2022 frgt'!L2</f>
        <v>1.0280674125983629</v>
      </c>
      <c r="M2" s="108">
        <f>'growth rates from 2022 frgt'!M2</f>
        <v>1.0369252817389691</v>
      </c>
      <c r="N2" s="108">
        <f>'growth rates from 2022 frgt'!N2</f>
        <v>1.0494252282993748</v>
      </c>
      <c r="O2" s="108">
        <f>'growth rates from 2022 frgt'!O2</f>
        <v>1.0613277741090998</v>
      </c>
      <c r="P2" s="108">
        <f>'growth rates from 2022 frgt'!P2</f>
        <v>1.0724318028273216</v>
      </c>
      <c r="Q2" s="108">
        <f>'growth rates from 2022 frgt'!Q2</f>
        <v>1.084568958770652</v>
      </c>
      <c r="R2" s="108">
        <f>'growth rates from 2022 frgt'!R2</f>
        <v>1.0955893505535939</v>
      </c>
      <c r="S2" s="108">
        <f>'growth rates from 2022 frgt'!S2</f>
        <v>1.1087901554543822</v>
      </c>
      <c r="T2" s="108">
        <f>'growth rates from 2022 frgt'!T2</f>
        <v>1.122015077214269</v>
      </c>
      <c r="U2" s="108">
        <f>'growth rates from 2022 frgt'!U2</f>
        <v>1.1344481773204715</v>
      </c>
      <c r="V2" s="108">
        <f>'growth rates from 2022 frgt'!V2</f>
        <v>1.1484835417718942</v>
      </c>
      <c r="W2" s="108">
        <f>'growth rates from 2022 frgt'!W2</f>
        <v>1.163114028117604</v>
      </c>
      <c r="X2" s="108">
        <f>'growth rates from 2022 frgt'!X2</f>
        <v>1.1780576600485788</v>
      </c>
      <c r="Y2" s="108">
        <f>'growth rates from 2022 frgt'!Y2</f>
        <v>1.1926441300132422</v>
      </c>
      <c r="Z2" s="108">
        <f>'growth rates from 2022 frgt'!Z2</f>
        <v>1.2065535803848209</v>
      </c>
      <c r="AA2" s="108">
        <f>'growth rates from 2022 frgt'!AA2</f>
        <v>1.2202815607312589</v>
      </c>
      <c r="AB2" s="108">
        <f>'growth rates from 2022 frgt'!AB2</f>
        <v>1.2354376908322562</v>
      </c>
      <c r="AC2" s="108">
        <f>'growth rates from 2022 frgt'!AC2</f>
        <v>1.251150816605368</v>
      </c>
      <c r="AD2" s="108">
        <f>'growth rates from 2022 frgt'!AD2</f>
        <v>1.2662147879274142</v>
      </c>
      <c r="AE2" s="108">
        <f>'growth rates from 2022 frgt'!AE2</f>
        <v>1.2822899530006486</v>
      </c>
      <c r="AF2" s="108">
        <f>'growth rates from 2022 frgt'!AF2</f>
        <v>1.3008604160134767</v>
      </c>
    </row>
    <row r="3" spans="1:32">
      <c r="A3" t="s">
        <v>124</v>
      </c>
      <c r="B3">
        <v>1</v>
      </c>
      <c r="C3">
        <v>1</v>
      </c>
      <c r="D3" s="108">
        <f>'growth rates from 2022 frgt'!D3</f>
        <v>0.95511688493347091</v>
      </c>
      <c r="E3" s="108">
        <f>'growth rates from 2022 frgt'!E3</f>
        <v>0.94016940680192185</v>
      </c>
      <c r="F3" s="108">
        <f>'growth rates from 2022 frgt'!F3</f>
        <v>0.92842399300937184</v>
      </c>
      <c r="G3" s="108">
        <f>'growth rates from 2022 frgt'!G3</f>
        <v>0.92749545392159582</v>
      </c>
      <c r="H3" s="108">
        <f>'growth rates from 2022 frgt'!H3</f>
        <v>0.93330493481974841</v>
      </c>
      <c r="I3" s="108">
        <f>'growth rates from 2022 frgt'!I3</f>
        <v>0.93743804163944322</v>
      </c>
      <c r="J3" s="108">
        <f>'growth rates from 2022 frgt'!J3</f>
        <v>0.94043812304152852</v>
      </c>
      <c r="K3" s="108">
        <f>'growth rates from 2022 frgt'!K3</f>
        <v>0.94103932562365167</v>
      </c>
      <c r="L3" s="108">
        <f>'growth rates from 2022 frgt'!L3</f>
        <v>0.94125627782843313</v>
      </c>
      <c r="M3" s="108">
        <f>'growth rates from 2022 frgt'!M3</f>
        <v>0.94150378675373259</v>
      </c>
      <c r="N3" s="108">
        <f>'growth rates from 2022 frgt'!N3</f>
        <v>0.94362833969036153</v>
      </c>
      <c r="O3" s="108">
        <f>'growth rates from 2022 frgt'!O3</f>
        <v>0.94361220557844128</v>
      </c>
      <c r="P3" s="108">
        <f>'growth rates from 2022 frgt'!P3</f>
        <v>0.94104423533915371</v>
      </c>
      <c r="Q3" s="108">
        <f>'growth rates from 2022 frgt'!Q3</f>
        <v>0.93890019170050565</v>
      </c>
      <c r="R3" s="108">
        <f>'growth rates from 2022 frgt'!R3</f>
        <v>0.93513551279310592</v>
      </c>
      <c r="S3" s="108">
        <f>'growth rates from 2022 frgt'!S3</f>
        <v>0.9344012369959126</v>
      </c>
      <c r="T3" s="108">
        <f>'growth rates from 2022 frgt'!T3</f>
        <v>0.93434160004580302</v>
      </c>
      <c r="U3" s="108">
        <f>'growth rates from 2022 frgt'!U3</f>
        <v>0.9332458445289088</v>
      </c>
      <c r="V3" s="108">
        <f>'growth rates from 2022 frgt'!V3</f>
        <v>0.93315331095224563</v>
      </c>
      <c r="W3" s="108">
        <f>'growth rates from 2022 frgt'!W3</f>
        <v>0.93238910172828193</v>
      </c>
      <c r="X3" s="108">
        <f>'growth rates from 2022 frgt'!X3</f>
        <v>0.93222827661455743</v>
      </c>
      <c r="Y3" s="108">
        <f>'growth rates from 2022 frgt'!Y3</f>
        <v>0.9315000855948492</v>
      </c>
      <c r="Z3" s="108">
        <f>'growth rates from 2022 frgt'!Z3</f>
        <v>0.9301647655934524</v>
      </c>
      <c r="AA3" s="108">
        <f>'growth rates from 2022 frgt'!AA3</f>
        <v>0.92815395354779351</v>
      </c>
      <c r="AB3" s="108">
        <f>'growth rates from 2022 frgt'!AB3</f>
        <v>0.92608630937388814</v>
      </c>
      <c r="AC3" s="108">
        <f>'growth rates from 2022 frgt'!AC3</f>
        <v>0.92341691595858943</v>
      </c>
      <c r="AD3" s="108">
        <f>'growth rates from 2022 frgt'!AD3</f>
        <v>0.92038627783598614</v>
      </c>
      <c r="AE3" s="108">
        <f>'growth rates from 2022 frgt'!AE3</f>
        <v>0.91910038196337895</v>
      </c>
      <c r="AF3" s="108">
        <f>'growth rates from 2022 frgt'!AF3</f>
        <v>0.91894867635243382</v>
      </c>
    </row>
    <row r="4" spans="1:32">
      <c r="A4" t="s">
        <v>122</v>
      </c>
      <c r="B4">
        <v>1</v>
      </c>
      <c r="C4">
        <v>1</v>
      </c>
      <c r="D4" s="108">
        <f>'growth rates from 2022 frgt'!D4</f>
        <v>1.3028964768577913</v>
      </c>
      <c r="E4" s="108">
        <f>'growth rates from 2022 frgt'!E4</f>
        <v>1.3983588918671377</v>
      </c>
      <c r="F4" s="108">
        <f>'growth rates from 2022 frgt'!F4</f>
        <v>1.4183638832477727</v>
      </c>
      <c r="G4" s="108">
        <f>'growth rates from 2022 frgt'!G4</f>
        <v>1.421110240609845</v>
      </c>
      <c r="H4" s="108">
        <f>'growth rates from 2022 frgt'!H4</f>
        <v>1.4391405322487598</v>
      </c>
      <c r="I4" s="108">
        <f>'growth rates from 2022 frgt'!I4</f>
        <v>1.4569579207610954</v>
      </c>
      <c r="J4" s="108">
        <f>'growth rates from 2022 frgt'!J4</f>
        <v>1.4710546179521669</v>
      </c>
      <c r="K4" s="108">
        <f>'growth rates from 2022 frgt'!K4</f>
        <v>1.4815398645091926</v>
      </c>
      <c r="L4" s="108">
        <f>'growth rates from 2022 frgt'!L4</f>
        <v>1.4888985031418278</v>
      </c>
      <c r="M4" s="108">
        <f>'growth rates from 2022 frgt'!M4</f>
        <v>1.4962641145842854</v>
      </c>
      <c r="N4" s="108">
        <f>'growth rates from 2022 frgt'!N4</f>
        <v>1.5079570518025611</v>
      </c>
      <c r="O4" s="108">
        <f>'growth rates from 2022 frgt'!O4</f>
        <v>1.5202807958827753</v>
      </c>
      <c r="P4" s="108">
        <f>'growth rates from 2022 frgt'!P4</f>
        <v>1.5314163731692425</v>
      </c>
      <c r="Q4" s="108">
        <f>'growth rates from 2022 frgt'!Q4</f>
        <v>1.5446744737656661</v>
      </c>
      <c r="R4" s="108">
        <f>'growth rates from 2022 frgt'!R4</f>
        <v>1.5618280507829037</v>
      </c>
      <c r="S4" s="108">
        <f>'growth rates from 2022 frgt'!S4</f>
        <v>1.5823141660412883</v>
      </c>
      <c r="T4" s="108">
        <f>'growth rates from 2022 frgt'!T4</f>
        <v>1.6038262140515507</v>
      </c>
      <c r="U4" s="108">
        <f>'growth rates from 2022 frgt'!U4</f>
        <v>1.6262860993436796</v>
      </c>
      <c r="V4" s="108">
        <f>'growth rates from 2022 frgt'!V4</f>
        <v>1.6523904399030138</v>
      </c>
      <c r="W4" s="108">
        <f>'growth rates from 2022 frgt'!W4</f>
        <v>1.677380525452719</v>
      </c>
      <c r="X4" s="108">
        <f>'growth rates from 2022 frgt'!X4</f>
        <v>1.7028057143353457</v>
      </c>
      <c r="Y4" s="108">
        <f>'growth rates from 2022 frgt'!Y4</f>
        <v>1.7286176617361244</v>
      </c>
      <c r="Z4" s="108">
        <f>'growth rates from 2022 frgt'!Z4</f>
        <v>1.7543635998705842</v>
      </c>
      <c r="AA4" s="108">
        <f>'growth rates from 2022 frgt'!AA4</f>
        <v>1.7794234135185141</v>
      </c>
      <c r="AB4" s="108">
        <f>'growth rates from 2022 frgt'!AB4</f>
        <v>1.8038352207069432</v>
      </c>
      <c r="AC4" s="108">
        <f>'growth rates from 2022 frgt'!AC4</f>
        <v>1.8300083596565258</v>
      </c>
      <c r="AD4" s="108">
        <f>'growth rates from 2022 frgt'!AD4</f>
        <v>1.856442746547456</v>
      </c>
      <c r="AE4" s="108">
        <f>'growth rates from 2022 frgt'!AE4</f>
        <v>1.8824964180220802</v>
      </c>
      <c r="AF4" s="108">
        <f>'growth rates from 2022 frgt'!AF4</f>
        <v>1.9115530462602437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2025-01-03T23:22:41Z</dcterms:modified>
</cp:coreProperties>
</file>