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911"/>
  <workbookPr defaultThemeVersion="124226"/>
  <mc:AlternateContent xmlns:mc="http://schemas.openxmlformats.org/markup-compatibility/2006">
    <mc:Choice Requires="x15">
      <x15ac:absPath xmlns:x15ac="http://schemas.microsoft.com/office/spreadsheetml/2010/11/ac" url="/users/aaggarwal/library/containers/com.microsoft.excel/data/state-eps-data-repository/oh/trans/syfafe/"/>
    </mc:Choice>
  </mc:AlternateContent>
  <xr:revisionPtr revIDLastSave="0" documentId="13_ncr:1_{BF5AD6B9-FE43-6F44-891F-107DAD5C55FA}" xr6:coauthVersionLast="47" xr6:coauthVersionMax="47" xr10:uidLastSave="{00000000-0000-0000-0000-000000000000}"/>
  <bookViews>
    <workbookView xWindow="10520" yWindow="500" windowWidth="15100" windowHeight="13800" tabRatio="742" firstSheet="18" activeTab="22" xr2:uid="{00000000-000D-0000-FFFF-FFFF00000000}"/>
  </bookViews>
  <sheets>
    <sheet name="About" sheetId="1" r:id="rId1"/>
    <sheet name="AEO 7" sheetId="4" r:id="rId2"/>
    <sheet name="AEO 35" sheetId="21" r:id="rId3"/>
    <sheet name="AEO 36" sheetId="26" r:id="rId4"/>
    <sheet name="AEO 37" sheetId="35" r:id="rId5"/>
    <sheet name="AEO 38" sheetId="33" r:id="rId6"/>
    <sheet name="AEO 40" sheetId="32" r:id="rId7"/>
    <sheet name="AEO 41" sheetId="36" r:id="rId8"/>
    <sheet name="AEO 43" sheetId="30" r:id="rId9"/>
    <sheet name="AEO 46" sheetId="31" r:id="rId10"/>
    <sheet name="AEO 47" sheetId="16" r:id="rId11"/>
    <sheet name="AEO 48" sheetId="17" r:id="rId12"/>
    <sheet name="AEO 49" sheetId="22" r:id="rId13"/>
    <sheet name="LDVs" sheetId="34" r:id="rId14"/>
    <sheet name="SYVbT-passenger" sheetId="39" r:id="rId15"/>
    <sheet name="SYVbT-freight" sheetId="37" r:id="rId16"/>
    <sheet name="BAADTbVT-passenger" sheetId="40" r:id="rId17"/>
    <sheet name="BAADTbVT-frgt" sheetId="38" r:id="rId18"/>
    <sheet name="NTS 1-40" sheetId="20" r:id="rId19"/>
    <sheet name="NRBS 40" sheetId="19" r:id="rId20"/>
    <sheet name="Calculations Etc" sheetId="18" r:id="rId21"/>
    <sheet name="Calibration Adjustments" sheetId="25" r:id="rId22"/>
    <sheet name="SYFAFE-psgr" sheetId="23" r:id="rId23"/>
    <sheet name="SYFAFE-frgt" sheetId="24" r:id="rId24"/>
  </sheets>
  <externalReferences>
    <externalReference r:id="rId25"/>
    <externalReference r:id="rId26"/>
  </externalReferences>
  <definedNames>
    <definedName name="billion">About!$A$71</definedName>
    <definedName name="Eno_TM" localSheetId="18">'[1]1997  Table 1a Modified'!#REF!</definedName>
    <definedName name="Eno_TM" localSheetId="23">'[1]1997  Table 1a Modified'!#REF!</definedName>
    <definedName name="Eno_TM">'[1]1997  Table 1a Modified'!#REF!</definedName>
    <definedName name="Eno_Tons" localSheetId="18">'[1]1997  Table 1a Modified'!#REF!</definedName>
    <definedName name="Eno_Tons" localSheetId="23">'[1]1997  Table 1a Modified'!#REF!</definedName>
    <definedName name="Eno_Tons">'[1]1997  Table 1a Modified'!#REF!</definedName>
    <definedName name="NTS_YR">[2]About!$B$136</definedName>
    <definedName name="Sum_T2" localSheetId="18">'[1]1997  Table 1a Modified'!#REF!</definedName>
    <definedName name="Sum_T2" localSheetId="23">'[1]1997  Table 1a Modified'!#REF!</definedName>
    <definedName name="Sum_T2">'[1]1997  Table 1a Modified'!#REF!</definedName>
    <definedName name="Sum_TTM" localSheetId="18">'[1]1997  Table 1a Modified'!#REF!</definedName>
    <definedName name="Sum_TTM" localSheetId="23">'[1]1997  Table 1a Modified'!#REF!</definedName>
    <definedName name="Sum_TTM">'[1]1997  Table 1a Modified'!#REF!</definedName>
    <definedName name="ti_tbl_50" localSheetId="18">#REF!</definedName>
    <definedName name="ti_tbl_50" localSheetId="23">#REF!</definedName>
    <definedName name="ti_tbl_50">#REF!</definedName>
    <definedName name="ti_tbl_69" localSheetId="18">#REF!</definedName>
    <definedName name="ti_tbl_69" localSheetId="23">#REF!</definedName>
    <definedName name="ti_tbl_69">#REF!</definedName>
    <definedName name="trillion">About!$A$72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5" i="23" l="1"/>
  <c r="E6" i="23" l="1"/>
  <c r="D6" i="23"/>
  <c r="H2" i="23"/>
  <c r="G3" i="23"/>
  <c r="D3" i="23"/>
  <c r="E3" i="23"/>
  <c r="C3" i="23"/>
  <c r="F3" i="23" l="1"/>
  <c r="D3" i="24" l="1"/>
  <c r="E3" i="24"/>
  <c r="F3" i="24"/>
  <c r="G3" i="24"/>
  <c r="H3" i="24"/>
  <c r="C3" i="24"/>
  <c r="C2" i="24"/>
  <c r="D2" i="24"/>
  <c r="F2" i="24" s="1"/>
  <c r="E2" i="24"/>
  <c r="G2" i="24"/>
  <c r="B2" i="24"/>
  <c r="B3" i="24" l="1"/>
  <c r="C2" i="23"/>
  <c r="D2" i="23"/>
  <c r="E2" i="23"/>
  <c r="F2" i="23"/>
  <c r="G2" i="23"/>
  <c r="B2" i="23"/>
  <c r="D3" i="34" l="1"/>
  <c r="E3" i="34"/>
  <c r="D4" i="34"/>
  <c r="E4" i="34"/>
  <c r="D5" i="34"/>
  <c r="E5" i="34"/>
  <c r="D6" i="34"/>
  <c r="E6" i="34"/>
  <c r="D7" i="34"/>
  <c r="E7" i="34"/>
  <c r="D8" i="34"/>
  <c r="E8" i="34"/>
  <c r="D9" i="34"/>
  <c r="E9" i="34"/>
  <c r="D10" i="34"/>
  <c r="E10" i="34"/>
  <c r="D11" i="34"/>
  <c r="E11" i="34"/>
  <c r="D12" i="34"/>
  <c r="E12" i="34"/>
  <c r="D13" i="34"/>
  <c r="E13" i="34"/>
  <c r="D14" i="34"/>
  <c r="E14" i="34"/>
  <c r="D15" i="34"/>
  <c r="E15" i="34"/>
  <c r="D16" i="34"/>
  <c r="E16" i="34"/>
  <c r="D17" i="34"/>
  <c r="E17" i="34"/>
  <c r="D18" i="34"/>
  <c r="E18" i="34"/>
  <c r="D19" i="34"/>
  <c r="E19" i="34"/>
  <c r="D20" i="34"/>
  <c r="E20" i="34"/>
  <c r="D21" i="34"/>
  <c r="E21" i="34"/>
  <c r="D22" i="34"/>
  <c r="E22" i="34"/>
  <c r="D23" i="34"/>
  <c r="E23" i="34"/>
  <c r="D24" i="34"/>
  <c r="E24" i="34"/>
  <c r="D25" i="34"/>
  <c r="E25" i="34"/>
  <c r="D26" i="34"/>
  <c r="E26" i="34"/>
  <c r="D27" i="34"/>
  <c r="E27" i="34"/>
  <c r="D28" i="34"/>
  <c r="E28" i="34"/>
  <c r="D29" i="34"/>
  <c r="E29" i="34"/>
  <c r="D30" i="34"/>
  <c r="E30" i="34"/>
  <c r="F12" i="34" s="1"/>
  <c r="D31" i="34"/>
  <c r="E31" i="34"/>
  <c r="D32" i="34"/>
  <c r="E32" i="34"/>
  <c r="D33" i="34"/>
  <c r="E33" i="34"/>
  <c r="D34" i="34"/>
  <c r="E34" i="34"/>
  <c r="F33" i="34" s="1"/>
  <c r="D35" i="34"/>
  <c r="E35" i="34"/>
  <c r="E2" i="34"/>
  <c r="D2" i="34"/>
  <c r="F2" i="34" s="1"/>
  <c r="F21" i="34" l="1"/>
  <c r="F10" i="34"/>
  <c r="F25" i="34"/>
  <c r="F32" i="34"/>
  <c r="F20" i="34"/>
  <c r="F34" i="34"/>
  <c r="F22" i="34"/>
  <c r="F18" i="34"/>
  <c r="F14" i="34"/>
  <c r="F6" i="34"/>
  <c r="F9" i="34"/>
  <c r="F26" i="34"/>
  <c r="F17" i="34"/>
  <c r="F30" i="34"/>
  <c r="F31" i="34"/>
  <c r="F27" i="34"/>
  <c r="F23" i="34"/>
  <c r="F19" i="34"/>
  <c r="F15" i="34"/>
  <c r="F11" i="34"/>
  <c r="F7" i="34"/>
  <c r="F3" i="34"/>
  <c r="F28" i="34"/>
  <c r="F35" i="34"/>
  <c r="F24" i="34"/>
  <c r="F16" i="34"/>
  <c r="F29" i="34"/>
  <c r="F8" i="34"/>
  <c r="F4" i="34"/>
  <c r="F13" i="34"/>
  <c r="F5" i="34"/>
  <c r="P3" i="34" l="1"/>
  <c r="P4" i="34" s="1"/>
  <c r="N3" i="34"/>
  <c r="N4" i="34" s="1"/>
  <c r="O3" i="34"/>
  <c r="O4" i="34" s="1"/>
  <c r="Q3" i="34"/>
  <c r="Q4" i="34" s="1"/>
  <c r="M3" i="34"/>
  <c r="M4" i="34" s="1"/>
  <c r="L3" i="34"/>
  <c r="L4" i="34" s="1"/>
  <c r="K3" i="34"/>
  <c r="K4" i="34" s="1"/>
  <c r="E49" i="18" l="1"/>
  <c r="E48" i="18"/>
  <c r="B9" i="18" l="1"/>
  <c r="C8" i="18"/>
  <c r="D8" i="18"/>
  <c r="E8" i="18"/>
  <c r="F8" i="18"/>
  <c r="G8" i="18"/>
  <c r="H8" i="18"/>
  <c r="I8" i="18"/>
  <c r="J8" i="18"/>
  <c r="K8" i="18"/>
  <c r="L8" i="18"/>
  <c r="M8" i="18"/>
  <c r="N8" i="18"/>
  <c r="O8" i="18"/>
  <c r="P8" i="18"/>
  <c r="Q8" i="18"/>
  <c r="R8" i="18"/>
  <c r="S8" i="18"/>
  <c r="T8" i="18"/>
  <c r="U8" i="18"/>
  <c r="V8" i="18"/>
  <c r="W8" i="18"/>
  <c r="X8" i="18"/>
  <c r="Y8" i="18"/>
  <c r="Z8" i="18"/>
  <c r="AA8" i="18"/>
  <c r="AB8" i="18"/>
  <c r="AC8" i="18"/>
  <c r="AD8" i="18"/>
  <c r="AE8" i="18"/>
  <c r="AF8" i="18"/>
  <c r="AG8" i="18"/>
  <c r="B8" i="18"/>
  <c r="C4" i="18"/>
  <c r="D4" i="18"/>
  <c r="E4" i="18"/>
  <c r="F4" i="18"/>
  <c r="G4" i="18"/>
  <c r="H4" i="18"/>
  <c r="I4" i="18"/>
  <c r="J4" i="18"/>
  <c r="K4" i="18"/>
  <c r="L4" i="18"/>
  <c r="M4" i="18"/>
  <c r="N4" i="18"/>
  <c r="O4" i="18"/>
  <c r="P4" i="18"/>
  <c r="Q4" i="18"/>
  <c r="R4" i="18"/>
  <c r="S4" i="18"/>
  <c r="T4" i="18"/>
  <c r="U4" i="18"/>
  <c r="V4" i="18"/>
  <c r="W4" i="18"/>
  <c r="X4" i="18"/>
  <c r="Y4" i="18"/>
  <c r="Z4" i="18"/>
  <c r="AA4" i="18"/>
  <c r="AB4" i="18"/>
  <c r="AC4" i="18"/>
  <c r="AD4" i="18"/>
  <c r="AE4" i="18"/>
  <c r="AF4" i="18"/>
  <c r="AG4" i="18"/>
  <c r="B4" i="18"/>
  <c r="C2" i="18"/>
  <c r="C7" i="18" s="1"/>
  <c r="D2" i="18"/>
  <c r="D7" i="18" s="1"/>
  <c r="E2" i="18"/>
  <c r="E7" i="18" s="1"/>
  <c r="F2" i="18"/>
  <c r="F7" i="18" s="1"/>
  <c r="G2" i="18"/>
  <c r="G7" i="18" s="1"/>
  <c r="H2" i="18"/>
  <c r="H7" i="18" s="1"/>
  <c r="I2" i="18"/>
  <c r="I7" i="18" s="1"/>
  <c r="J2" i="18"/>
  <c r="J7" i="18" s="1"/>
  <c r="K2" i="18"/>
  <c r="K7" i="18" s="1"/>
  <c r="L2" i="18"/>
  <c r="L7" i="18" s="1"/>
  <c r="M2" i="18"/>
  <c r="M7" i="18" s="1"/>
  <c r="N2" i="18"/>
  <c r="N7" i="18" s="1"/>
  <c r="O2" i="18"/>
  <c r="O7" i="18" s="1"/>
  <c r="P2" i="18"/>
  <c r="P7" i="18" s="1"/>
  <c r="Q2" i="18"/>
  <c r="Q7" i="18" s="1"/>
  <c r="R2" i="18"/>
  <c r="R7" i="18" s="1"/>
  <c r="S2" i="18"/>
  <c r="S7" i="18" s="1"/>
  <c r="T2" i="18"/>
  <c r="T7" i="18" s="1"/>
  <c r="U2" i="18"/>
  <c r="U7" i="18" s="1"/>
  <c r="V2" i="18"/>
  <c r="V7" i="18" s="1"/>
  <c r="W2" i="18"/>
  <c r="W7" i="18" s="1"/>
  <c r="X2" i="18"/>
  <c r="X7" i="18" s="1"/>
  <c r="Y2" i="18"/>
  <c r="Y7" i="18" s="1"/>
  <c r="Z2" i="18"/>
  <c r="Z7" i="18" s="1"/>
  <c r="AA2" i="18"/>
  <c r="AA7" i="18" s="1"/>
  <c r="AB2" i="18"/>
  <c r="AB7" i="18" s="1"/>
  <c r="AC2" i="18"/>
  <c r="AC7" i="18" s="1"/>
  <c r="AD2" i="18"/>
  <c r="AD7" i="18" s="1"/>
  <c r="AE2" i="18"/>
  <c r="AE7" i="18" s="1"/>
  <c r="AF2" i="18"/>
  <c r="AF7" i="18" s="1"/>
  <c r="AG2" i="18"/>
  <c r="AG7" i="18" s="1"/>
  <c r="B2" i="18"/>
  <c r="C3" i="18"/>
  <c r="D3" i="18"/>
  <c r="E3" i="18"/>
  <c r="F3" i="18"/>
  <c r="G3" i="18"/>
  <c r="H3" i="18"/>
  <c r="I3" i="18"/>
  <c r="J3" i="18"/>
  <c r="K3" i="18"/>
  <c r="L3" i="18"/>
  <c r="M3" i="18"/>
  <c r="N3" i="18"/>
  <c r="O3" i="18"/>
  <c r="P3" i="18"/>
  <c r="Q3" i="18"/>
  <c r="R3" i="18"/>
  <c r="S3" i="18"/>
  <c r="T3" i="18"/>
  <c r="U3" i="18"/>
  <c r="V3" i="18"/>
  <c r="W3" i="18"/>
  <c r="X3" i="18"/>
  <c r="Y3" i="18"/>
  <c r="Z3" i="18"/>
  <c r="AA3" i="18"/>
  <c r="AB3" i="18"/>
  <c r="AC3" i="18"/>
  <c r="AD3" i="18"/>
  <c r="AE3" i="18"/>
  <c r="AF3" i="18"/>
  <c r="AG3" i="18"/>
  <c r="B3" i="18"/>
  <c r="E4" i="24" l="1"/>
  <c r="E4" i="23"/>
  <c r="D7" i="23"/>
  <c r="B7" i="18"/>
  <c r="A72" i="1"/>
  <c r="A71" i="1"/>
  <c r="E47" i="18" l="1"/>
  <c r="E51" i="18" l="1"/>
  <c r="E50" i="18"/>
  <c r="E53" i="18" l="1"/>
  <c r="E52" i="18"/>
  <c r="B5" i="23" s="1"/>
  <c r="E6" i="24" l="1"/>
  <c r="E5" i="24"/>
  <c r="B5" i="24" s="1"/>
  <c r="D5" i="23"/>
  <c r="D5" i="24" l="1"/>
  <c r="C5" i="24"/>
  <c r="B6" i="23"/>
  <c r="B6" i="24"/>
  <c r="C5" i="23"/>
  <c r="D6" i="24"/>
  <c r="C6" i="24"/>
  <c r="B43" i="18"/>
  <c r="B39" i="18"/>
  <c r="H3" i="23" l="1"/>
  <c r="H2" i="24"/>
  <c r="H5" i="24"/>
  <c r="H6" i="24"/>
  <c r="H5" i="23"/>
  <c r="H6" i="23"/>
  <c r="G7" i="23" l="1"/>
  <c r="B4" i="23" l="1"/>
  <c r="D4" i="23"/>
  <c r="C4" i="23"/>
  <c r="H4" i="23"/>
  <c r="B4" i="24"/>
  <c r="C4" i="24"/>
  <c r="D4" i="24"/>
  <c r="H4" i="24"/>
  <c r="B3" i="23"/>
  <c r="F7" i="23"/>
  <c r="H7" i="23"/>
  <c r="B7" i="23"/>
  <c r="C7" i="23" l="1"/>
  <c r="E7" i="23"/>
</calcChain>
</file>

<file path=xl/sharedStrings.xml><?xml version="1.0" encoding="utf-8"?>
<sst xmlns="http://schemas.openxmlformats.org/spreadsheetml/2006/main" count="4657" uniqueCount="2375">
  <si>
    <t>Sources:</t>
  </si>
  <si>
    <t xml:space="preserve">   Btu = British thermal unit.</t>
  </si>
  <si>
    <t xml:space="preserve">   CAFE = Corporate average fuel economy.</t>
  </si>
  <si>
    <t xml:space="preserve">   6/ Combined "on-the-road" estimate for all cars and light trucks.</t>
  </si>
  <si>
    <t xml:space="preserve">   5/ Tested new vehicle efficiency revised for on-road performance.</t>
  </si>
  <si>
    <t xml:space="preserve">   3/ Includes CAFE credits for alternative fueled vehicle sales and credit banking.</t>
  </si>
  <si>
    <t xml:space="preserve">   2/ CAFE standard based on projected new vehicle sales.</t>
  </si>
  <si>
    <t xml:space="preserve">   1/ Commercial trucks 8,501 to 10,000 pounds gross vehicle weight rating.</t>
  </si>
  <si>
    <t xml:space="preserve">      Total</t>
  </si>
  <si>
    <t>TKI000:ea_Total</t>
  </si>
  <si>
    <t>TKI000:ea_PipelineFuel</t>
  </si>
  <si>
    <t xml:space="preserve">    Lubricants</t>
  </si>
  <si>
    <t>TKI000:ea_Lubricants</t>
  </si>
  <si>
    <t xml:space="preserve">    Military Use</t>
  </si>
  <si>
    <t>TKI000:ea_MilitaryUse</t>
  </si>
  <si>
    <t xml:space="preserve">    Air</t>
  </si>
  <si>
    <t>TKI000:ea_Air</t>
  </si>
  <si>
    <t xml:space="preserve">    Recreational Boats</t>
  </si>
  <si>
    <t>TKI000:ea_RecreationalB</t>
  </si>
  <si>
    <t xml:space="preserve">    Shipping, International</t>
  </si>
  <si>
    <t>TKI000:ea_Shipping,Inte</t>
  </si>
  <si>
    <t xml:space="preserve">    Shipping, Domestic</t>
  </si>
  <si>
    <t>TKI000:ea_Shipping,Dome</t>
  </si>
  <si>
    <t xml:space="preserve">    Rail, Freight</t>
  </si>
  <si>
    <t>TKI000:ea_Rail,Freight</t>
  </si>
  <si>
    <t xml:space="preserve">    Rail, Passenger</t>
  </si>
  <si>
    <t>TKI000:ea_Rail,Passenge</t>
  </si>
  <si>
    <t xml:space="preserve">    Freight Trucks</t>
  </si>
  <si>
    <t>TKI000:ea_FreightTrucks</t>
  </si>
  <si>
    <t xml:space="preserve">    Bus Transportation</t>
  </si>
  <si>
    <t>TKI000:ea_BusTransporta</t>
  </si>
  <si>
    <t xml:space="preserve">    Commercial Light Trucks 1/</t>
  </si>
  <si>
    <t>TKI000:ea_CommercialLig</t>
  </si>
  <si>
    <t xml:space="preserve">    Light-Duty Vehicles</t>
  </si>
  <si>
    <t>TKI000:ea_Light-DutyVeh</t>
  </si>
  <si>
    <t xml:space="preserve">  (million barrels per day oil equivalent)</t>
  </si>
  <si>
    <t>TKI000:da_Total</t>
  </si>
  <si>
    <t>TKI000:da_PipelineFuel</t>
  </si>
  <si>
    <t>TKI000:da_Lubricants</t>
  </si>
  <si>
    <t>TKI000:da_MilitaryUse</t>
  </si>
  <si>
    <t>TKI000:da_Air</t>
  </si>
  <si>
    <t>TKI000:da_RecreationalB</t>
  </si>
  <si>
    <t>TKI000:da_Shipping,Inte</t>
  </si>
  <si>
    <t>TKI000:da_Shipping,Dome</t>
  </si>
  <si>
    <t>TKI000:da_Rail,Freight</t>
  </si>
  <si>
    <t>TKI000:da_Rail,Passenge</t>
  </si>
  <si>
    <t>TKI000:da_FreightTrucks</t>
  </si>
  <si>
    <t>TKI000:da_BusTransporta</t>
  </si>
  <si>
    <t>TKI000:da_CommercialLig</t>
  </si>
  <si>
    <t>TKI000:da_Light-DutyVeh</t>
  </si>
  <si>
    <t xml:space="preserve">  (quadrillion Btu)</t>
  </si>
  <si>
    <t>Energy Use by Mode</t>
  </si>
  <si>
    <t xml:space="preserve">   Domestic Shipping</t>
  </si>
  <si>
    <t>TKI000:ca_DomesticShipp</t>
  </si>
  <si>
    <t xml:space="preserve">   Rail</t>
  </si>
  <si>
    <t>TKI000:ca_Rail</t>
  </si>
  <si>
    <t xml:space="preserve"> (ton miles/thousand Btu)</t>
  </si>
  <si>
    <t xml:space="preserve">   Aircraft</t>
  </si>
  <si>
    <t>TKI000:ca_Aircraft</t>
  </si>
  <si>
    <t xml:space="preserve"> (seat miles per gallon)</t>
  </si>
  <si>
    <t xml:space="preserve">   Freight Truck</t>
  </si>
  <si>
    <t>TKI000:ca_FreightTruck</t>
  </si>
  <si>
    <t xml:space="preserve">   Stock Commercial Light Truck 1/</t>
  </si>
  <si>
    <t>TKI000:ca_StockCommerci</t>
  </si>
  <si>
    <t xml:space="preserve">   New Commercial Light Truck 1/</t>
  </si>
  <si>
    <t>TKI000:ca_NewCommercial</t>
  </si>
  <si>
    <t xml:space="preserve">   Light-Duty Stock 6/</t>
  </si>
  <si>
    <t>TKI000:ca_Light-DutySto</t>
  </si>
  <si>
    <t xml:space="preserve">     New Light Truck 5/</t>
  </si>
  <si>
    <t>TKI000:ca_OnRoadNewTwuk</t>
  </si>
  <si>
    <t xml:space="preserve">     New Car 5/</t>
  </si>
  <si>
    <t>TKI000:ca_OnRoadNewCar</t>
  </si>
  <si>
    <t xml:space="preserve">   On-Road New Light-Duty Vehicle 5/</t>
  </si>
  <si>
    <t>TKI000:ca_OnRoadNewVeh</t>
  </si>
  <si>
    <t xml:space="preserve">     New Light Truck 4/</t>
  </si>
  <si>
    <t>TKI000:ca_TestedNewTwuk</t>
  </si>
  <si>
    <t xml:space="preserve">     New Car 4/</t>
  </si>
  <si>
    <t>TKI000:ca_TestedNewCar</t>
  </si>
  <si>
    <t xml:space="preserve">   Tested New Light-Duty Vehicle 4/</t>
  </si>
  <si>
    <t>TKI000:ca_TestedNewVeh</t>
  </si>
  <si>
    <t xml:space="preserve">     New Light Truck 3/</t>
  </si>
  <si>
    <t>TKI000:ca_NewTwukCred</t>
  </si>
  <si>
    <t xml:space="preserve">     New Car 3/</t>
  </si>
  <si>
    <t>TKI000:ca_NewCarCred</t>
  </si>
  <si>
    <t xml:space="preserve">   Compliance New Light-Duty Vehicle 3/</t>
  </si>
  <si>
    <t>TKI000:ca_NewVehCred</t>
  </si>
  <si>
    <t xml:space="preserve">     New Light Truck 2/</t>
  </si>
  <si>
    <t>TKI000:ca_TwukCAFEStand</t>
  </si>
  <si>
    <t xml:space="preserve">     New Car 2/</t>
  </si>
  <si>
    <t>TKI000:ca_CarCAFEStand</t>
  </si>
  <si>
    <t xml:space="preserve">   New Light-Duty Vehicle CAFE Standard 2/</t>
  </si>
  <si>
    <t>TKI000:ca_AvgCAFEStand</t>
  </si>
  <si>
    <t xml:space="preserve"> (miles per gallon)</t>
  </si>
  <si>
    <t>Energy Efficiency Indicators</t>
  </si>
  <si>
    <t>TKI000:ba_DomesticShipp</t>
  </si>
  <si>
    <t>TKI000:ba_Rail</t>
  </si>
  <si>
    <t xml:space="preserve"> (billion ton miles traveled)</t>
  </si>
  <si>
    <t xml:space="preserve">   Air</t>
  </si>
  <si>
    <t>TKI000:ba_Air</t>
  </si>
  <si>
    <t xml:space="preserve"> (billion seat miles available)</t>
  </si>
  <si>
    <t xml:space="preserve">   Freight Trucks greater than 10,000 pounds</t>
  </si>
  <si>
    <t>TKI000:ba_FreightTrucks</t>
  </si>
  <si>
    <t xml:space="preserve">   Commercial Light Trucks 1/</t>
  </si>
  <si>
    <t>TKI000:ba_CommercialLig</t>
  </si>
  <si>
    <t xml:space="preserve">   Light-Duty Vehicles less than 8,501 pounds</t>
  </si>
  <si>
    <t>TKI000:ba_Light-DutyVeh</t>
  </si>
  <si>
    <t xml:space="preserve"> (billion vehicle miles traveled)</t>
  </si>
  <si>
    <t>Travel Indicators</t>
  </si>
  <si>
    <t>Key Indicators</t>
  </si>
  <si>
    <t xml:space="preserve"> Key Indicators and Consumption</t>
  </si>
  <si>
    <t/>
  </si>
  <si>
    <t>7. Transportation Sector Key Indicators and Delivered Energy Consumption</t>
  </si>
  <si>
    <t>TKI000</t>
  </si>
  <si>
    <t>Release Date</t>
  </si>
  <si>
    <t>Datekey</t>
  </si>
  <si>
    <t>Scenario</t>
  </si>
  <si>
    <t>Report</t>
  </si>
  <si>
    <t>Notes</t>
  </si>
  <si>
    <t>battery electric vehicle</t>
  </si>
  <si>
    <t>natural gas vehicle</t>
  </si>
  <si>
    <t>gasoline vehicle</t>
  </si>
  <si>
    <t>diesel vehicle</t>
  </si>
  <si>
    <t>plugin hybrid vehicle</t>
  </si>
  <si>
    <t xml:space="preserve">   Note:  Totals may not equal sum of components due to independent rounding.</t>
  </si>
  <si>
    <t>Fuel Consumption (trillion Btu)</t>
  </si>
  <si>
    <t>- -</t>
  </si>
  <si>
    <t>Advanced Technology Penetration</t>
  </si>
  <si>
    <t>Total World</t>
  </si>
  <si>
    <t>Aircraft Sales</t>
  </si>
  <si>
    <t>Seat Miles Demanded (billion miles)</t>
  </si>
  <si>
    <t>Travel Demand</t>
  </si>
  <si>
    <t>Driver Variables</t>
  </si>
  <si>
    <t>Load Factor (fraction of seats filled)</t>
  </si>
  <si>
    <t>Ticket Price (1996 cents per passenger mile)</t>
  </si>
  <si>
    <t>Fuel Cost (1987 dollars per million Btu)</t>
  </si>
  <si>
    <t>Aircraft Cargo Stock</t>
  </si>
  <si>
    <t>Aircraft Parked Stock</t>
  </si>
  <si>
    <t>Aircraft Active Stock</t>
  </si>
  <si>
    <t>Aircraft Stock</t>
  </si>
  <si>
    <t>share of active aircraft that are passenger aircraft</t>
  </si>
  <si>
    <t>share of active aircraft that are cargo aircraft</t>
  </si>
  <si>
    <t>Aircraft shares by cargo type</t>
  </si>
  <si>
    <t>aircraft</t>
  </si>
  <si>
    <t>EIA</t>
  </si>
  <si>
    <t>https://www.eia.gov/outlooks/aeo/tables_ref.cfm</t>
  </si>
  <si>
    <t>HDVs</t>
  </si>
  <si>
    <t>Ratios of New Vehicle Fuel Economy to Fleet Average Fuel Economy</t>
  </si>
  <si>
    <t>freight ships</t>
  </si>
  <si>
    <t>Freight ship efficiency (for domestic shipping) is available directly from AEO 7.  We</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</si>
  <si>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</si>
  <si>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</si>
  <si>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</si>
  <si>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</si>
  <si>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</si>
  <si>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</si>
  <si>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</si>
  <si>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</si>
  <si>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</si>
  <si>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</si>
  <si>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</si>
  <si>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</si>
  <si>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</si>
  <si>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</si>
  <si>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</si>
  <si>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</si>
  <si>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U.S. Coast Guard</t>
  </si>
  <si>
    <t>National Recreational Boating Survey 2012</t>
  </si>
  <si>
    <t>http://www.uscgboating.org/library/recreational-boating-servey/2012survey%20report.pdf</t>
  </si>
  <si>
    <t>Page 63, Table 40</t>
  </si>
  <si>
    <t>Sources: AEO 7, AEO 48, AEO 49</t>
  </si>
  <si>
    <t>See Notes section for which vehicle types use which sources</t>
  </si>
  <si>
    <t>freight rail</t>
  </si>
  <si>
    <t>passenger rail</t>
  </si>
  <si>
    <r>
      <t>1985: Amtrak,</t>
    </r>
    <r>
      <rPr>
        <i/>
        <sz val="9"/>
        <rFont val="Arial"/>
        <family val="2"/>
      </rPr>
      <t xml:space="preserve"> Amtrak FY95 Annual Report </t>
    </r>
    <r>
      <rPr>
        <sz val="9"/>
        <rFont val="Arial"/>
        <family val="2"/>
      </rPr>
      <t xml:space="preserve">(Washington, DC: 1996), Statistical Appendix, page 4. </t>
    </r>
  </si>
  <si>
    <r>
      <t xml:space="preserve">1960-80: Association of American Railroads, </t>
    </r>
    <r>
      <rPr>
        <i/>
        <sz val="9"/>
        <rFont val="Arial"/>
        <family val="2"/>
      </rPr>
      <t>Railroad Facts</t>
    </r>
    <r>
      <rPr>
        <sz val="9"/>
        <rFont val="Arial"/>
        <family val="2"/>
      </rPr>
      <t xml:space="preserve"> (Washington, DC: Annual Issues).</t>
    </r>
  </si>
  <si>
    <r>
      <t xml:space="preserve">1960-1995: American Public Transportation Association, </t>
    </r>
    <r>
      <rPr>
        <i/>
        <sz val="9"/>
        <rFont val="Arial"/>
        <family val="2"/>
      </rPr>
      <t>Public Transportation Fact Book</t>
    </r>
    <r>
      <rPr>
        <sz val="9"/>
        <rFont val="Arial"/>
        <family val="2"/>
      </rPr>
      <t xml:space="preserve"> (Washington, DC: Annual Issues), table 2 and similar tables in earlier editions.</t>
    </r>
  </si>
  <si>
    <t>All other data:</t>
  </si>
  <si>
    <t>1993-95: American Public Transit Association, personal communication, Aug. 13, 2001.</t>
  </si>
  <si>
    <t>1992: American Public Transit Association, personal communication, July 19, 2000.</t>
  </si>
  <si>
    <t>Ferryboat:</t>
  </si>
  <si>
    <t>Transit:</t>
  </si>
  <si>
    <t>Highway:</t>
  </si>
  <si>
    <r>
      <t xml:space="preserve">1960: Civil Aeronautics Board, </t>
    </r>
    <r>
      <rPr>
        <i/>
        <sz val="9"/>
        <rFont val="Arial"/>
        <family val="2"/>
      </rPr>
      <t xml:space="preserve">Handbook of Airline Statistics, 1969 </t>
    </r>
    <r>
      <rPr>
        <sz val="9"/>
        <rFont val="Arial"/>
        <family val="2"/>
      </rPr>
      <t>(Washington, DC: 1970), part III, table 2.</t>
    </r>
  </si>
  <si>
    <t>Air:</t>
  </si>
  <si>
    <t>SOURCES</t>
  </si>
  <si>
    <t>Numbers may not add to totals due to rounding.</t>
  </si>
  <si>
    <r>
      <t xml:space="preserve">Transit </t>
    </r>
    <r>
      <rPr>
        <sz val="9"/>
        <rFont val="Arial"/>
        <family val="2"/>
      </rPr>
      <t>data from 1996 and after are not comparable to the data for earlier years or to the data published in previous editions of the report due to different data sources used.</t>
    </r>
  </si>
  <si>
    <t>The FHWA estimates national trends by using State reported Highway Performance and Monitoring System (HPMS) data, fuel consumption data, vehicle registration data, other data such as the R. L. Polk vehicle data, and a host of modeling techniques.</t>
  </si>
  <si>
    <r>
      <rPr>
        <i/>
        <sz val="9"/>
        <rFont val="Arial"/>
        <family val="2"/>
      </rPr>
      <t>Air carrier</t>
    </r>
    <r>
      <rPr>
        <sz val="9"/>
        <rFont val="Arial"/>
        <family val="2"/>
      </rPr>
      <t xml:space="preserve"> passenger-miles are computed by summing the products of the aircraft-miles flown on each inter airport segment multiplied by the number of passengers carried on that segment. </t>
    </r>
    <r>
      <rPr>
        <i/>
        <sz val="9"/>
        <rFont val="Arial"/>
        <family val="2"/>
      </rPr>
      <t>Highway</t>
    </r>
    <r>
      <rPr>
        <sz val="9"/>
        <rFont val="Arial"/>
        <family val="2"/>
      </rPr>
      <t xml:space="preserve"> passenger-miles from 1960 to 1994 are calculated by multiplying vehicle-miles of travel as cited by FHWA by the average number of occupants for each vehicle type. Average vehicle occupancy rates are based on various sources, such as the National Household Travel Survey, conducted by the Federal Highway Administration, and the Vehicle Inventory and Use Survey, conducted by the Bureau of the Census. </t>
    </r>
    <r>
      <rPr>
        <i/>
        <sz val="9"/>
        <rFont val="Arial"/>
        <family val="2"/>
      </rPr>
      <t>Transit</t>
    </r>
    <r>
      <rPr>
        <sz val="9"/>
        <rFont val="Arial"/>
        <family val="2"/>
      </rPr>
      <t xml:space="preserve"> passenger-miles are the cumulative sum of the distances ridden by each passenger. </t>
    </r>
    <r>
      <rPr>
        <i/>
        <sz val="9"/>
        <rFont val="Arial"/>
        <family val="2"/>
      </rPr>
      <t>Rail</t>
    </r>
    <r>
      <rPr>
        <sz val="9"/>
        <rFont val="Arial"/>
        <family val="2"/>
      </rPr>
      <t xml:space="preserve"> passenger-miles represent the movement of 1 passenger for 1 mile. </t>
    </r>
  </si>
  <si>
    <t>NOTES</t>
  </si>
  <si>
    <t>U</t>
  </si>
  <si>
    <t>Commuter rail</t>
  </si>
  <si>
    <t>Rail</t>
  </si>
  <si>
    <t>Heavy rail</t>
  </si>
  <si>
    <t>Truck, combination</t>
  </si>
  <si>
    <t>N</t>
  </si>
  <si>
    <t>Highway, total</t>
  </si>
  <si>
    <t>Air</t>
  </si>
  <si>
    <t xml:space="preserve">Table 1-40:  U.S. Passenger-Miles (Millions) </t>
  </si>
  <si>
    <t>Bureau of Transportation Statistics</t>
  </si>
  <si>
    <t>National Transportation Statistics</t>
  </si>
  <si>
    <t>Table 1-40</t>
  </si>
  <si>
    <t>passenger motorbikes</t>
  </si>
  <si>
    <t>freight motorbikes</t>
  </si>
  <si>
    <t>This vehicle type is not used in the U.S. model.</t>
  </si>
  <si>
    <t>Total</t>
  </si>
  <si>
    <t>Energy Use by Type</t>
  </si>
  <si>
    <t>Total Consumption</t>
  </si>
  <si>
    <t>passenger LDVs</t>
  </si>
  <si>
    <t>freight LDVs</t>
  </si>
  <si>
    <t>passenger HDVs</t>
  </si>
  <si>
    <t>freight HDVs</t>
  </si>
  <si>
    <t>Perc Reduction in Fuel Use for Electricity</t>
  </si>
  <si>
    <t>Perc of Electricity Use for Plug-In Hybrid Vehicles</t>
  </si>
  <si>
    <t>electricity share</t>
  </si>
  <si>
    <t>LDVs and motorbikes</t>
  </si>
  <si>
    <t>For sources and calculations, see the variable AVLo.</t>
  </si>
  <si>
    <t>BTU per Gallon Liquid Fuels</t>
  </si>
  <si>
    <t>gasoline</t>
  </si>
  <si>
    <t>diesel</t>
  </si>
  <si>
    <t>https://www.eia.gov/energyexplained/index.cfm/index.cfm?page=about_energy_units</t>
  </si>
  <si>
    <t>Source:</t>
  </si>
  <si>
    <t>Energy Explained: Units and Calculators</t>
  </si>
  <si>
    <t>Vehicle Loadings (in people or freight tons / vehicle)</t>
  </si>
  <si>
    <t>International Shipping</t>
  </si>
  <si>
    <t>Domestic Shipping</t>
  </si>
  <si>
    <t>Railroads</t>
  </si>
  <si>
    <t>New Trucks by Size Class</t>
  </si>
  <si>
    <t>Freight Truck Stock by Size Class</t>
  </si>
  <si>
    <t>Others as noted on "Calculations Etc" tab</t>
  </si>
  <si>
    <t>SYFAFE Start Year Fleet Avg Fuel Economy</t>
  </si>
  <si>
    <t>LDVs</t>
  </si>
  <si>
    <t>rail</t>
  </si>
  <si>
    <t>ships</t>
  </si>
  <si>
    <t>motorbikes</t>
  </si>
  <si>
    <t>Freight rail efficiency is available directly from AEO 7.</t>
  </si>
  <si>
    <t>Sources: AEO 7</t>
  </si>
  <si>
    <t>use this value to represent all freight shipping.</t>
  </si>
  <si>
    <t>This sheet implements adjustments that are determined during the model calibration phase, which</t>
  </si>
  <si>
    <t>may be necessary to avoid situations where the weighted contribution of a given type/technology</t>
  </si>
  <si>
    <t>of vehicles to the fleet average fuel economy "runs out" (is depleted) before the corresponding type</t>
  </si>
  <si>
    <t>of vehicle is fully retired.  Although input data from an external source (like EIA) will typically be</t>
  </si>
  <si>
    <t>in the right ballpark or even very close, it is unlikely that it is exactly in sync with the data for other</t>
  </si>
  <si>
    <t>variables that play into this calculation in the EPS, such as vehicle loading levels and annual average</t>
  </si>
  <si>
    <t>distance traveled.  These calibration factors allow us to line up the input data for start year fuel</t>
  </si>
  <si>
    <t>economy with the other input data in the model.</t>
  </si>
  <si>
    <t>Passenger Vehicles</t>
  </si>
  <si>
    <t>Freight Vehicles</t>
  </si>
  <si>
    <t>This is typically only a significant issue in scenarios where a given vehicle type/technology is</t>
  </si>
  <si>
    <t>fully depleted during the model run.  For example, if you implement an EV minimum required</t>
  </si>
  <si>
    <t>sales percentage of 100% and use plcy-schd/FoPITY to scale it in by year 2030, then you encounter</t>
  </si>
  <si>
    <t>a mismatch in the years when "Retiring Vehicles" and "Weighted Contribution of Retiring Vehicles</t>
  </si>
  <si>
    <t>Calibration Adjustments</t>
  </si>
  <si>
    <t>This variable may need calibration after all other data are in place.  See the notes on the</t>
  </si>
  <si>
    <t>"Calibration Adjustments" tab for what conditions might highlight the need for</t>
  </si>
  <si>
    <t>calibration and how to perform it.</t>
  </si>
  <si>
    <t>can adjust the calibration factors on this tab to eliminate the mismatch.</t>
  </si>
  <si>
    <t>to Fleet Avg Fuel Economy" for gasoline passenger LDVs reach zero (in the 2040-2043 range).  You</t>
  </si>
  <si>
    <t>For sources and calculations, see the variable trans/PTFURfE.</t>
  </si>
  <si>
    <t>For source, see the variable trans/BPoEFUbVT.</t>
  </si>
  <si>
    <t>TKI000:buspassmiles</t>
  </si>
  <si>
    <t xml:space="preserve">   Bus Transportation</t>
  </si>
  <si>
    <t>TKI000:railpassmiles</t>
  </si>
  <si>
    <t xml:space="preserve">   Passenger Rail</t>
  </si>
  <si>
    <t xml:space="preserve"> (billion passenger miles traveled)</t>
  </si>
  <si>
    <t xml:space="preserve">    Pipeline Fuel</t>
  </si>
  <si>
    <t>Average Dist Traveled by vehicle</t>
  </si>
  <si>
    <t>Number of Vehicles</t>
  </si>
  <si>
    <t>Passenger Rail Passenger Miles</t>
  </si>
  <si>
    <t>LPG vehicle</t>
  </si>
  <si>
    <t>hydrogen vehicle</t>
  </si>
  <si>
    <t>Hydrogen vs. Gasoline Efficiency</t>
  </si>
  <si>
    <t>gasoline car efficiency</t>
  </si>
  <si>
    <t>hydrogen FCV efficiency</t>
  </si>
  <si>
    <t>distance multiplier for hydrogen vehicles</t>
  </si>
  <si>
    <t>See "About" tab for full bibliographic details.</t>
  </si>
  <si>
    <t>Propane (LPG) vs. Gasoline Efficiency</t>
  </si>
  <si>
    <t>reduction in efficiency for propane</t>
  </si>
  <si>
    <t>distance multiplier for propane vehicles</t>
  </si>
  <si>
    <t>https://www.sustainablebusinesstoolkit.com/lpg-vs-petrol-vehicles/</t>
  </si>
  <si>
    <t>https://afdc.energy.gov/vehicles/propane.html</t>
  </si>
  <si>
    <t>This variable gives fleet-wide fuel economy in units of cargo distance per BTU.</t>
  </si>
  <si>
    <t>Fuel Economy (passenger*miles/BTU)</t>
  </si>
  <si>
    <t>Fuel Economy (freight ton*miles/BTU)</t>
  </si>
  <si>
    <t>U.S. Department of Energy</t>
  </si>
  <si>
    <t>Fuel Cells Fact Sheet</t>
  </si>
  <si>
    <t>https://www.energy.gov/sites/prod/files/2015/11/f27/fcto_fuel_cells_fact_sheet.pdf</t>
  </si>
  <si>
    <t>For sources and calculations, see the variables BAADTbVT and SYVbT</t>
  </si>
  <si>
    <t>Light-Duty Vehicle</t>
  </si>
  <si>
    <t>Air Transportation</t>
  </si>
  <si>
    <t>Military Use</t>
  </si>
  <si>
    <t>Bus Transportation</t>
  </si>
  <si>
    <t>Rail Transportation</t>
  </si>
  <si>
    <t>Recreational Boats</t>
  </si>
  <si>
    <t>Lubricants</t>
  </si>
  <si>
    <t>Pipeline Fuel Natural Gas</t>
  </si>
  <si>
    <t>Fuel Economy - Passenger Rail</t>
  </si>
  <si>
    <t>Passenger rail</t>
  </si>
  <si>
    <t>billion passenger miles - passenger rail</t>
  </si>
  <si>
    <t>energy use by mode (BTU) - rail, passenger, electric</t>
  </si>
  <si>
    <t>energy use by mode (BTU) - rail, passenger, diesel</t>
  </si>
  <si>
    <t>Electric BTUs * efficiency</t>
  </si>
  <si>
    <t>Diesel BTUs * efficiency</t>
  </si>
  <si>
    <t>estimated fuel economy (passenger miles/btu) - electric</t>
  </si>
  <si>
    <t>estimated fuel economy (passenger miles/btu) - diesel</t>
  </si>
  <si>
    <t>Efficiency electric</t>
  </si>
  <si>
    <t>Efficiency diesel</t>
  </si>
  <si>
    <t>Source: See trans/BNVFE</t>
  </si>
  <si>
    <t>We divide the passenger-miles for each technology by the energy demand for the respective technologies.</t>
  </si>
  <si>
    <t>Sources: AEO 7, 36, and others as noted on "Calculations Etc" tab</t>
  </si>
  <si>
    <t>Energy demand by fuel type is available from AEO 36. We adjust the energy demand for diesel and electricity by an efficiency factor for electric rail</t>
  </si>
  <si>
    <t>technologies to find the share of travel demand from each vehicle technology, then apply those shares to the passenger-miles reported in AEO 7.</t>
  </si>
  <si>
    <t>Total Fleet Vehicles</t>
  </si>
  <si>
    <t>highogs.d112619a</t>
  </si>
  <si>
    <t>Annual Energy Outlook 2020</t>
  </si>
  <si>
    <t>highogs</t>
  </si>
  <si>
    <t>High oil and gas supply</t>
  </si>
  <si>
    <t>d112619a</t>
  </si>
  <si>
    <t xml:space="preserve"> January 2020</t>
  </si>
  <si>
    <t>2019-</t>
  </si>
  <si>
    <t xml:space="preserve">   4/ Environmental Protection Agency rated miles per gallon.</t>
  </si>
  <si>
    <t xml:space="preserve">   Sources:  2019:  U.S. Energy Information Administration (EIA), Short-Term Energy Outlook, October 2019 and EIA, AEO2020 National</t>
  </si>
  <si>
    <t>Energy Modeling System run highogs.d112619a.  Projections:  EIA, AEO2020 National Energy Modeling System run highogs.d112619a.</t>
  </si>
  <si>
    <t>Table 36.  Transportation Sector Energy Use by Fuel Type Within a Mode</t>
  </si>
  <si>
    <t>Source: U.S. Energy Information Administration</t>
  </si>
  <si>
    <t>full name</t>
  </si>
  <si>
    <t>Transportation Energy Use: Light-Duty Vehicle: Total: High oil and gas supply</t>
  </si>
  <si>
    <t>Motor Gasoline excluding E85</t>
  </si>
  <si>
    <t>Transportation Energy Use: Light-Duty Vehicle: Motor Gasoline: High oil and gas supply</t>
  </si>
  <si>
    <t>E85</t>
  </si>
  <si>
    <t>Transportation Energy Use: Light-Duty Vehicle: Ethanol: High oil and gas supply</t>
  </si>
  <si>
    <t>Distillate Fuel Oil (diesel)</t>
  </si>
  <si>
    <t>Transportation Energy Use: Light-Duty Vehicle: Distillate Fuel Oil: High oil and gas supply</t>
  </si>
  <si>
    <t>Compressed/Liquefied Natural Gas</t>
  </si>
  <si>
    <t>Transportation Energy Use: Light-Duty Vehicle: Natural Gas: High oil and gas supply</t>
  </si>
  <si>
    <t>Propane</t>
  </si>
  <si>
    <t>Transportation Energy Use: Light-Duty Vehicle: Propane: High oil and gas supply</t>
  </si>
  <si>
    <t>Electricity</t>
  </si>
  <si>
    <t>Transportation Energy Use: Light-Duty Vehicle: Electricity: High oil and gas supply</t>
  </si>
  <si>
    <t>Hydrogen</t>
  </si>
  <si>
    <t>Transportation Energy Use: Light-Duty Vehicle: Hydrogen: High oil and gas supply</t>
  </si>
  <si>
    <t>Commercial Light Trucks</t>
  </si>
  <si>
    <t>Transportation Energy Use: Commercial Light Trucks: Total: High oil and gas supply</t>
  </si>
  <si>
    <t>Transportation Energy Use: Commercial Light Trucks: Motor Gasoline: High oil and gas supply</t>
  </si>
  <si>
    <t>Transportation Energy Use: Commercial Light Trucks: E85: High oil and gas supply</t>
  </si>
  <si>
    <t>Transportation Energy Use: Commercial Light Trucks: Distillate Fuel Oil: High oil and gas supply</t>
  </si>
  <si>
    <t>Transportation Energy Use: Commercial Light Trucks: Propane: High oil and gas supply</t>
  </si>
  <si>
    <t>Transportation Energy Use: Commercial Light Trucks: Natural Gas: High oil and gas supply</t>
  </si>
  <si>
    <t>Transportation Energy Use: Commercial Light Trucks: Electricity: High oil and gas supply</t>
  </si>
  <si>
    <t>Transportation Energy Use: Commercial Light Trucks: Hydrogen: High oil and gas supply</t>
  </si>
  <si>
    <t>Freight Trucks</t>
  </si>
  <si>
    <t>Transportation Energy Use: Freight Trucks: Total: High oil and gas supply</t>
  </si>
  <si>
    <t>Motor Gasoline</t>
  </si>
  <si>
    <t>Transportation Energy Use: Freight Trucks: Motor Gasoline: High oil and gas supply</t>
  </si>
  <si>
    <t>Transportation Energy Use: Freight Trucks: Distillate Fuel Oil: High oil and gas supply</t>
  </si>
  <si>
    <t>Transportation Energy Use: Freight Trucks: Natural Gas: High oil and gas supply</t>
  </si>
  <si>
    <t>Transportation Energy Use: Freight Trucks: Propane: High oil and gas supply</t>
  </si>
  <si>
    <t>Transportation Energy Use: Freight Trucks: E85: High oil and gas supply</t>
  </si>
  <si>
    <t>Transportation Energy Use: Freight Trucks: Electricity: High oil and gas supply</t>
  </si>
  <si>
    <t>Transportation Energy Use: Freight Trucks: Hydrogen: High oil and gas supply</t>
  </si>
  <si>
    <t>Freight Rail</t>
  </si>
  <si>
    <t>Transportation Energy Use: Freight Rail: Total: High oil and gas supply</t>
  </si>
  <si>
    <t>Transportation Energy Use: Freight Rail: Distillate Fuel Oil: High oil and gas supply</t>
  </si>
  <si>
    <t>Residual Fuel Oil</t>
  </si>
  <si>
    <t>Transportation Energy Use: Freight Rail: Residual Fuel Oil: High oil and gas supply</t>
  </si>
  <si>
    <t>Compressed Natural Gas</t>
  </si>
  <si>
    <t>Transportation Energy Use: Freight Rail: CNG: High oil and gas supply</t>
  </si>
  <si>
    <t>Liquefied Natural Gas</t>
  </si>
  <si>
    <t>Transportation Energy Use: Freight Rail: LNG: High oil and gas supply</t>
  </si>
  <si>
    <t>Transportation Energy Use: Domestic Shipping: Total: High oil and gas supply</t>
  </si>
  <si>
    <t>Transportation Energy Use: Domestic Shipping: Distillate Fuel Oil: High oil and gas supply</t>
  </si>
  <si>
    <t>Residual Oil</t>
  </si>
  <si>
    <t>Transportation Energy Use: Domestic Shipping: Residual Oil: High oil and gas supply</t>
  </si>
  <si>
    <t>Transportation Energy Use: Domestic Shipping: CNG: High oil and gas supply</t>
  </si>
  <si>
    <t>Transportation Energy Use: Domestic Shipping: LNG: High oil and gas supply</t>
  </si>
  <si>
    <t>Transportation Energy Use: International Shipping: Total: High oil and gas supply</t>
  </si>
  <si>
    <t>Transportation Energy Use: International Shipping: Distillate Fuel Oil: High oil and gas supply</t>
  </si>
  <si>
    <t>Transportation Energy Use: International Shipping: Residual Oil: High oil and gas supply</t>
  </si>
  <si>
    <t>Transportation Energy Use: International Shipping: CNG: High oil and gas supply</t>
  </si>
  <si>
    <t>Transportation Energy Use: International Shipping: LNG: High oil and gas supply</t>
  </si>
  <si>
    <t>Transportation Energy Use: Air: Total: High oil and gas supply</t>
  </si>
  <si>
    <t>Jet Fuel</t>
  </si>
  <si>
    <t>Transportation Energy Use: Air: Jet Fuel: High oil and gas supply</t>
  </si>
  <si>
    <t>Aviation Gasoline</t>
  </si>
  <si>
    <t>Transportation Energy Use: Air: Aviation Gasoline: High oil and gas supply</t>
  </si>
  <si>
    <t>Transportation Energy Use: Military: Total: High oil and gas supply</t>
  </si>
  <si>
    <t>Jet Fuel and Aviation Gasoline</t>
  </si>
  <si>
    <t>Transportation Energy Use: Military: Jet Fuel: High oil and gas supply</t>
  </si>
  <si>
    <t>Transportation Energy Use: Military: Residual Fuel Oil: High oil and gas supply</t>
  </si>
  <si>
    <t>Distillates and Diesel</t>
  </si>
  <si>
    <t>Transportation Energy Use: Military: Distillate Fuel Oil: High oil and gas supply</t>
  </si>
  <si>
    <t>Transportation Energy Use: Bus: High oil and gas supply</t>
  </si>
  <si>
    <t>Transit Bus</t>
  </si>
  <si>
    <t>Transportation Energy Use: Bus: Transit Bus: High oil and gas supply</t>
  </si>
  <si>
    <t>Transportation Energy Use: Bus: Transit Bus: Motor Gasoline: High oil and gas supply</t>
  </si>
  <si>
    <t>Transportation Energy Use: Bus: Transit Bus: E85: High oil and gas supply</t>
  </si>
  <si>
    <t>Transportation Energy Use: Bus: Transit Bus: Distillate Fuel Oil: High oil and gas supply</t>
  </si>
  <si>
    <t>Transportation Energy Use: Bus: Transit Bus: Natural Gas: High oil and gas supply</t>
  </si>
  <si>
    <t>Transportation Energy Use: Bus: Transit Bus: Propane: High oil and gas supply</t>
  </si>
  <si>
    <t>Transportation Energy Use: Bus: Transit Bus: Electricity: High oil and gas supply</t>
  </si>
  <si>
    <t>Transportation Energy Use: Bus: Transit Bus: Hydrogen: High oil and gas supply</t>
  </si>
  <si>
    <t>Intercity Bus</t>
  </si>
  <si>
    <t>Transportation Energy Use: Bus: Intercity Bus: High oil and gas supply</t>
  </si>
  <si>
    <t>Transportation Energy Use: Bus: Intercity Bus: Motor Gasoline: High oil and gas supply</t>
  </si>
  <si>
    <t>Transportation Energy Use: Bus: Intercity Bus: E85: High oil and gas supply</t>
  </si>
  <si>
    <t>Transportation Energy Use: Bus: Intercity Bus: Distillate Fuel Oil: High oil and gas supply</t>
  </si>
  <si>
    <t>Transportation Energy Use: Bus: Intercity Bus: Natural Gas: High oil and gas supply</t>
  </si>
  <si>
    <t>Transportation Energy Use: Bus: Intercity Bus: Propane: High oil and gas supply</t>
  </si>
  <si>
    <t>Transportation Energy Use: Bus: Intercity Bus: Electricity: High oil and gas supply</t>
  </si>
  <si>
    <t>Transportation Energy Use: Bus: Intercity Bus: Hydrogen: High oil and gas supply</t>
  </si>
  <si>
    <t>School Bus</t>
  </si>
  <si>
    <t>Transportation Energy Use: Bus: School Bus: High oil and gas supply</t>
  </si>
  <si>
    <t>Transportation Energy Use: Bus: School Bus: Motor Gasoline: High oil and gas supply</t>
  </si>
  <si>
    <t>Transportation Energy Use: Bus: School Bus: E85: High oil and gas supply</t>
  </si>
  <si>
    <t>Transportation Energy Use: Bus: School Bus: Distillate Fuel Oil: High oil and gas supply</t>
  </si>
  <si>
    <t>Transportation Energy Use: Bus: School Bus: Natural Gas: High oil and gas supply</t>
  </si>
  <si>
    <t>Transportation Energy Use: Bus: School Bus: Propane: High oil and gas supply</t>
  </si>
  <si>
    <t>Transportation Energy Use: Bus: School Bus: Electricity: High oil and gas supply</t>
  </si>
  <si>
    <t>Transportation Energy Use: Bus: School Bus: Hydrogen: High oil and gas supply</t>
  </si>
  <si>
    <t>Transportation Energy Use: Rail: High oil and gas supply</t>
  </si>
  <si>
    <t>Intercity Rail</t>
  </si>
  <si>
    <t>Transportation Energy Use: Rail: Intercity Rail: High oil and gas supply</t>
  </si>
  <si>
    <t>Transportation Energy Use: Rail: Intercity Rail: Electricity: High oil and gas supply</t>
  </si>
  <si>
    <t>Diesel</t>
  </si>
  <si>
    <t>Transportation Energy Use: Rail: Intercity Rail: Diesel: High oil and gas supply</t>
  </si>
  <si>
    <t>Transportation Energy Use: Rail: Intercity Rail: CNG: High oil and gas supply</t>
  </si>
  <si>
    <t>Transportation Energy Use: Rail: Intercity Rail: LNG: High oil and gas supply</t>
  </si>
  <si>
    <t>Transit Rail</t>
  </si>
  <si>
    <t>Transportation Energy Use: Rail: Transit Rail: High oil and gas supply</t>
  </si>
  <si>
    <t>Transportation Energy Use: Rail: Transit Rail: Electricity: High oil and gas supply</t>
  </si>
  <si>
    <t>Commuter Rail</t>
  </si>
  <si>
    <t>Transportation Energy Use: Rail: Commuter Rail: High oil and gas supply</t>
  </si>
  <si>
    <t>Transportation Energy Use: Rail: Commuter Rail: Electricity: High oil and gas supply</t>
  </si>
  <si>
    <t>Transportation Energy Use: Rail: Commuter Rail: Diesel: High oil and gas supply</t>
  </si>
  <si>
    <t>Transportation Energy Use: Rail: Commuter Rail: CNG: High oil and gas supply</t>
  </si>
  <si>
    <t>Transportation Energy Use: Rail: Commuter Rail: LNG: High oil and gas supply</t>
  </si>
  <si>
    <t>Transportation Energy Use: Recreation Boats: High oil and gas supply</t>
  </si>
  <si>
    <t>Gasoline</t>
  </si>
  <si>
    <t>Transportation Energy Use: Recreation Boats: Motor Gasoline: High oil and gas supply</t>
  </si>
  <si>
    <t>Transportation Energy Use: Recreation Boats: Distillate Fuel Oil: High oil and gas supply</t>
  </si>
  <si>
    <t>Transportation Energy Use: Lubricants: High oil and gas supply</t>
  </si>
  <si>
    <t>Transportation Energy Use: Pipeline Fuel Natural Gas: High oil and gas supply</t>
  </si>
  <si>
    <t>Transportation Energy Use: Total Use: High oil and gas supply</t>
  </si>
  <si>
    <t>Table 35.  Transportation Sector Energy Use by Mode and Type</t>
  </si>
  <si>
    <t>https://www.eia.gov/outlooks/aeo/data/browser/#/?id=45-AEO2020&amp;cases=highogs&amp;sourcekey=0</t>
  </si>
  <si>
    <t>Tue Mar 09 2021 09:44:26 GMT-0800 (Pacific Standard Time)</t>
  </si>
  <si>
    <t>Highway</t>
  </si>
  <si>
    <t>Light-Duty Vehicles</t>
  </si>
  <si>
    <t>Transportation Energy Use: Highway: Light-Duty Vehicles: High oil and gas supply</t>
  </si>
  <si>
    <t>Automobiles</t>
  </si>
  <si>
    <t>Transportation Energy Use: Highway: Light-Duty Vehicles: Automobiles: High oil and gas supply</t>
  </si>
  <si>
    <t>Light Trucks</t>
  </si>
  <si>
    <t>Transportation Energy Use: Highway: Light-Duty Vehicles: Light Trucks: High oil and gas supply</t>
  </si>
  <si>
    <t>Motorcycles</t>
  </si>
  <si>
    <t>Transportation Energy Use: Highway: Light-Duty Vehicles: Motorcycles: High oil and gas supply</t>
  </si>
  <si>
    <t>Transportation Energy Use: Highway: Commercial Light Trucks: High oil and gas supply</t>
  </si>
  <si>
    <t>Buses</t>
  </si>
  <si>
    <t>Transportation Energy Use: Highway: Buses: High oil and gas supply</t>
  </si>
  <si>
    <t>Transit</t>
  </si>
  <si>
    <t>Transportation Energy Use: Highway: Buses: Transit: High oil and gas supply</t>
  </si>
  <si>
    <t>Intercity</t>
  </si>
  <si>
    <t>Transportation Energy Use: Highway: Buses: Intercity: High oil and gas supply</t>
  </si>
  <si>
    <t>School</t>
  </si>
  <si>
    <t>Transportation Energy Use: Highway: Buses: School: High oil and gas supply</t>
  </si>
  <si>
    <t>Transportation Energy Use: Highway: Freight Trucks: High oil and gas supply</t>
  </si>
  <si>
    <t>Light Medium</t>
  </si>
  <si>
    <t>Transportation Energy Use: Highway: Freight Trucks: Light Medium: High oil and gas supply</t>
  </si>
  <si>
    <t>Medium</t>
  </si>
  <si>
    <t>Transportation Energy Use: Highway: Freight Trucks: Medium: High oil and gas supply</t>
  </si>
  <si>
    <t>Large  (&gt; 26000 pounds)</t>
  </si>
  <si>
    <t>Transportation Energy Use: Highway: Freight Trucks: Large: High oil and gas supply</t>
  </si>
  <si>
    <t>Non-Highway</t>
  </si>
  <si>
    <t>Transportation Energy Use: Non-Highway: Air: High oil and gas supply</t>
  </si>
  <si>
    <t>General Aviation</t>
  </si>
  <si>
    <t>Transportation Energy Use: Non-Highway: Air: General Aviation: High oil and gas supply</t>
  </si>
  <si>
    <t>Domestic Air Carriers</t>
  </si>
  <si>
    <t>Transportation Energy Use: Non-Highway: Air: Domestic Air Carriers: High oil and gas supply</t>
  </si>
  <si>
    <t>International Air Carriers</t>
  </si>
  <si>
    <t>Transportation Energy Use: Non-Highway: Air: International Air Carriers: High oil and gas supply</t>
  </si>
  <si>
    <t>Freight Carriers</t>
  </si>
  <si>
    <t>Transportation Energy Use: Non-Highway: Air: Freight Carriers: High oil and gas supply</t>
  </si>
  <si>
    <t>Water</t>
  </si>
  <si>
    <t>Transportation Energy Use: Non-Highway: Water: High oil and gas supply</t>
  </si>
  <si>
    <t>Freight</t>
  </si>
  <si>
    <t>Transportation Energy Use: Non-Highway: Water: Freight: High oil and gas supply</t>
  </si>
  <si>
    <t>Transportation Energy Use: Non-Highway: Water: Freight: Domestic Shipping: High oil and gas supply</t>
  </si>
  <si>
    <t>Transportation Energy Use: Non-Highway: Water: Freight: International Shipping: High oil and gas supply</t>
  </si>
  <si>
    <t>Transportation Energy Use: Non-Highway: Water: Recreational Boats: High oil and gas supply</t>
  </si>
  <si>
    <t>Transportation Energy Use: Non-Highway: Rail: High oil and gas supply</t>
  </si>
  <si>
    <t>Transportation Energy Use: Non-Highway: Rail: Freight: High oil and gas supply</t>
  </si>
  <si>
    <t>Passenger</t>
  </si>
  <si>
    <t>Transportation Energy Use: Non-Highway: Rail: Passenger: High oil and gas supply</t>
  </si>
  <si>
    <t>Transportation Energy Use: Non-Highway: Rail: Passenger: Intercity: High oil and gas supply</t>
  </si>
  <si>
    <t>Transportation Energy Use: Non-Highway: Rail: Passenger: Transit: High oil and gas supply</t>
  </si>
  <si>
    <t>Commuter</t>
  </si>
  <si>
    <t>Transportation Energy Use: Non-Highway: Rail: Passenger: Commuter: High oil and gas supply</t>
  </si>
  <si>
    <t>Transportation Energy Use: Non-Highway: Lubricants: High oil and gas supply</t>
  </si>
  <si>
    <t>Transportation Energy Use: Non-Highway: Pipeline Fuel Natural Gas: High oil and gas supply</t>
  </si>
  <si>
    <t>Transportation Energy Use: Military Use: High oil and gas supply</t>
  </si>
  <si>
    <t>Transportation Energy Use: Military Use: Aviation: High oil and gas supply</t>
  </si>
  <si>
    <t>Transportation Energy Use: Military Use: Residual Fuel Oil: High oil and gas supply</t>
  </si>
  <si>
    <t>Transportation Energy Use: Military Use: Distillate Fuel Oil: High oil and gas supply</t>
  </si>
  <si>
    <t>Transportation Energy Use: Total: High oil and gas supply</t>
  </si>
  <si>
    <t>Transportation Energy Use: Petroleum: Motor Gasoline: High oil and gas supply</t>
  </si>
  <si>
    <t>Transportation Energy Use: E85: High oil and gas supply</t>
  </si>
  <si>
    <t>Transportation Energy Use: Petroleum: Diesel: High oil and gas supply</t>
  </si>
  <si>
    <t>Jet Fuel (kerosene &amp; naphtha)</t>
  </si>
  <si>
    <t>Transportation Energy Use: Petroleum: Jet Fuel: High oil and gas supply</t>
  </si>
  <si>
    <t>Transportation Energy Use: Petroleum: Residual Fuel Oil: High oil and gas supply</t>
  </si>
  <si>
    <t>Transportation Energy Use: Petroleum: Aviation Gasoline: High oil and gas supply</t>
  </si>
  <si>
    <t>Transportation Energy Use: Petroleum: Propane: High oil and gas supply</t>
  </si>
  <si>
    <t>Transportation Energy Use: Petroleum: Lubricants: High oil and gas supply</t>
  </si>
  <si>
    <t>Petroleum and Other Liquids Subtotal</t>
  </si>
  <si>
    <t>Transportation Energy Use: Petroleum Subtotal: High oil and gas supply</t>
  </si>
  <si>
    <t>M85</t>
  </si>
  <si>
    <t>Transportation Energy Use: M85: High oil and gas supply</t>
  </si>
  <si>
    <t>Transportation Energy Use: Electricity: High oil and gas supply</t>
  </si>
  <si>
    <t>Transportation Energy Use: Natural Gas: High oil and gas supply</t>
  </si>
  <si>
    <t>Transportation Energy Use: Hydrogen: High oil and gas supply</t>
  </si>
  <si>
    <t>Transportation: Total Energy Use: High oil and gas supply</t>
  </si>
  <si>
    <t>api key</t>
  </si>
  <si>
    <t>units</t>
  </si>
  <si>
    <t>Growth (2019-2050)</t>
  </si>
  <si>
    <t>45-AEO2020.2.</t>
  </si>
  <si>
    <t>45-AEO2020.3.</t>
  </si>
  <si>
    <t>45-AEO2020.4.highogs-d112619a</t>
  </si>
  <si>
    <t>trillion Btu</t>
  </si>
  <si>
    <t>45-AEO2020.5.highogs-d112619a</t>
  </si>
  <si>
    <t>45-AEO2020.6.highogs-d112619a</t>
  </si>
  <si>
    <t>45-AEO2020.7.highogs-d112619a</t>
  </si>
  <si>
    <t>45-AEO2020.8.highogs-d112619a</t>
  </si>
  <si>
    <t>45-AEO2020.9.highogs-d112619a</t>
  </si>
  <si>
    <t>45-AEO2020.10.highogs-d112619a</t>
  </si>
  <si>
    <t>45-AEO2020.11.highogs-d112619a</t>
  </si>
  <si>
    <t>45-AEO2020.12.highogs-d112619a</t>
  </si>
  <si>
    <t>45-AEO2020.13.highogs-d112619a</t>
  </si>
  <si>
    <t>45-AEO2020.14.highogs-d112619a</t>
  </si>
  <si>
    <t>45-AEO2020.15.highogs-d112619a</t>
  </si>
  <si>
    <t>45-AEO2020.16.highogs-d112619a</t>
  </si>
  <si>
    <t>45-AEO2020.18.</t>
  </si>
  <si>
    <t>45-AEO2020.19.highogs-d112619a</t>
  </si>
  <si>
    <t>45-AEO2020.20.highogs-d112619a</t>
  </si>
  <si>
    <t>45-AEO2020.21.highogs-d112619a</t>
  </si>
  <si>
    <t>45-AEO2020.22.highogs-d112619a</t>
  </si>
  <si>
    <t>45-AEO2020.23.highogs-d112619a</t>
  </si>
  <si>
    <t>45-AEO2020.24.highogs-d112619a</t>
  </si>
  <si>
    <t>45-AEO2020.25.highogs-d112619a</t>
  </si>
  <si>
    <t>45-AEO2020.26.highogs-d112619a</t>
  </si>
  <si>
    <t>45-AEO2020.27.highogs-d112619a</t>
  </si>
  <si>
    <t>45-AEO2020.28.highogs-d112619a</t>
  </si>
  <si>
    <t>45-AEO2020.29.highogs-d112619a</t>
  </si>
  <si>
    <t>45-AEO2020.30.highogs-d112619a</t>
  </si>
  <si>
    <t>45-AEO2020.31.highogs-d112619a</t>
  </si>
  <si>
    <t>45-AEO2020.32.highogs-d112619a</t>
  </si>
  <si>
    <t>45-AEO2020.33.highogs-d112619a</t>
  </si>
  <si>
    <t>45-AEO2020.34.highogs-d112619a</t>
  </si>
  <si>
    <t>45-AEO2020.35.highogs-d112619a</t>
  </si>
  <si>
    <t>45-AEO2020.36.highogs-d112619a</t>
  </si>
  <si>
    <t>45-AEO2020.38.highogs-d112619a</t>
  </si>
  <si>
    <t>45-AEO2020.39.highogs-d112619a</t>
  </si>
  <si>
    <t>45-AEO2020.40.highogs-d112619a</t>
  </si>
  <si>
    <t>45-AEO2020.41.highogs-d112619a</t>
  </si>
  <si>
    <t>45-AEO2020.43.highogs-d112619a</t>
  </si>
  <si>
    <t>45-AEO2020.45.</t>
  </si>
  <si>
    <t>45-AEO2020.46.highogs-d112619a</t>
  </si>
  <si>
    <t>45-AEO2020.47.highogs-d112619a</t>
  </si>
  <si>
    <t>45-AEO2020.48.highogs-d112619a</t>
  </si>
  <si>
    <t>45-AEO2020.49.highogs-d112619a</t>
  </si>
  <si>
    <t>45-AEO2020.50.highogs-d112619a</t>
  </si>
  <si>
    <t>45-AEO2020.51.highogs-d112619a</t>
  </si>
  <si>
    <t>45-AEO2020.52.highogs-d112619a</t>
  </si>
  <si>
    <t>45-AEO2020.53.highogs-d112619a</t>
  </si>
  <si>
    <t>45-AEO2020.54.highogs-d112619a</t>
  </si>
  <si>
    <t>45-AEO2020.55.highogs-d112619a</t>
  </si>
  <si>
    <t>45-AEO2020.56.highogs-d112619a</t>
  </si>
  <si>
    <t>45-AEO2020.57.highogs-d112619a</t>
  </si>
  <si>
    <t>45-AEO2020.58.highogs-d112619a</t>
  </si>
  <si>
    <t>45-AEO2020.59.highogs-d112619a</t>
  </si>
  <si>
    <t>45-AEO2020.61.highogs-d112619a</t>
  </si>
  <si>
    <t>Table 43.  Transportation Fleet Car and Truck Fuel Consumption by Type and Technology</t>
  </si>
  <si>
    <t>https://www.eia.gov/outlooks/aeo/data/browser/#/?id=53-AEO2020&amp;cases=highogs&amp;sourcekey=0</t>
  </si>
  <si>
    <t>Tue Mar 09 2021 09:46:31 GMT-0800 (Pacific Standard Time)</t>
  </si>
  <si>
    <t>Cars</t>
  </si>
  <si>
    <t>Conventional Cars</t>
  </si>
  <si>
    <t>Gasoline ICE Vehicles</t>
  </si>
  <si>
    <t>Fleet Vehicle Energy Use: Conventional Cars: Gasoline: High oil and gas supply</t>
  </si>
  <si>
    <t>TDI Diesel ICE</t>
  </si>
  <si>
    <t>Fleet Vehicle Energy Use: Conventional Cars: TDI Diesel: High oil and gas supply</t>
  </si>
  <si>
    <t>Total Conventional Cars</t>
  </si>
  <si>
    <t>Fleet Vehicle Energy Use: Conventional Cars: Total: High oil and gas supply</t>
  </si>
  <si>
    <t>Alternative-Fuel Cars</t>
  </si>
  <si>
    <t>Ethanol-Flex Fuel ICE</t>
  </si>
  <si>
    <t>Fleet Vehicle Energy Use: Alternative-Fuel Cars: Ethanol-Flex Fuel ICE: High oil and gas supply</t>
  </si>
  <si>
    <t>100 Mile Electric Vehicle</t>
  </si>
  <si>
    <t>Fleet Vehicle Energy Use: Alternative-Fuel Cars: 100 Mile Electric Vehicle: High oil and gas supply</t>
  </si>
  <si>
    <t>200 Mile Electric Vehicle</t>
  </si>
  <si>
    <t>Fleet Vehicle Energy Use: Alternative-Fuel Cars: 200 Mile Electric Vehicle: High oil and gas supply</t>
  </si>
  <si>
    <t>300 Mile Electric Vehicle</t>
  </si>
  <si>
    <t>Fleet Vehicle Energy Use: Alternative-Fuel Cars: 300 Mile Electric Vehicle: High oil and gas supply</t>
  </si>
  <si>
    <t>Plug-in 10 Gasoline Hybrid</t>
  </si>
  <si>
    <t>Fleet Vehicle Energy Use: Alternative-Fuel Cars: Plug-in 10 Gasoline Hybrid: High oil and gas supply</t>
  </si>
  <si>
    <t>Plug-in 40 Gasoline Hybrid</t>
  </si>
  <si>
    <t>Fleet Vehicle Energy Use: Alternative-Fuel Cars: Plug-in 40 Gasoline Hybrid: High oil and gas supply</t>
  </si>
  <si>
    <t>Electric-Diesel Hybrid</t>
  </si>
  <si>
    <t>Fleet Vehicle Energy Use: Alternative-Fuel Cars: Electric-Diesel Hybrid: High oil and gas supply</t>
  </si>
  <si>
    <t>Electric-Gasoline Hybrid</t>
  </si>
  <si>
    <t>Fleet Vehicle Energy Use: Alternative-Fuel Cars: Electric-Gasoline Hybrid: High oil and gas supply</t>
  </si>
  <si>
    <t>Natural Gas ICE</t>
  </si>
  <si>
    <t>Fleet Vehicle Energy Use: Alternative-Fuel Cars: Natural Gas ICE: High oil and gas supply</t>
  </si>
  <si>
    <t>Natural Gas Bi-fuel</t>
  </si>
  <si>
    <t>Fleet Vehicle Energy Use: Alternative-Fuel Cars: Natural Gas Bi-fuel: High oil and gas supply</t>
  </si>
  <si>
    <t>Propane ICE</t>
  </si>
  <si>
    <t>Fleet Vehicle Energy Use: Alternative-Fuel Cars: Propane ICE: High oil and gas supply</t>
  </si>
  <si>
    <t>Propane Bi-fuel</t>
  </si>
  <si>
    <t>Fleet Vehicle Energy Use: Alternative-Fuel Cars: Propane Bi-fuel: High oil and gas supply</t>
  </si>
  <si>
    <t>Fuel Cell Methanol</t>
  </si>
  <si>
    <t>Fleet Vehicle Energy Use: Alternative-Fuel Cars: Fuel Cell Methanol: High oil and gas supply</t>
  </si>
  <si>
    <t>Fuel Cell Hydrogen</t>
  </si>
  <si>
    <t>Fleet Vehicle Energy Use: Alternative-Fuel Cars: Fuel Cell Hydrogen: High oil and gas supply</t>
  </si>
  <si>
    <t>Total Alternative Cars</t>
  </si>
  <si>
    <t>Fleet Vehicle Energy Use: Alternative-Fuel Cars: Total Alternative: High oil and gas supply</t>
  </si>
  <si>
    <t>Total Car Consumption</t>
  </si>
  <si>
    <t>Fleet Vehicle Energy Use: Total Cars: High oil and gas supply</t>
  </si>
  <si>
    <t>Conventional Light Trucks</t>
  </si>
  <si>
    <t>Fleet Vehicle Energy Use: Conventional Light Trucks: Gasoline: High oil and gas supply</t>
  </si>
  <si>
    <t>Fleet Vehicle Energy Use: Conventional Light Trucks: TDI Diesel: High oil and gas supply</t>
  </si>
  <si>
    <t>Total Conventional Light Trucks</t>
  </si>
  <si>
    <t>Fleet Vehicle Energy Use: Conventional Light Trucks: Total: High oil and gas supply</t>
  </si>
  <si>
    <t>Alternative-Fuel Light Trucks</t>
  </si>
  <si>
    <t>Fleet Vehicle Energy Use: Alternative-Fuel Light Trucks: Ethanol-Flex Fuel ICE: High oil and gas supply</t>
  </si>
  <si>
    <t>Fleet Vehicle Energy Use: Alternative-Fuel Light Trucks: 100 Mile Electric Vehicle: High oil and gas supply</t>
  </si>
  <si>
    <t>Fleet Vehicle Energy Use: Alternative-Fuel Light Trucks: 200 Mile Electric Vehicle: High oil and gas supply</t>
  </si>
  <si>
    <t>Fleet Vehicle Energy Use: Alternative-Fuel Light Trucks: 300 Mile Electric Vehicle: High oil and gas supply</t>
  </si>
  <si>
    <t>Fleet Vehicle Energy Use: Alternative-Fuel Light Trucks: Plug-in 10 Gasoline Hybrid: High oil and gas supply</t>
  </si>
  <si>
    <t>Fleet Vehicle Energy Use: Alternative-Fuel Light Trucks: Plug-in 40 Gasoline Hybrid: High oil and gas supply</t>
  </si>
  <si>
    <t>Fleet Vehicle Energy Use: Alternative-Fuel Light Trucks: Electric-Diesel Hybrid: High oil and gas supply</t>
  </si>
  <si>
    <t>Fleet Vehicle Energy Use: Alternative-Fuel Light Trucks: Electric-Gasoline Hybrid: High oil and gas supply</t>
  </si>
  <si>
    <t>Fleet Vehicle Energy Use: Alternative-Fuel Light Trucks: Natural Gas ICE: High oil and gas supply</t>
  </si>
  <si>
    <t>Fleet Vehicle Energy Use: Alternative-Fuel Light Trucks: Natural Gas Bi-fuel: High oil and gas supply</t>
  </si>
  <si>
    <t>Fleet Vehicle Energy Use: Alternative-Fuel Light Trucks: Propane ICE: High oil and gas supply</t>
  </si>
  <si>
    <t>Fleet Vehicle Energy Use: Alternative-Fuel Light Trucks: Propane Bi-fuel: High oil and gas supply</t>
  </si>
  <si>
    <t>Fleet Vehicle Energy Use: Alternative-Fuel Light Trucks: Fuel Cell Methanol: High oil and gas supply</t>
  </si>
  <si>
    <t>Fleet Vehicle Energy Use: Alternative-Fuel Light Trucks: Fuel Cell Hydrogen: High oil and gas supply</t>
  </si>
  <si>
    <t>Total Alternative Light Trucks</t>
  </si>
  <si>
    <t>Fleet Vehicle Energy Use: Alternative-Fuel Light Trucks: Total Alternative: High oil and gas supply</t>
  </si>
  <si>
    <t>Total Light Truck Consumption</t>
  </si>
  <si>
    <t>Fleet Vehicle Energy Use: Total Light Trucks: High oil and gas supply</t>
  </si>
  <si>
    <t>Fleet Vehicle Energy Use: Total Fleet Vehicles: High oil and gas supply</t>
  </si>
  <si>
    <t>Fleet Vehicle Energy Use: Commercial Light Trucks: Gasoline: High oil and gas supply</t>
  </si>
  <si>
    <t>Fleet Vehicle Energy Use: Commercial Light Trucks: TDI Diesel: High oil and gas supply</t>
  </si>
  <si>
    <t>Fleet Vehicle Energy Use: Commercial Light Trucks: Propane: High oil and gas supply</t>
  </si>
  <si>
    <t>Fleet Vehicle Energy Use: Commercial Light Trucks: CNG/LNG: High oil and gas supply</t>
  </si>
  <si>
    <t>Ethanol-Flex Fuel</t>
  </si>
  <si>
    <t>Fleet Vehicle Energy Use: Commercial Light Trucks: Ethanol Flex: High oil and gas supply</t>
  </si>
  <si>
    <t>Electric</t>
  </si>
  <si>
    <t>Fleet Vehicle Energy Use: Commercial Light Trucks: Electric: High oil and gas supply</t>
  </si>
  <si>
    <t>Plug-in Gasoline Hybrid</t>
  </si>
  <si>
    <t>Fleet Vehicle Energy Use: Commercial Light Trucks: Plug-in Gasoline: High oil and gas supply</t>
  </si>
  <si>
    <t>Plug-in Diesel Hybrid</t>
  </si>
  <si>
    <t>Fleet Vehicle Energy Use: Commercial Light Trucks: Plug-in Diesel: High oil and gas supply</t>
  </si>
  <si>
    <t>Fuel Cell</t>
  </si>
  <si>
    <t>Fleet Vehicle Energy Use: Commercial Light Trucks: Fuel Cell: High oil and gas supply</t>
  </si>
  <si>
    <t>Total Commercial Light Trucks</t>
  </si>
  <si>
    <t>Fleet Vehicle Energy Use: Commercial Light Trucks: Total: High oil and gas supply</t>
  </si>
  <si>
    <t>53-AEO2020.2.</t>
  </si>
  <si>
    <t>53-AEO2020.3.</t>
  </si>
  <si>
    <t>53-AEO2020.4.highogs-d112619a</t>
  </si>
  <si>
    <t>53-AEO2020.5.highogs-d112619a</t>
  </si>
  <si>
    <t>53-AEO2020.6.highogs-d112619a</t>
  </si>
  <si>
    <t>53-AEO2020.8.</t>
  </si>
  <si>
    <t>53-AEO2020.9.highogs-d112619a</t>
  </si>
  <si>
    <t>53-AEO2020.10.highogs-d112619a</t>
  </si>
  <si>
    <t>53-AEO2020.11.highogs-d112619a</t>
  </si>
  <si>
    <t>53-AEO2020.12.highogs-d112619a</t>
  </si>
  <si>
    <t>53-AEO2020.13.highogs-d112619a</t>
  </si>
  <si>
    <t>53-AEO2020.14.highogs-d112619a</t>
  </si>
  <si>
    <t>53-AEO2020.15.highogs-d112619a</t>
  </si>
  <si>
    <t>53-AEO2020.16.highogs-d112619a</t>
  </si>
  <si>
    <t>53-AEO2020.17.highogs-d112619a</t>
  </si>
  <si>
    <t>53-AEO2020.18.highogs-d112619a</t>
  </si>
  <si>
    <t>53-AEO2020.19.highogs-d112619a</t>
  </si>
  <si>
    <t>53-AEO2020.20.highogs-d112619a</t>
  </si>
  <si>
    <t>53-AEO2020.21.highogs-d112619a</t>
  </si>
  <si>
    <t>53-AEO2020.22.highogs-d112619a</t>
  </si>
  <si>
    <t>53-AEO2020.23.highogs-d112619a</t>
  </si>
  <si>
    <t>53-AEO2020.25.highogs-d112619a</t>
  </si>
  <si>
    <t>53-AEO2020.27.</t>
  </si>
  <si>
    <t>53-AEO2020.28.</t>
  </si>
  <si>
    <t>53-AEO2020.29.highogs-d112619a</t>
  </si>
  <si>
    <t>53-AEO2020.30.highogs-d112619a</t>
  </si>
  <si>
    <t>53-AEO2020.31.highogs-d112619a</t>
  </si>
  <si>
    <t>53-AEO2020.33.</t>
  </si>
  <si>
    <t>53-AEO2020.34.highogs-d112619a</t>
  </si>
  <si>
    <t>53-AEO2020.35.highogs-d112619a</t>
  </si>
  <si>
    <t>53-AEO2020.36.highogs-d112619a</t>
  </si>
  <si>
    <t>53-AEO2020.37.highogs-d112619a</t>
  </si>
  <si>
    <t>53-AEO2020.38.highogs-d112619a</t>
  </si>
  <si>
    <t>53-AEO2020.39.highogs-d112619a</t>
  </si>
  <si>
    <t>53-AEO2020.40.highogs-d112619a</t>
  </si>
  <si>
    <t>53-AEO2020.41.highogs-d112619a</t>
  </si>
  <si>
    <t>53-AEO2020.42.highogs-d112619a</t>
  </si>
  <si>
    <t>53-AEO2020.43.highogs-d112619a</t>
  </si>
  <si>
    <t>53-AEO2020.44.highogs-d112619a</t>
  </si>
  <si>
    <t>53-AEO2020.45.highogs-d112619a</t>
  </si>
  <si>
    <t>53-AEO2020.46.highogs-d112619a</t>
  </si>
  <si>
    <t>53-AEO2020.47.highogs-d112619a</t>
  </si>
  <si>
    <t>53-AEO2020.48.highogs-d112619a</t>
  </si>
  <si>
    <t>53-AEO2020.50.highogs-d112619a</t>
  </si>
  <si>
    <t>53-AEO2020.52.highogs-d112619a</t>
  </si>
  <si>
    <t>53-AEO2020.54.</t>
  </si>
  <si>
    <t>53-AEO2020.55.highogs-d112619a</t>
  </si>
  <si>
    <t>53-AEO2020.56.highogs-d112619a</t>
  </si>
  <si>
    <t>53-AEO2020.57.highogs-d112619a</t>
  </si>
  <si>
    <t>53-AEO2020.58.highogs-d112619a</t>
  </si>
  <si>
    <t>53-AEO2020.59.highogs-d112619a</t>
  </si>
  <si>
    <t>53-AEO2020.60.highogs-d112619a</t>
  </si>
  <si>
    <t>53-AEO2020.61.highogs-d112619a</t>
  </si>
  <si>
    <t>53-AEO2020.62.highogs-d112619a</t>
  </si>
  <si>
    <t>53-AEO2020.63.highogs-d112619a</t>
  </si>
  <si>
    <t>53-AEO2020.64.highogs-d112619a</t>
  </si>
  <si>
    <t>Table 46.  Transportation Fleet Car and Truck Vehicle Miles Traveled by Type and Technology</t>
  </si>
  <si>
    <t>https://www.eia.gov/outlooks/aeo/data/browser/#/?id=56-AEO2020&amp;cases=highogs&amp;sourcekey=0</t>
  </si>
  <si>
    <t>Tue Mar 09 2021 09:52:49 GMT-0800 (Pacific Standard Time)</t>
  </si>
  <si>
    <t>Fleet Vehicle Miles Traveled: Conventional Cars: Gasoline: High oil and gas supply</t>
  </si>
  <si>
    <t>Fleet Vehicle Miles Traveled: Conventional Cars: TDI Diesel: High oil and gas supply</t>
  </si>
  <si>
    <t>Fleet Vehicle Miles Traveled: Conventional Cars: Total: High oil and gas supply</t>
  </si>
  <si>
    <t>Fleet Vehicle Miles Traveled: Alternative-Fuel Cars: Ethanol-Flex Fuel ICE: High oil and gas supply</t>
  </si>
  <si>
    <t>Fleet Vehicle Miles Traveled: Alternative-Fuel Cars: 100 Mile Electric Vehicle: High oil and gas supply</t>
  </si>
  <si>
    <t>Fleet Vehicle Miles Traveled: Alternative-Fuel Cars: 200 Mile Electric Vehicle: High oil and gas supply</t>
  </si>
  <si>
    <t>Fleet Vehicle Miles Traveled: Alternative-Fuel Cars: 300 Mile Electric Vehicle: High oil and gas supply</t>
  </si>
  <si>
    <t>Fleet Vehicle Miles Traveled: Alternative-Fuel Cars: Plug-in 10 Gasoline Hybrid: High oil and gas supply</t>
  </si>
  <si>
    <t>Fleet Vehicle Miles Traveled: Alternative-Fuel Cars: Plug-in 40 Gasoline Hybrid: High oil and gas supply</t>
  </si>
  <si>
    <t>Fleet Vehicle Miles Traveled: Alternative-Fuel Cars: Electric-Diesel Hybrid: High oil and gas supply</t>
  </si>
  <si>
    <t>Fleet Vehicle Miles Traveled: Alternative-Fuel Cars: Electric-Gasoline Hybrid: High oil and gas supply</t>
  </si>
  <si>
    <t>Fleet Vehicle Miles Traveled: Alternative-Fuel Cars: Natural Gas ICE: High oil and gas supply</t>
  </si>
  <si>
    <t>Fleet Vehicle Miles Traveled: Alternative-Fuel Cars: Natural Gas Bi-fuel: High oil and gas supply</t>
  </si>
  <si>
    <t>Fleet Vehicle Miles Traveled: Alternative-Fuel Cars: Propane ICE: High oil and gas supply</t>
  </si>
  <si>
    <t>Fleet Vehicle Miles Traveled: Alternative-Fuel Cars: Propane Bi-fuel: High oil and gas supply</t>
  </si>
  <si>
    <t>Fleet Vehicle Miles Traveled: Alternative-Fuel Cars: Fuel Cell Methanol: High oil and gas supply</t>
  </si>
  <si>
    <t>Fleet Vehicle Miles Traveled: Alternative-Fuel Cars: Fuel Cell Hydrogen: High oil and gas supply</t>
  </si>
  <si>
    <t>Fleet Vehicle Miles Traveled: Alternative-Fuel Cars: Total: High oil and gas supply</t>
  </si>
  <si>
    <t>Total Cars</t>
  </si>
  <si>
    <t>Fleet Vehicle Miles Traveled: Cars: Total: High oil and gas supply</t>
  </si>
  <si>
    <t>Fleet Vehicle Miles Traveled: Conventional Light Trucks: Gasoline: High oil and gas supply</t>
  </si>
  <si>
    <t>Fleet Vehicle Miles Traveled: Conventional Light Trucks: TDI Diesel: High oil and gas supply</t>
  </si>
  <si>
    <t>Fleet Vehicle Miles Traveled: Conventional Light Trucks: Total: High oil and gas supply</t>
  </si>
  <si>
    <t>Fleet Vehicle Miles Traveled: Alternative-Fuel Light Trucks: Ethanol-Flex Fuel ICE: High oil and gas supply</t>
  </si>
  <si>
    <t>Fleet Vehicle Miles Traveled: Alternative-Fuel Light Trucks: 100 Mile Electric Vehicle: High oil and gas supply</t>
  </si>
  <si>
    <t>Fleet Vehicle Miles Traveled: Alternative-Fuel Light Trucks: 200 Mile Electric Vehicle: High oil and gas supply</t>
  </si>
  <si>
    <t>Fleet Vehicle Miles Traveled: Alternative-Fuel Light Trucks: 300 Mile Electric Vehicle: High oil and gas supply</t>
  </si>
  <si>
    <t>Fleet Vehicle Miles Traveled: Alternative-Fuel Light Trucks: Plug-in 10 Gasoline Hybrid: High oil and gas supply</t>
  </si>
  <si>
    <t>Fleet Vehicle Miles Traveled: Alternative-Fuel Light Trucks: Plug-in 40 Gasoline Hybrid: High oil and gas supply</t>
  </si>
  <si>
    <t>Fleet Vehicle Miles Traveled: Alternative-Fuel Light Trucks: Electric-Diesel Hybrid: High oil and gas supply</t>
  </si>
  <si>
    <t>Fleet Vehicle Miles Traveled: Alternative-Fuel Light Trucks: Electric-Gasoline Hybrid: High oil and gas supply</t>
  </si>
  <si>
    <t>Fleet Vehicle Miles Traveled: Alternative-Fuel Light Trucks: Natural Gas ICE: High oil and gas supply</t>
  </si>
  <si>
    <t>Fleet Vehicle Miles Traveled: Alternative-Fuel Light Trucks: Natural Gas Bi-fuel: High oil and gas supply</t>
  </si>
  <si>
    <t>Fleet Vehicle Miles Traveled: Alternative-Fuel Light Trucks: Propane ICE: High oil and gas supply</t>
  </si>
  <si>
    <t>Fleet Vehicle Miles Traveled: Alternative-Fuel Light Trucks: Propane Bi-fuel: High oil and gas supply</t>
  </si>
  <si>
    <t>Fleet Vehicle Miles Traveled: Alternative-Fuel Light Trucks: Fuel Cell Methanol: High oil and gas supply</t>
  </si>
  <si>
    <t>Fleet Vehicle Miles Traveled: Alternative-Fuel Light Trucks: Fuel Cell Hydrogen: High oil and gas supply</t>
  </si>
  <si>
    <t>Fleet Vehicle Miles Traveled: Alternative-Fuel Light Trucks: Total: High oil and gas supply</t>
  </si>
  <si>
    <t>Total Light Trucks</t>
  </si>
  <si>
    <t>Fleet Vehicle Miles Traveled: Light Trucks: Total: High oil and gas supply</t>
  </si>
  <si>
    <t>Fleet Vehicle Miles Traveled: Total Fleet Vehicles: High oil and gas supply</t>
  </si>
  <si>
    <t>Fleet Vehicle Miles Traveled: Commercial Light Trucks: Gasoline: High oil and gas supply</t>
  </si>
  <si>
    <t>Fleet Vehicle Miles Traveled: Commercial Light Trucks: TDI Diesel: High oil and gas supply</t>
  </si>
  <si>
    <t>Fleet Vehicle Miles Traveled: Commercial Light Trucks: Propane: High oil and gas supply</t>
  </si>
  <si>
    <t>Fleet Vehicle Miles Traveled: Commercial Light Trucks: CNG/LNG: High oil and gas supply</t>
  </si>
  <si>
    <t>Fleet Vehicle Miles Traveled: Commercial Light Trucks: Ethanol Flex: High oil and gas supply</t>
  </si>
  <si>
    <t>Fleet Vehicle Miles Traveled: Commercial Light Trucks: Electric: High oil and gas supply</t>
  </si>
  <si>
    <t>Fleet Vehicle Miles Traveled: Commercial Light Trucks: Plug-in Gas: High oil and gas supply</t>
  </si>
  <si>
    <t>Fleet Vehicle Miles Traveled: Commercial Light Trucks: Plug-in Diesel: High oil and gas supply</t>
  </si>
  <si>
    <t>Fleet Vehicle Miles Traveled: Commercial Light Trucks: Fuel Cell: High oil and gas supply</t>
  </si>
  <si>
    <t>Fleet Vehicle Miles Traveled: Commercial Light Trucks: Total: High oil and gas supply</t>
  </si>
  <si>
    <t>56-AEO2020.2.</t>
  </si>
  <si>
    <t>56-AEO2020.3.</t>
  </si>
  <si>
    <t>56-AEO2020.4.highogs-d112619a</t>
  </si>
  <si>
    <t>billion miles</t>
  </si>
  <si>
    <t>56-AEO2020.5.highogs-d112619a</t>
  </si>
  <si>
    <t>56-AEO2020.6.highogs-d112619a</t>
  </si>
  <si>
    <t>56-AEO2020.8.</t>
  </si>
  <si>
    <t>56-AEO2020.9.highogs-d112619a</t>
  </si>
  <si>
    <t>56-AEO2020.10.highogs-d112619a</t>
  </si>
  <si>
    <t>56-AEO2020.11.highogs-d112619a</t>
  </si>
  <si>
    <t>56-AEO2020.12.highogs-d112619a</t>
  </si>
  <si>
    <t>56-AEO2020.13.highogs-d112619a</t>
  </si>
  <si>
    <t>56-AEO2020.14.highogs-d112619a</t>
  </si>
  <si>
    <t>56-AEO2020.15.highogs-d112619a</t>
  </si>
  <si>
    <t>56-AEO2020.16.highogs-d112619a</t>
  </si>
  <si>
    <t>56-AEO2020.17.highogs-d112619a</t>
  </si>
  <si>
    <t>56-AEO2020.18.highogs-d112619a</t>
  </si>
  <si>
    <t>56-AEO2020.19.highogs-d112619a</t>
  </si>
  <si>
    <t>56-AEO2020.20.highogs-d112619a</t>
  </si>
  <si>
    <t>56-AEO2020.21.highogs-d112619a</t>
  </si>
  <si>
    <t>56-AEO2020.22.highogs-d112619a</t>
  </si>
  <si>
    <t>56-AEO2020.23.highogs-d112619a</t>
  </si>
  <si>
    <t>56-AEO2020.25.highogs-d112619a</t>
  </si>
  <si>
    <t>56-AEO2020.27.</t>
  </si>
  <si>
    <t>56-AEO2020.28.</t>
  </si>
  <si>
    <t>56-AEO2020.29.highogs-d112619a</t>
  </si>
  <si>
    <t>56-AEO2020.30.highogs-d112619a</t>
  </si>
  <si>
    <t>56-AEO2020.31.highogs-d112619a</t>
  </si>
  <si>
    <t>56-AEO2020.33.</t>
  </si>
  <si>
    <t>56-AEO2020.34.highogs-d112619a</t>
  </si>
  <si>
    <t>56-AEO2020.35.highogs-d112619a</t>
  </si>
  <si>
    <t>56-AEO2020.36.highogs-d112619a</t>
  </si>
  <si>
    <t>56-AEO2020.37.highogs-d112619a</t>
  </si>
  <si>
    <t>56-AEO2020.38.highogs-d112619a</t>
  </si>
  <si>
    <t>56-AEO2020.39.highogs-d112619a</t>
  </si>
  <si>
    <t>56-AEO2020.40.highogs-d112619a</t>
  </si>
  <si>
    <t>56-AEO2020.41.highogs-d112619a</t>
  </si>
  <si>
    <t>56-AEO2020.42.highogs-d112619a</t>
  </si>
  <si>
    <t>56-AEO2020.43.highogs-d112619a</t>
  </si>
  <si>
    <t>56-AEO2020.44.highogs-d112619a</t>
  </si>
  <si>
    <t>56-AEO2020.45.highogs-d112619a</t>
  </si>
  <si>
    <t>56-AEO2020.46.highogs-d112619a</t>
  </si>
  <si>
    <t>56-AEO2020.47.highogs-d112619a</t>
  </si>
  <si>
    <t>56-AEO2020.48.highogs-d112619a</t>
  </si>
  <si>
    <t>56-AEO2020.50.highogs-d112619a</t>
  </si>
  <si>
    <t>56-AEO2020.52.highogs-d112619a</t>
  </si>
  <si>
    <t>56-AEO2020.54.</t>
  </si>
  <si>
    <t>56-AEO2020.55.highogs-d112619a</t>
  </si>
  <si>
    <t>56-AEO2020.56.highogs-d112619a</t>
  </si>
  <si>
    <t>56-AEO2020.57.highogs-d112619a</t>
  </si>
  <si>
    <t>56-AEO2020.58.highogs-d112619a</t>
  </si>
  <si>
    <t>56-AEO2020.59.highogs-d112619a</t>
  </si>
  <si>
    <t>56-AEO2020.60.highogs-d112619a</t>
  </si>
  <si>
    <t>56-AEO2020.61.highogs-d112619a</t>
  </si>
  <si>
    <t>56-AEO2020.62.highogs-d112619a</t>
  </si>
  <si>
    <t>56-AEO2020.63.highogs-d112619a</t>
  </si>
  <si>
    <t>56-AEO2020.64.highogs-d112619a</t>
  </si>
  <si>
    <t>Table 49.  Freight Transportation Energy Use</t>
  </si>
  <si>
    <t>https://www.eia.gov/outlooks/aeo/data/browser/#/?id=58-AEO2020&amp;cases=highogs&amp;sourcekey=0</t>
  </si>
  <si>
    <t>Tue Mar 09 2021 09:55:26 GMT-0800 (Pacific Standard Time)</t>
  </si>
  <si>
    <t>Vehicle Miles Traveled (billion miles)</t>
  </si>
  <si>
    <t>Freight: Truck Stock: Vehicle Miles Traveled: Light Medium: Diesel: High oil and gas supply</t>
  </si>
  <si>
    <t>Freight: Truck Stock: Vehicle Miles Traveled: Light Medium: Motor Gasoline: High oil and gas supply</t>
  </si>
  <si>
    <t>Freight: Truck Stock: Vehicle Miles Traveled: Light Medium: Propane: High oil and gas supply</t>
  </si>
  <si>
    <t>Freight: Truck Stock: Vehicle Miles Traveled: Light Medium: Natural Gas: High oil and gas supply</t>
  </si>
  <si>
    <t>Freight: Truck Stock: Vehicle Miles Traveled: Light Medium: Ethanol-Flex Fuel: High oil and gas supply</t>
  </si>
  <si>
    <t>Freight: Truck Stock: Vehicle Miles Traveled: Light Medium: Electric: High oil and gas supply</t>
  </si>
  <si>
    <t>Freight: Truck Stock: Vehicle Miles Traveled: Light Medium: Plug-in Diesel Hybrid: High oil and gas supply</t>
  </si>
  <si>
    <t>Freight: Truck Stock: Vehicle Miles Traveled: Light Medium: Plug-in Gasoline Hybrid: High oil and gas supply</t>
  </si>
  <si>
    <t>Freight: Truck Stock: Vehicle Miles Traveled: Light Medium: Fuel Cell: High oil and gas supply</t>
  </si>
  <si>
    <t>Light Medium Subtotal</t>
  </si>
  <si>
    <t>Freight: Truck Stock: Vehicle Miles Traveled: Light Medium: High oil and gas supply</t>
  </si>
  <si>
    <t>Freight: Truck Stock: Vehicle Miles Traveled: Medium: Diesel: High oil and gas supply</t>
  </si>
  <si>
    <t>Freight: Truck Stock: Vehicle Miles Traveled: Medium: Motor Gasoline: High oil and gas supply</t>
  </si>
  <si>
    <t>Freight: Truck Stock: Vehicle Miles Traveled: Medium: Propane: High oil and gas supply</t>
  </si>
  <si>
    <t>Freight: Truck Stock: Vehicle Miles Traveled: Medium: Natural Gas: High oil and gas supply</t>
  </si>
  <si>
    <t>Freight: Truck Stock: Vehicle Miles Traveled: Medium: Ethanol-Flex Fuel: High oil and gas supply</t>
  </si>
  <si>
    <t>Freight: Truck Stock: Vehicle Miles Traveled: Medium: Electric: High oil and gas supply</t>
  </si>
  <si>
    <t>Freight: Truck Stock: Vehicle Miles Traveled: Medium: Plug-in Diesel Hybrid: High oil and gas supply</t>
  </si>
  <si>
    <t>Freight: Truck Stock: Vehicle Miles Traveled: Medium: Plug-in Gasoline Hybrid: High oil and gas supply</t>
  </si>
  <si>
    <t>Freight: Truck Stock: Vehicle Miles Traveled: Medium: Fuel Cell: High oil and gas supply</t>
  </si>
  <si>
    <t>Medium Subtotal</t>
  </si>
  <si>
    <t>Freight: Truck Stock: Vehicle Miles Traveled: Medium: High oil and gas supply</t>
  </si>
  <si>
    <t>Heavy</t>
  </si>
  <si>
    <t>Freight: Truck Stock: Vehicle Miles Traveled: Heavy: Diesel: High oil and gas supply</t>
  </si>
  <si>
    <t>Freight: Truck Stock: Vehicle Miles Traveled: Heavy: Motor Gasoline: High oil and gas supply</t>
  </si>
  <si>
    <t>Freight: Truck Stock: Vehicle Miles Traveled: Heavy: Propane: High oil and gas supply</t>
  </si>
  <si>
    <t>Freight: Truck Stock: Vehicle Miles Traveled: Heavy: Natural Gas: High oil and gas supply</t>
  </si>
  <si>
    <t>Freight: Truck Stock: Vehicle Miles Traveled: Heavy: Ethanol-Flex Fuel: High oil and gas supply</t>
  </si>
  <si>
    <t>Freight: Truck Stock: Vehicle Miles Traveled: Heavy: Electric: High oil and gas supply</t>
  </si>
  <si>
    <t>Freight: Truck Stock: Vehicle Miles Traveled: Heavy: Plug-in Diesel Hybrid: High oil and gas supply</t>
  </si>
  <si>
    <t>Freight: Truck Stock: Vehicle Miles Traveled: Heavy: Plug-in Gasoline Hybrid: High oil and gas supply</t>
  </si>
  <si>
    <t>Freight: Truck Stock: Vehicle Miles Traveled: Heavy: Fuel Cell: High oil and gas supply</t>
  </si>
  <si>
    <t>Heavy Subtotal</t>
  </si>
  <si>
    <t>Freight: Truck Stock: Vehicle Miles Traveled: Heavy: High oil and gas supply</t>
  </si>
  <si>
    <t>Total Vehicle Miles Traveled</t>
  </si>
  <si>
    <t>Freight: Truck Stock: Vehicle Miles Traveled: High oil and gas supply</t>
  </si>
  <si>
    <t>Consumption (trillion Btu)</t>
  </si>
  <si>
    <t>Freight: Truck Stock: Use: Light Medium: Diesel: High oil and gas supply</t>
  </si>
  <si>
    <t>Freight: Truck Stock: Use: Light Medium: Motor Gasoline: High oil and gas supply</t>
  </si>
  <si>
    <t>Freight: Truck Stock: Use: Light Medium: Propane: High oil and gas supply</t>
  </si>
  <si>
    <t>Freight: Truck Stock: Use: Light Medium: Natural Gas: High oil and gas supply</t>
  </si>
  <si>
    <t>Freight: Truck Stock: Use: Light Medium: Ethanol-Flex Fuel: High oil and gas supply</t>
  </si>
  <si>
    <t>Freight: Truck Stock: Use: Light Medium: Electric: High oil and gas supply</t>
  </si>
  <si>
    <t>Freight: Truck Stock: Use: Light Medium: Plug-in Diesel Hybrid: High oil and gas supply</t>
  </si>
  <si>
    <t>Freight: Truck Stock: Use: Light Medium: Plug-in Gasoline Hybrid: High oil and gas supply</t>
  </si>
  <si>
    <t>Freight: Truck Stock: Use: Light Medium: Fuel Cell: High oil and gas supply</t>
  </si>
  <si>
    <t>Freight: Truck Stock: Use: Light Medium: High oil and gas supply</t>
  </si>
  <si>
    <t>Freight: Truck Stock: Use: Medium: Diesel: High oil and gas supply</t>
  </si>
  <si>
    <t>Freight: Truck Stock: Use: Medium: Motor Gasoline: High oil and gas supply</t>
  </si>
  <si>
    <t>Freight: Truck Stock: Use: Medium: Propane: High oil and gas supply</t>
  </si>
  <si>
    <t>Freight: Truck Stock: Use: Medium: Natural Gas: High oil and gas supply</t>
  </si>
  <si>
    <t>Freight: Truck Stock: Use: Medium: Ethanol-Flex Fuel: High oil and gas supply</t>
  </si>
  <si>
    <t>Freight: Truck Stock: Use: Medium: Electric: High oil and gas supply</t>
  </si>
  <si>
    <t>Freight: Truck Stock: Use: Medium: Plug-in Diesel Hybrid: High oil and gas supply</t>
  </si>
  <si>
    <t>Freight: Truck Stock: Use: Medium: Plug-in Gasoline Hybrid: High oil and gas supply</t>
  </si>
  <si>
    <t>Freight: Truck Stock: Use: Medium: Fuel Cell: High oil and gas supply</t>
  </si>
  <si>
    <t>Freight: Truck Stock: Use: Medium: High oil and gas supply</t>
  </si>
  <si>
    <t>Freight: Truck Stock: Use: Heavy: Diesel: High oil and gas supply</t>
  </si>
  <si>
    <t>Freight: Truck Stock: Use: Heavy: Motor Gasoline: High oil and gas supply</t>
  </si>
  <si>
    <t>Freight: Truck Stock: Use: Heavy: Propane: High oil and gas supply</t>
  </si>
  <si>
    <t>Freight: Truck Stock: Use: Heavy: Natural Gas: High oil and gas supply</t>
  </si>
  <si>
    <t>Freight: Truck Stock: Use: Heavy: Ethanol-Flex Fuel: High oil and gas supply</t>
  </si>
  <si>
    <t>Freight: Truck Stock: Use: Heavy: Electric: High oil and gas supply</t>
  </si>
  <si>
    <t>Freight: Truck Stock: Use: Heavy: Plug-in Diesel Hybrid: High oil and gas supply</t>
  </si>
  <si>
    <t>Freight: Truck Stock: Use: Heavy: Plug-in Gasoline Hybrid: High oil and gas supply</t>
  </si>
  <si>
    <t>Freight: Truck Stock: Use: Heavy: Fuel Cell: High oil and gas supply</t>
  </si>
  <si>
    <t>Freight: Truck Stock: Use: Heavy: High oil and gas supply</t>
  </si>
  <si>
    <t xml:space="preserve"> Medium</t>
  </si>
  <si>
    <t>Freight: Truck Stock: Use: Light Medium, Medium, and Heavy: Diesel: High oil and gas supply</t>
  </si>
  <si>
    <t>Freight: Truck Stock: Use: Light Medium, Medium, and Heavy: Motor Gasoline: High oil and gas supply</t>
  </si>
  <si>
    <t>Freight: Truck Stock: Use: Light Medium, Medium, and Heavy: Propane: High oil and gas supply</t>
  </si>
  <si>
    <t>Freight: Truck Stock: Use: Light Medium, Medium, and Heavy: Natural Gas: High oil and gas supply</t>
  </si>
  <si>
    <t>Freight: Truck Stock: Use: Light Medium, Medium, and Heavy: Ethanol-Flex Fuel: High oil and gas supply</t>
  </si>
  <si>
    <t>Freight: Truck Stock: Use: Light Medium, Medium, and Heavy: Electric: High oil and gas supply</t>
  </si>
  <si>
    <t>Freight: Truck Stock: Use: Light Medium, Medium, and Heavy: Plug-in Diesel Hybrid: High oil and gas supply</t>
  </si>
  <si>
    <t>Freight: Truck Stock: Use: Light Medium, Medium, and Heavy: Plug-in Gasoline Hybrid: High oil and gas supply</t>
  </si>
  <si>
    <t>Freight: Truck Stock: Use: Light Medium, Medium, and Heavy: Fuel Cell: High oil and gas supply</t>
  </si>
  <si>
    <t>Freight: Truck Stock: Use: Light Medium, Medium, and Heavy: High oil and gas supply</t>
  </si>
  <si>
    <t>Fuel Efficiency (miles per gallon)</t>
  </si>
  <si>
    <t>Freight: Truck Stock: Fuel Efficiency: Light Medium: Diesel: High oil and gas supply</t>
  </si>
  <si>
    <t>Freight: Truck Stock: Fuel Efficiency: Light Medium: Motor Gasoline: High oil and gas supply</t>
  </si>
  <si>
    <t>Freight: Truck Stock: Fuel Efficiency: Light Medium: Propane: High oil and gas supply</t>
  </si>
  <si>
    <t>Freight: Truck Stock: Fuel Efficiency: Light Medium: Natural Gas: High oil and gas supply</t>
  </si>
  <si>
    <t>Freight: Truck Stock: Fuel Efficiency: Light Medium: Ethanol-Flex Fuel: High oil and gas supply</t>
  </si>
  <si>
    <t>Freight: Truck Stock: Fuel Efficiency: Light Medium: Electric: High oil and gas supply</t>
  </si>
  <si>
    <t>Freight: Truck Stock: Fuel Efficiency: Light Medium: Plug-in Diesel Hybrid: High oil and gas supply</t>
  </si>
  <si>
    <t>Freight: Truck Stock: Fuel Efficiency: Light Medium: Plug-in Gasoline Hybrid: High oil and gas supply</t>
  </si>
  <si>
    <t>Freight: Truck Stock: Fuel Efficiency: Light Medium: Fuel Cell: High oil and gas supply</t>
  </si>
  <si>
    <t>Light Medium Average</t>
  </si>
  <si>
    <t>Freight: Truck Stock: Fuel Efficiency: Light Medium: Average: High oil and gas supply</t>
  </si>
  <si>
    <t>Freight: Truck Stock: Fuel Efficiency: Medium: Diesel: High oil and gas supply</t>
  </si>
  <si>
    <t>Freight: Truck Stock: Fuel Efficiency: Medium: Motor Gasoline: High oil and gas supply</t>
  </si>
  <si>
    <t>Freight: Truck Stock: Fuel Efficiency: Medium: Propane: High oil and gas supply</t>
  </si>
  <si>
    <t>Freight: Truck Stock: Fuel Efficiency: Medium: Natural Gas: High oil and gas supply</t>
  </si>
  <si>
    <t>Freight: Truck Stock: Fuel Efficiency: Medium: Ethanol-Flex Fuel: High oil and gas supply</t>
  </si>
  <si>
    <t>Freight: Truck Stock: Fuel Efficiency: Medium: Electric: High oil and gas supply</t>
  </si>
  <si>
    <t>Freight: Truck Stock: Fuel Efficiency: Medium: Plug-in Diesel Hybrid: High oil and gas supply</t>
  </si>
  <si>
    <t>Freight: Truck Stock: Fuel Efficiency: Medium: Plug-in Gasoline Hybrid: High oil and gas supply</t>
  </si>
  <si>
    <t>Freight: Truck Stock: Fuel Efficiency: Medium: Fuel Cell: High oil and gas supply</t>
  </si>
  <si>
    <t>Medium Average</t>
  </si>
  <si>
    <t>Freight: Truck Stock: Fuel Efficiency: Medium: Average: High oil and gas supply</t>
  </si>
  <si>
    <t>Freight: Truck Stock: Fuel Efficiency: Heavy: Diesel: High oil and gas supply</t>
  </si>
  <si>
    <t>Freight: Truck Stock: Fuel Efficiency: Heavy: Motor Gasoline: High oil and gas supply</t>
  </si>
  <si>
    <t>Freight: Truck Stock: Fuel Efficiency: Heavy: Propane: High oil and gas supply</t>
  </si>
  <si>
    <t>Freight: Truck Stock: Fuel Efficiency: Heavy: Natural Gas: High oil and gas supply</t>
  </si>
  <si>
    <t>Freight: Truck Stock: Fuel Efficiency: Heavy: Ethanol-Flex Fuel: High oil and gas supply</t>
  </si>
  <si>
    <t>Freight: Truck Stock: Fuel Efficiency: Heavy: Electric: High oil and gas supply</t>
  </si>
  <si>
    <t>Freight: Truck Stock: Fuel Efficiency: Heavy: Plug-in Diesel Hybrid: High oil and gas supply</t>
  </si>
  <si>
    <t>Freight: Truck Stock: Fuel Efficiency: Heavy: Plug-in Gasoline Hybrid: High oil and gas supply</t>
  </si>
  <si>
    <t>Freight: Truck Stock: Fuel Efficiency: Heavy: Fuel Cell: High oil and gas supply</t>
  </si>
  <si>
    <t>Heavy Average</t>
  </si>
  <si>
    <t>Freight: Truck Stock: Fuel Efficiency: Heavy: Average: High oil and gas supply</t>
  </si>
  <si>
    <t>Average Fuel Efficiency</t>
  </si>
  <si>
    <t>Freight: Truck Stock: Fuel Efficiency: High oil and gas supply</t>
  </si>
  <si>
    <t>Stock (millions)</t>
  </si>
  <si>
    <t>Freight: Truck Stock: Light Medium: Diesel: High oil and gas supply</t>
  </si>
  <si>
    <t>Freight: Truck Stock: Light Medium: Motor Gasoline: High oil and gas supply</t>
  </si>
  <si>
    <t>Freight: Truck Stock: Light Medium: Propane: High oil and gas supply</t>
  </si>
  <si>
    <t>Freight: Truck Stock: Light Medium: Natural Gas: High oil and gas supply</t>
  </si>
  <si>
    <t>Freight: Truck Stock: Light Medium: Ethanol-Flex Fuel: High oil and gas supply</t>
  </si>
  <si>
    <t>Freight: Truck Stock: Light Medium: Electric: High oil and gas supply</t>
  </si>
  <si>
    <t>Freight: Truck Stock: Light Medium: Plug-in Diesel Hybrid: High oil and gas supply</t>
  </si>
  <si>
    <t>Freight: Truck Stock: Light Medium: Plug-in Gasoline Hybrid: High oil and gas supply</t>
  </si>
  <si>
    <t>Freight: Truck Stock: Light Medium: Fuel Cell: High oil and gas supply</t>
  </si>
  <si>
    <t>Freight: Truck Stock: Light Medium: High oil and gas supply</t>
  </si>
  <si>
    <t>Freight: Truck Stock: Medium: Diesel: High oil and gas supply</t>
  </si>
  <si>
    <t>Freight: Truck Stock: Medium: Motor Gasoline: High oil and gas supply</t>
  </si>
  <si>
    <t>Freight: Truck Stock: Medium: Propane: High oil and gas supply</t>
  </si>
  <si>
    <t>Freight: Truck Stock: Medium: Natural Gas: High oil and gas supply</t>
  </si>
  <si>
    <t>Freight: Truck Stock: Medium: Ethanol-Flex Fuel: High oil and gas supply</t>
  </si>
  <si>
    <t>Freight: Truck Stock: Medium: Electric: High oil and gas supply</t>
  </si>
  <si>
    <t>Freight: Truck Stock: Medium: Plug-in Diesel Hybrid: High oil and gas supply</t>
  </si>
  <si>
    <t>Freight: Truck Stock: Medium: Plug-in Gasoline Hybrid: High oil and gas supply</t>
  </si>
  <si>
    <t>Freight: Truck Stock: Medium: Fuel Cell: High oil and gas supply</t>
  </si>
  <si>
    <t>Freight: Truck Stock: Medium: High oil and gas supply</t>
  </si>
  <si>
    <t>Freight: Truck Stock: Heavy: Diesel: High oil and gas supply</t>
  </si>
  <si>
    <t>Freight: Truck Stock: Heavy: Motor Gasoline: High oil and gas supply</t>
  </si>
  <si>
    <t>Freight: Truck Stock: Heavy: Propane: High oil and gas supply</t>
  </si>
  <si>
    <t>Freight: Truck Stock: Heavy: Natural Gas: High oil and gas supply</t>
  </si>
  <si>
    <t>Freight: Truck Stock: Heavy: Ethanol-Flex Fuel: High oil and gas supply</t>
  </si>
  <si>
    <t>Freight: Truck Stock: Heavy: Electric: High oil and gas supply</t>
  </si>
  <si>
    <t>Freight: Truck Stock: Heavy: Plug-in Diesel Hybrid: High oil and gas supply</t>
  </si>
  <si>
    <t>Freight: Truck Stock: Heavy: Plug-in Gasoline Hybrid: High oil and gas supply</t>
  </si>
  <si>
    <t>Freight: Truck Stock: Heavy: Fuel Cell: High oil and gas supply</t>
  </si>
  <si>
    <t>Freight: Truck Stock: Heavy: High oil and gas supply</t>
  </si>
  <si>
    <t>Total Stock</t>
  </si>
  <si>
    <t>Freight: Truck Stock: High oil and gas supply</t>
  </si>
  <si>
    <t>Freight: New Trucks: Fuel Efficiency: Light Medium: Diesel: High oil and gas supply</t>
  </si>
  <si>
    <t>Freight: New Trucks: Fuel Efficiency: Light Medium: Motor Gasoline: High oil and gas supply</t>
  </si>
  <si>
    <t>Freight: New Trucks: Fuel Efficiency: Light Medium: Propane: High oil and gas supply</t>
  </si>
  <si>
    <t>Freight: New Trucks: Fuel Efficiency: Light Medium: Natural Gas: High oil and gas supply</t>
  </si>
  <si>
    <t>Freight: New Trucks: Fuel Efficiency: Light Medium: Ethanol-Flex Fuel: High oil and gas supply</t>
  </si>
  <si>
    <t>Freight: New Trucks: Fuel Efficiency: Light Medium: Electric: High oil and gas supply</t>
  </si>
  <si>
    <t>Freight: New Trucks: Fuel Efficiency: Light Medium: Plug-in Diesel Hybrid: High oil and gas supply</t>
  </si>
  <si>
    <t>Freight: New Trucks: Fuel Efficiency: Light Medium: Plug-in Gasoline Hybrid: High oil and gas supply</t>
  </si>
  <si>
    <t>Freight: New Trucks: Fuel Efficiency: Light Medium: Fuel Cell: High oil and gas supply</t>
  </si>
  <si>
    <t>Freight: New Trucks: Fuel Efficiency: Light Medium: Average: High oil and gas supply</t>
  </si>
  <si>
    <t>Freight: New Trucks: Fuel Efficiency: Medium: Diesel: High oil and gas supply</t>
  </si>
  <si>
    <t>Freight: New Trucks: Fuel Efficiency: Medium: Motor Gasoline: High oil and gas supply</t>
  </si>
  <si>
    <t>Freight: New Trucks: Fuel Efficiency: Medium: Propane: High oil and gas supply</t>
  </si>
  <si>
    <t>Freight: New Trucks: Fuel Efficiency: Medium: Natural Gas: High oil and gas supply</t>
  </si>
  <si>
    <t>Freight: New Trucks: Fuel Efficiency: Medium: Ethanol-Flex Fuel: High oil and gas supply</t>
  </si>
  <si>
    <t>Freight: New Trucks: Fuel Efficiency: Medium: Electric: High oil and gas supply</t>
  </si>
  <si>
    <t>Freight: New Trucks: Fuel Efficiency: Medium: Plug-in Diesel Hybrid: High oil and gas supply</t>
  </si>
  <si>
    <t>Freight: New Trucks: Fuel Efficiency: Medium: Plug-in Gasoline Hybrid: High oil and gas supply</t>
  </si>
  <si>
    <t>Freight: New Trucks: Fuel Efficiency: Medium: Fuel Cell: High oil and gas supply</t>
  </si>
  <si>
    <t>Freight: New Trucks: Fuel Efficiency: Medium: Average: High oil and gas supply</t>
  </si>
  <si>
    <t>Freight: New Trucks: Fuel Efficiency: Heavy: Diesel: High oil and gas supply</t>
  </si>
  <si>
    <t>Freight: New Trucks: Fuel Efficiency: Heavy: Motor Gasoline: High oil and gas supply</t>
  </si>
  <si>
    <t>Freight: New Trucks: Fuel Efficiency: Heavy: Propane: High oil and gas supply</t>
  </si>
  <si>
    <t>Freight: New Trucks: Fuel Efficiency: Heavy: Natural Gas: High oil and gas supply</t>
  </si>
  <si>
    <t>Freight: New Trucks: Fuel Efficiency: Heavy: Ethanol-Flex Fuel: High oil and gas supply</t>
  </si>
  <si>
    <t>Freight: New Trucks: Fuel Efficiency: Heavy: Electric: High oil and gas supply</t>
  </si>
  <si>
    <t>Freight: New Trucks: Fuel Efficiency: Heavy: Plug-in Diesel Hybrid: High oil and gas supply</t>
  </si>
  <si>
    <t>Freight: New Trucks: Fuel Efficiency: Heavy: Plug-in Gasoline Hybrid: High oil and gas supply</t>
  </si>
  <si>
    <t>Freight: New Trucks: Fuel Efficiency: Heavy: Fuel Cell: High oil and gas supply</t>
  </si>
  <si>
    <t>Freight: New Trucks: Fuel Efficiency: Heavy: Average: High oil and gas supply</t>
  </si>
  <si>
    <t>Freight: New Trucks: Fuel Efficiency: High oil and gas supply</t>
  </si>
  <si>
    <t>Sales (thousands)</t>
  </si>
  <si>
    <t>Freight: New Trucks: Sales: Light Medium: Diesel: High oil and gas supply</t>
  </si>
  <si>
    <t>Freight: New Trucks: Sales: Light Medium: Motor Gasoline: High oil and gas supply</t>
  </si>
  <si>
    <t>Freight: New Trucks: Sales: Light Medium: Propane: High oil and gas supply</t>
  </si>
  <si>
    <t>Freight: New Trucks: Sales: Light Medium: Natural Gas: High oil and gas supply</t>
  </si>
  <si>
    <t>Freight: New Trucks: Sales: Light Medium: Ethanol-Flex Fuel: High oil and gas supply</t>
  </si>
  <si>
    <t>Freight: New Trucks: Sales: Light Medium: Electric: High oil and gas supply</t>
  </si>
  <si>
    <t>Freight: New Trucks: Sales: Light Medium: Plug-in Diesel Hybrid: High oil and gas supply</t>
  </si>
  <si>
    <t>Freight: New Trucks: Sales: Light Medium: Plug-in Gasoline Hybrid: High oil and gas supply</t>
  </si>
  <si>
    <t>Freight: New Trucks: Sales: Light Medium: Fuel Cell: High oil and gas supply</t>
  </si>
  <si>
    <t>Freight: New Trucks: Sales: Light Medium: High oil and gas supply</t>
  </si>
  <si>
    <t>Freight: New Trucks: Sales: Medium: Diesel: High oil and gas supply</t>
  </si>
  <si>
    <t>Freight: New Trucks: Sales: Medium: Motor Gasoline: High oil and gas supply</t>
  </si>
  <si>
    <t>Freight: New Trucks: Sales: Medium: Propane: High oil and gas supply</t>
  </si>
  <si>
    <t>Freight: New Trucks: Sales: Medium: Natural Gas: High oil and gas supply</t>
  </si>
  <si>
    <t>Freight: New Trucks: Sales: Medium: Ethanol-Flex Fuel: High oil and gas supply</t>
  </si>
  <si>
    <t>Freight: New Trucks: Sales: Medium: Electric: High oil and gas supply</t>
  </si>
  <si>
    <t>Freight: New Trucks: Sales: Medium: Plug-in Diesel Hybrid: High oil and gas supply</t>
  </si>
  <si>
    <t>Freight: New Trucks: Sales: Medium: Plug-in Gasoline Hybrid: High oil and gas supply</t>
  </si>
  <si>
    <t>Freight: New Trucks: Sales: Medium: Fuel Cell: High oil and gas supply</t>
  </si>
  <si>
    <t>Freight: New Trucks: Sales: Medium: High oil and gas supply</t>
  </si>
  <si>
    <t>Freight: New Trucks: Sales: Heavy: Diesel: High oil and gas supply</t>
  </si>
  <si>
    <t>Freight: New Trucks: Sales: Heavy: Motor Gasoline: High oil and gas supply</t>
  </si>
  <si>
    <t>Freight: New Trucks: Sales: Heavy: Propane: High oil and gas supply</t>
  </si>
  <si>
    <t>Freight: New Trucks: Sales: Heavy: Natural Gas: High oil and gas supply</t>
  </si>
  <si>
    <t>Freight: New Trucks: Sales: Heavy: Ethanol-Flex Fuel: High oil and gas supply</t>
  </si>
  <si>
    <t>Freight: New Trucks: Sales: Heavy: Electric: High oil and gas supply</t>
  </si>
  <si>
    <t>Freight: New Trucks: Sales: Heavy: Plug-in Diesel Hybrid: High oil and gas supply</t>
  </si>
  <si>
    <t>Freight: New Trucks: Sales: Heavy: Plug-in Gasoline Hybrid: High oil and gas supply</t>
  </si>
  <si>
    <t>Freight: New Trucks: Sales: Heavy: Fuel Cell: High oil and gas supply</t>
  </si>
  <si>
    <t>Freight: New Trucks: Sales: Heavy: High oil and gas supply</t>
  </si>
  <si>
    <t>Total Sales</t>
  </si>
  <si>
    <t>Freight: New Trucks: Sales: High oil and gas supply</t>
  </si>
  <si>
    <t>Ton Miles by Rail (billion)</t>
  </si>
  <si>
    <t>Freight: Railroads: Ton Miles by Rail: High oil and gas supply</t>
  </si>
  <si>
    <t>Fuel Efficiency (ton miles per thousand Btu)</t>
  </si>
  <si>
    <t>Freight: Railroads: Fuel Efficiency: High oil and gas supply</t>
  </si>
  <si>
    <t>Freight: Railroads: Fuel Use: Distillate Fuel Oil: High oil and gas supply</t>
  </si>
  <si>
    <t>Freight: Railroads: Fuel Use: Residual Fuel Oil: High oil and gas supply</t>
  </si>
  <si>
    <t>Freight: Railroads: Fuel Use: CNG: High oil and gas supply</t>
  </si>
  <si>
    <t>Freight: Railroads: Fuel Use: LNG: High oil and gas supply</t>
  </si>
  <si>
    <t>Ton Miles Shipping (billion)</t>
  </si>
  <si>
    <t>Freight: Domestic Shipping: Ton Miles Shipping: High oil and gas supply</t>
  </si>
  <si>
    <t>Freight: Domestic Shipping: Fuel Efficiency: High oil and gas supply</t>
  </si>
  <si>
    <t>Freight: Domestic Shipping: Fuel Use: Distillate Fuel Oil: High oil and gas supply</t>
  </si>
  <si>
    <t>Freight: Domestic Shipping: Fuel Use: Residual Fuel Oil: High oil and gas supply</t>
  </si>
  <si>
    <t>Freight: Domestic Shipping: Fuel Use: CNG: High oil and gas supply</t>
  </si>
  <si>
    <t>Freight: Domestic Shipping: Fuel Use: LNG: High oil and gas supply</t>
  </si>
  <si>
    <t>Gross Trade (billion 2012 dollars)</t>
  </si>
  <si>
    <t>Freight: International Shipping: Gross Trade: High oil and gas supply</t>
  </si>
  <si>
    <t>Exports (billion 2012 dollars)</t>
  </si>
  <si>
    <t>Freight: International Shipping: Exports: High oil and gas supply</t>
  </si>
  <si>
    <t>Imports (billion 2012 dollars)</t>
  </si>
  <si>
    <t>Freight: International Shipping: Imports: High oil and gas supply</t>
  </si>
  <si>
    <t>Freight: International Shipping: Fuel Use: Distillate Fuel Oil: High oil and gas supply</t>
  </si>
  <si>
    <t>Freight: International Shipping: Fuel Use: Residual Fuel Oil: High oil and gas supply</t>
  </si>
  <si>
    <t>Freight: International Shipping: Fuel Use: CNG: High oil and gas supply</t>
  </si>
  <si>
    <t>Freight: International Shipping: Fuel Use: LNG: High oil and gas supply</t>
  </si>
  <si>
    <t>58-AEO2020.2.</t>
  </si>
  <si>
    <t>58-AEO2020.4.</t>
  </si>
  <si>
    <t>58-AEO2020.5.</t>
  </si>
  <si>
    <t>58-AEO2020.6.highogs-d112619a</t>
  </si>
  <si>
    <t>58-AEO2020.7.highogs-d112619a</t>
  </si>
  <si>
    <t>58-AEO2020.8.highogs-d112619a</t>
  </si>
  <si>
    <t>58-AEO2020.9.highogs-d112619a</t>
  </si>
  <si>
    <t>58-AEO2020.10.highogs-d112619a</t>
  </si>
  <si>
    <t>58-AEO2020.11.highogs-d112619a</t>
  </si>
  <si>
    <t>58-AEO2020.12.highogs-d112619a</t>
  </si>
  <si>
    <t>58-AEO2020.13.highogs-d112619a</t>
  </si>
  <si>
    <t>58-AEO2020.14.highogs-d112619a</t>
  </si>
  <si>
    <t>58-AEO2020.15.highogs-d112619a</t>
  </si>
  <si>
    <t>58-AEO2020.16.</t>
  </si>
  <si>
    <t>58-AEO2020.17.highogs-d112619a</t>
  </si>
  <si>
    <t>58-AEO2020.18.highogs-d112619a</t>
  </si>
  <si>
    <t>58-AEO2020.19.highogs-d112619a</t>
  </si>
  <si>
    <t>58-AEO2020.20.highogs-d112619a</t>
  </si>
  <si>
    <t>58-AEO2020.21.highogs-d112619a</t>
  </si>
  <si>
    <t>58-AEO2020.22.highogs-d112619a</t>
  </si>
  <si>
    <t>58-AEO2020.23.highogs-d112619a</t>
  </si>
  <si>
    <t>58-AEO2020.24.highogs-d112619a</t>
  </si>
  <si>
    <t>58-AEO2020.25.highogs-d112619a</t>
  </si>
  <si>
    <t>58-AEO2020.26.highogs-d112619a</t>
  </si>
  <si>
    <t>58-AEO2020.27.</t>
  </si>
  <si>
    <t>58-AEO2020.28.highogs-d112619a</t>
  </si>
  <si>
    <t>58-AEO2020.29.highogs-d112619a</t>
  </si>
  <si>
    <t>58-AEO2020.30.highogs-d112619a</t>
  </si>
  <si>
    <t>58-AEO2020.31.highogs-d112619a</t>
  </si>
  <si>
    <t>58-AEO2020.32.highogs-d112619a</t>
  </si>
  <si>
    <t>58-AEO2020.33.highogs-d112619a</t>
  </si>
  <si>
    <t>58-AEO2020.34.highogs-d112619a</t>
  </si>
  <si>
    <t>58-AEO2020.35.highogs-d112619a</t>
  </si>
  <si>
    <t>58-AEO2020.36.highogs-d112619a</t>
  </si>
  <si>
    <t>58-AEO2020.37.highogs-d112619a</t>
  </si>
  <si>
    <t>58-AEO2020.38.highogs-d112619a</t>
  </si>
  <si>
    <t>58-AEO2020.40.</t>
  </si>
  <si>
    <t>58-AEO2020.41.</t>
  </si>
  <si>
    <t>58-AEO2020.42.highogs-d112619a</t>
  </si>
  <si>
    <t>58-AEO2020.43.highogs-d112619a</t>
  </si>
  <si>
    <t>58-AEO2020.44.highogs-d112619a</t>
  </si>
  <si>
    <t>58-AEO2020.45.highogs-d112619a</t>
  </si>
  <si>
    <t>58-AEO2020.46.highogs-d112619a</t>
  </si>
  <si>
    <t>58-AEO2020.47.highogs-d112619a</t>
  </si>
  <si>
    <t>58-AEO2020.48.highogs-d112619a</t>
  </si>
  <si>
    <t>58-AEO2020.49.highogs-d112619a</t>
  </si>
  <si>
    <t>58-AEO2020.50.highogs-d112619a</t>
  </si>
  <si>
    <t>58-AEO2020.51.highogs-d112619a</t>
  </si>
  <si>
    <t>58-AEO2020.52.</t>
  </si>
  <si>
    <t>58-AEO2020.53.highogs-d112619a</t>
  </si>
  <si>
    <t>58-AEO2020.54.highogs-d112619a</t>
  </si>
  <si>
    <t>58-AEO2020.55.highogs-d112619a</t>
  </si>
  <si>
    <t>58-AEO2020.56.highogs-d112619a</t>
  </si>
  <si>
    <t>58-AEO2020.57.highogs-d112619a</t>
  </si>
  <si>
    <t>58-AEO2020.58.highogs-d112619a</t>
  </si>
  <si>
    <t>58-AEO2020.59.highogs-d112619a</t>
  </si>
  <si>
    <t>58-AEO2020.60.highogs-d112619a</t>
  </si>
  <si>
    <t>58-AEO2020.61.highogs-d112619a</t>
  </si>
  <si>
    <t>58-AEO2020.62.highogs-d112619a</t>
  </si>
  <si>
    <t>58-AEO2020.63.</t>
  </si>
  <si>
    <t>58-AEO2020.64.highogs-d112619a</t>
  </si>
  <si>
    <t>58-AEO2020.65.highogs-d112619a</t>
  </si>
  <si>
    <t>58-AEO2020.66.highogs-d112619a</t>
  </si>
  <si>
    <t>58-AEO2020.67.highogs-d112619a</t>
  </si>
  <si>
    <t>58-AEO2020.68.highogs-d112619a</t>
  </si>
  <si>
    <t>58-AEO2020.69.highogs-d112619a</t>
  </si>
  <si>
    <t>58-AEO2020.70.highogs-d112619a</t>
  </si>
  <si>
    <t>58-AEO2020.71.highogs-d112619a</t>
  </si>
  <si>
    <t>58-AEO2020.72.highogs-d112619a</t>
  </si>
  <si>
    <t>58-AEO2020.73.highogs-d112619a</t>
  </si>
  <si>
    <t xml:space="preserve"> and Heavy Total</t>
  </si>
  <si>
    <t>58-AEO2020.74.</t>
  </si>
  <si>
    <t>58-AEO2020.75.highogs-d112619a</t>
  </si>
  <si>
    <t>58-AEO2020.76.highogs-d112619a</t>
  </si>
  <si>
    <t>58-AEO2020.77.highogs-d112619a</t>
  </si>
  <si>
    <t>58-AEO2020.78.highogs-d112619a</t>
  </si>
  <si>
    <t>58-AEO2020.79.highogs-d112619a</t>
  </si>
  <si>
    <t>58-AEO2020.80.highogs-d112619a</t>
  </si>
  <si>
    <t>58-AEO2020.81.highogs-d112619a</t>
  </si>
  <si>
    <t>58-AEO2020.82.highogs-d112619a</t>
  </si>
  <si>
    <t>58-AEO2020.83.highogs-d112619a</t>
  </si>
  <si>
    <t>58-AEO2020.84.highogs-d112619a</t>
  </si>
  <si>
    <t>58-AEO2020.86.</t>
  </si>
  <si>
    <t>58-AEO2020.87.</t>
  </si>
  <si>
    <t>58-AEO2020.88.highogs-d112619a</t>
  </si>
  <si>
    <t>mpg diesel equiv</t>
  </si>
  <si>
    <t>58-AEO2020.89.highogs-d112619a</t>
  </si>
  <si>
    <t>mpg gas equiv</t>
  </si>
  <si>
    <t>58-AEO2020.90.highogs-d112619a</t>
  </si>
  <si>
    <t>58-AEO2020.91.highogs-d112619a</t>
  </si>
  <si>
    <t>58-AEO2020.92.highogs-d112619a</t>
  </si>
  <si>
    <t>58-AEO2020.93.highogs-d112619a</t>
  </si>
  <si>
    <t>58-AEO2020.94.highogs-d112619a</t>
  </si>
  <si>
    <t>58-AEO2020.95.highogs-d112619a</t>
  </si>
  <si>
    <t>58-AEO2020.96.highogs-d112619a</t>
  </si>
  <si>
    <t>58-AEO2020.97.highogs-d112619a</t>
  </si>
  <si>
    <t>58-AEO2020.98.</t>
  </si>
  <si>
    <t>58-AEO2020.99.highogs-d112619a</t>
  </si>
  <si>
    <t>58-AEO2020.100.highogs-d112619a</t>
  </si>
  <si>
    <t>58-AEO2020.101.highogs-d112619a</t>
  </si>
  <si>
    <t>58-AEO2020.102.highogs-d112619a</t>
  </si>
  <si>
    <t>58-AEO2020.103.highogs-d112619a</t>
  </si>
  <si>
    <t>mpg</t>
  </si>
  <si>
    <t>58-AEO2020.104.highogs-d112619a</t>
  </si>
  <si>
    <t>58-AEO2020.105.highogs-d112619a</t>
  </si>
  <si>
    <t>58-AEO2020.106.highogs-d112619a</t>
  </si>
  <si>
    <t>58-AEO2020.107.highogs-d112619a</t>
  </si>
  <si>
    <t>58-AEO2020.108.highogs-d112619a</t>
  </si>
  <si>
    <t>58-AEO2020.109.</t>
  </si>
  <si>
    <t>58-AEO2020.110.highogs-d112619a</t>
  </si>
  <si>
    <t>58-AEO2020.111.highogs-d112619a</t>
  </si>
  <si>
    <t>58-AEO2020.112.highogs-d112619a</t>
  </si>
  <si>
    <t>58-AEO2020.113.highogs-d112619a</t>
  </si>
  <si>
    <t>58-AEO2020.114.highogs-d112619a</t>
  </si>
  <si>
    <t>58-AEO2020.115.highogs-d112619a</t>
  </si>
  <si>
    <t>58-AEO2020.116.highogs-d112619a</t>
  </si>
  <si>
    <t>58-AEO2020.117.highogs-d112619a</t>
  </si>
  <si>
    <t>58-AEO2020.118.highogs-d112619a</t>
  </si>
  <si>
    <t>58-AEO2020.119.highogs-d112619a</t>
  </si>
  <si>
    <t>58-AEO2020.120.highogs-d112619a</t>
  </si>
  <si>
    <t>58-AEO2020.122.</t>
  </si>
  <si>
    <t>58-AEO2020.123.</t>
  </si>
  <si>
    <t>58-AEO2020.124.highogs-d112619a</t>
  </si>
  <si>
    <t>millions</t>
  </si>
  <si>
    <t>58-AEO2020.125.highogs-d112619a</t>
  </si>
  <si>
    <t>58-AEO2020.126.highogs-d112619a</t>
  </si>
  <si>
    <t>58-AEO2020.127.highogs-d112619a</t>
  </si>
  <si>
    <t>58-AEO2020.128.highogs-d112619a</t>
  </si>
  <si>
    <t>58-AEO2020.129.highogs-d112619a</t>
  </si>
  <si>
    <t>58-AEO2020.130.highogs-d112619a</t>
  </si>
  <si>
    <t>58-AEO2020.131.highogs-d112619a</t>
  </si>
  <si>
    <t>58-AEO2020.132.highogs-d112619a</t>
  </si>
  <si>
    <t>58-AEO2020.133.highogs-d112619a</t>
  </si>
  <si>
    <t>58-AEO2020.134.</t>
  </si>
  <si>
    <t>58-AEO2020.135.highogs-d112619a</t>
  </si>
  <si>
    <t>58-AEO2020.136.highogs-d112619a</t>
  </si>
  <si>
    <t>58-AEO2020.137.highogs-d112619a</t>
  </si>
  <si>
    <t>58-AEO2020.138.highogs-d112619a</t>
  </si>
  <si>
    <t>58-AEO2020.139.highogs-d112619a</t>
  </si>
  <si>
    <t>58-AEO2020.140.highogs-d112619a</t>
  </si>
  <si>
    <t>58-AEO2020.141.highogs-d112619a</t>
  </si>
  <si>
    <t>58-AEO2020.142.highogs-d112619a</t>
  </si>
  <si>
    <t>58-AEO2020.143.highogs-d112619a</t>
  </si>
  <si>
    <t>58-AEO2020.144.highogs-d112619a</t>
  </si>
  <si>
    <t>58-AEO2020.145.</t>
  </si>
  <si>
    <t>58-AEO2020.146.highogs-d112619a</t>
  </si>
  <si>
    <t>58-AEO2020.147.highogs-d112619a</t>
  </si>
  <si>
    <t>58-AEO2020.148.highogs-d112619a</t>
  </si>
  <si>
    <t>58-AEO2020.149.highogs-d112619a</t>
  </si>
  <si>
    <t>58-AEO2020.150.highogs-d112619a</t>
  </si>
  <si>
    <t>58-AEO2020.151.highogs-d112619a</t>
  </si>
  <si>
    <t>58-AEO2020.152.highogs-d112619a</t>
  </si>
  <si>
    <t>58-AEO2020.153.highogs-d112619a</t>
  </si>
  <si>
    <t>58-AEO2020.154.highogs-d112619a</t>
  </si>
  <si>
    <t>58-AEO2020.155.highogs-d112619a</t>
  </si>
  <si>
    <t>58-AEO2020.156.highogs-d112619a</t>
  </si>
  <si>
    <t>58-AEO2020.158.</t>
  </si>
  <si>
    <t>58-AEO2020.160.</t>
  </si>
  <si>
    <t>58-AEO2020.161.</t>
  </si>
  <si>
    <t>58-AEO2020.162.highogs-d112619a</t>
  </si>
  <si>
    <t>58-AEO2020.163.highogs-d112619a</t>
  </si>
  <si>
    <t>58-AEO2020.164.highogs-d112619a</t>
  </si>
  <si>
    <t>58-AEO2020.165.highogs-d112619a</t>
  </si>
  <si>
    <t>58-AEO2020.166.highogs-d112619a</t>
  </si>
  <si>
    <t>58-AEO2020.167.highogs-d112619a</t>
  </si>
  <si>
    <t>58-AEO2020.168.highogs-d112619a</t>
  </si>
  <si>
    <t>58-AEO2020.169.highogs-d112619a</t>
  </si>
  <si>
    <t>58-AEO2020.170.highogs-d112619a</t>
  </si>
  <si>
    <t>58-AEO2020.171.highogs-d112619a</t>
  </si>
  <si>
    <t>58-AEO2020.172.</t>
  </si>
  <si>
    <t>58-AEO2020.173.highogs-d112619a</t>
  </si>
  <si>
    <t>58-AEO2020.174.highogs-d112619a</t>
  </si>
  <si>
    <t>58-AEO2020.175.highogs-d112619a</t>
  </si>
  <si>
    <t>58-AEO2020.176.highogs-d112619a</t>
  </si>
  <si>
    <t>58-AEO2020.177.highogs-d112619a</t>
  </si>
  <si>
    <t>58-AEO2020.178.highogs-d112619a</t>
  </si>
  <si>
    <t>58-AEO2020.179.highogs-d112619a</t>
  </si>
  <si>
    <t>58-AEO2020.180.highogs-d112619a</t>
  </si>
  <si>
    <t>58-AEO2020.181.highogs-d112619a</t>
  </si>
  <si>
    <t>58-AEO2020.182.highogs-d112619a</t>
  </si>
  <si>
    <t>58-AEO2020.183.</t>
  </si>
  <si>
    <t>58-AEO2020.184.highogs-d112619a</t>
  </si>
  <si>
    <t>58-AEO2020.185.highogs-d112619a</t>
  </si>
  <si>
    <t>58-AEO2020.186.highogs-d112619a</t>
  </si>
  <si>
    <t>58-AEO2020.187.highogs-d112619a</t>
  </si>
  <si>
    <t>58-AEO2020.188.highogs-d112619a</t>
  </si>
  <si>
    <t>58-AEO2020.189.highogs-d112619a</t>
  </si>
  <si>
    <t>58-AEO2020.190.highogs-d112619a</t>
  </si>
  <si>
    <t>58-AEO2020.191.highogs-d112619a</t>
  </si>
  <si>
    <t>58-AEO2020.192.highogs-d112619a</t>
  </si>
  <si>
    <t>58-AEO2020.193.highogs-d112619a</t>
  </si>
  <si>
    <t>58-AEO2020.194.highogs-d112619a</t>
  </si>
  <si>
    <t>58-AEO2020.196.</t>
  </si>
  <si>
    <t>58-AEO2020.197.</t>
  </si>
  <si>
    <t>58-AEO2020.198.highogs-d112619a</t>
  </si>
  <si>
    <t>thousands</t>
  </si>
  <si>
    <t>58-AEO2020.199.highogs-d112619a</t>
  </si>
  <si>
    <t>58-AEO2020.200.highogs-d112619a</t>
  </si>
  <si>
    <t>58-AEO2020.201.highogs-d112619a</t>
  </si>
  <si>
    <t>58-AEO2020.202.highogs-d112619a</t>
  </si>
  <si>
    <t>58-AEO2020.203.highogs-d112619a</t>
  </si>
  <si>
    <t>58-AEO2020.204.highogs-d112619a</t>
  </si>
  <si>
    <t>58-AEO2020.205.highogs-d112619a</t>
  </si>
  <si>
    <t>58-AEO2020.206.highogs-d112619a</t>
  </si>
  <si>
    <t>58-AEO2020.207.highogs-d112619a</t>
  </si>
  <si>
    <t>58-AEO2020.208.</t>
  </si>
  <si>
    <t>58-AEO2020.209.highogs-d112619a</t>
  </si>
  <si>
    <t>58-AEO2020.210.highogs-d112619a</t>
  </si>
  <si>
    <t>58-AEO2020.211.highogs-d112619a</t>
  </si>
  <si>
    <t>58-AEO2020.212.highogs-d112619a</t>
  </si>
  <si>
    <t>58-AEO2020.213.highogs-d112619a</t>
  </si>
  <si>
    <t>58-AEO2020.214.highogs-d112619a</t>
  </si>
  <si>
    <t>58-AEO2020.215.highogs-d112619a</t>
  </si>
  <si>
    <t>58-AEO2020.216.highogs-d112619a</t>
  </si>
  <si>
    <t>58-AEO2020.217.highogs-d112619a</t>
  </si>
  <si>
    <t>58-AEO2020.218.highogs-d112619a</t>
  </si>
  <si>
    <t>58-AEO2020.219.</t>
  </si>
  <si>
    <t>58-AEO2020.220.highogs-d112619a</t>
  </si>
  <si>
    <t>58-AEO2020.221.highogs-d112619a</t>
  </si>
  <si>
    <t>58-AEO2020.222.highogs-d112619a</t>
  </si>
  <si>
    <t>58-AEO2020.223.highogs-d112619a</t>
  </si>
  <si>
    <t>58-AEO2020.224.highogs-d112619a</t>
  </si>
  <si>
    <t>58-AEO2020.225.highogs-d112619a</t>
  </si>
  <si>
    <t>58-AEO2020.226.highogs-d112619a</t>
  </si>
  <si>
    <t>58-AEO2020.227.highogs-d112619a</t>
  </si>
  <si>
    <t>58-AEO2020.228.highogs-d112619a</t>
  </si>
  <si>
    <t>58-AEO2020.229.highogs-d112619a</t>
  </si>
  <si>
    <t>58-AEO2020.230.highogs-d112619a</t>
  </si>
  <si>
    <t>58-AEO2020.266.</t>
  </si>
  <si>
    <t>58-AEO2020.267.highogs-d112619a</t>
  </si>
  <si>
    <t>billions</t>
  </si>
  <si>
    <t>58-AEO2020.268.highogs-d112619a</t>
  </si>
  <si>
    <t>ton miles/thousand B</t>
  </si>
  <si>
    <t>58-AEO2020.269.</t>
  </si>
  <si>
    <t>58-AEO2020.270.highogs-d112619a</t>
  </si>
  <si>
    <t>58-AEO2020.271.highogs-d112619a</t>
  </si>
  <si>
    <t>58-AEO2020.272.highogs-d112619a</t>
  </si>
  <si>
    <t>58-AEO2020.273.highogs-d112619a</t>
  </si>
  <si>
    <t>58-AEO2020.275.</t>
  </si>
  <si>
    <t>58-AEO2020.276.highogs-d112619a</t>
  </si>
  <si>
    <t>58-AEO2020.277.highogs-d112619a</t>
  </si>
  <si>
    <t>58-AEO2020.278.</t>
  </si>
  <si>
    <t>58-AEO2020.279.highogs-d112619a</t>
  </si>
  <si>
    <t>58-AEO2020.280.highogs-d112619a</t>
  </si>
  <si>
    <t>58-AEO2020.281.highogs-d112619a</t>
  </si>
  <si>
    <t>58-AEO2020.282.highogs-d112619a</t>
  </si>
  <si>
    <t>58-AEO2020.284.</t>
  </si>
  <si>
    <t>58-AEO2020.285.highogs-d112619a</t>
  </si>
  <si>
    <t>billion 2012 $</t>
  </si>
  <si>
    <t>58-AEO2020.286.highogs-d112619a</t>
  </si>
  <si>
    <t>58-AEO2020.287.highogs-d112619a</t>
  </si>
  <si>
    <t>58-AEO2020.288.</t>
  </si>
  <si>
    <t>58-AEO2020.289.highogs-d112619a</t>
  </si>
  <si>
    <t>58-AEO2020.290.highogs-d112619a</t>
  </si>
  <si>
    <t>58-AEO2020.291.highogs-d112619a</t>
  </si>
  <si>
    <t>58-AEO2020.292.highogs-d112619a</t>
  </si>
  <si>
    <t>https://www.eia.gov/outlooks/aeo/data/browser/#/?id=46-AEO2020&amp;cases=highogs&amp;sourcekey=0</t>
  </si>
  <si>
    <t>Tue Mar 09 2021 09:59:28 GMT-0800 (Pacific Standard Time)</t>
  </si>
  <si>
    <t>46-AEO2020.2.highogs-d112619a</t>
  </si>
  <si>
    <t>46-AEO2020.3.highogs-d112619a</t>
  </si>
  <si>
    <t>46-AEO2020.4.highogs-d112619a</t>
  </si>
  <si>
    <t>46-AEO2020.5.highogs-d112619a</t>
  </si>
  <si>
    <t>46-AEO2020.6.highogs-d112619a</t>
  </si>
  <si>
    <t>46-AEO2020.7.highogs-d112619a</t>
  </si>
  <si>
    <t>46-AEO2020.8.highogs-d112619a</t>
  </si>
  <si>
    <t>46-AEO2020.9.highogs-d112619a</t>
  </si>
  <si>
    <t>46-AEO2020.29.highogs-d112619a</t>
  </si>
  <si>
    <t>46-AEO2020.30.highogs-d112619a</t>
  </si>
  <si>
    <t>46-AEO2020.31.highogs-d112619a</t>
  </si>
  <si>
    <t>46-AEO2020.32.highogs-d112619a</t>
  </si>
  <si>
    <t>46-AEO2020.33.highogs-d112619a</t>
  </si>
  <si>
    <t>46-AEO2020.34.highogs-d112619a</t>
  </si>
  <si>
    <t>46-AEO2020.35.highogs-d112619a</t>
  </si>
  <si>
    <t>46-AEO2020.36.highogs-d112619a</t>
  </si>
  <si>
    <t>46-AEO2020.38.highogs-d112619a</t>
  </si>
  <si>
    <t>46-AEO2020.39.highogs-d112619a</t>
  </si>
  <si>
    <t>46-AEO2020.40.highogs-d112619a</t>
  </si>
  <si>
    <t>46-AEO2020.41.highogs-d112619a</t>
  </si>
  <si>
    <t>46-AEO2020.42.highogs-d112619a</t>
  </si>
  <si>
    <t>46-AEO2020.43.highogs-d112619a</t>
  </si>
  <si>
    <t>46-AEO2020.44.highogs-d112619a</t>
  </si>
  <si>
    <t>46-AEO2020.45.highogs-d112619a</t>
  </si>
  <si>
    <t>46-AEO2020.48.highogs-d112619a</t>
  </si>
  <si>
    <t>46-AEO2020.49.highogs-d112619a</t>
  </si>
  <si>
    <t>46-AEO2020.50.highogs-d112619a</t>
  </si>
  <si>
    <t>46-AEO2020.51.highogs-d112619a</t>
  </si>
  <si>
    <t>46-AEO2020.52.highogs-d112619a</t>
  </si>
  <si>
    <t>46-AEO2020.54.highogs-d112619a</t>
  </si>
  <si>
    <t>46-AEO2020.55.highogs-d112619a</t>
  </si>
  <si>
    <t>46-AEO2020.56.highogs-d112619a</t>
  </si>
  <si>
    <t>46-AEO2020.57.highogs-d112619a</t>
  </si>
  <si>
    <t>46-AEO2020.58.highogs-d112619a</t>
  </si>
  <si>
    <t>46-AEO2020.60.highogs-d112619a</t>
  </si>
  <si>
    <t>46-AEO2020.61.highogs-d112619a</t>
  </si>
  <si>
    <t>46-AEO2020.62.highogs-d112619a</t>
  </si>
  <si>
    <t>46-AEO2020.63.highogs-d112619a</t>
  </si>
  <si>
    <t>46-AEO2020.64.highogs-d112619a</t>
  </si>
  <si>
    <t>46-AEO2020.66.highogs-d112619a</t>
  </si>
  <si>
    <t>46-AEO2020.67.highogs-d112619a</t>
  </si>
  <si>
    <t>46-AEO2020.68.highogs-d112619a</t>
  </si>
  <si>
    <t>46-AEO2020.70.highogs-d112619a</t>
  </si>
  <si>
    <t>46-AEO2020.71.highogs-d112619a</t>
  </si>
  <si>
    <t>46-AEO2020.72.highogs-d112619a</t>
  </si>
  <si>
    <t>46-AEO2020.73.highogs-d112619a</t>
  </si>
  <si>
    <t>46-AEO2020.75.highogs-d112619a</t>
  </si>
  <si>
    <t>46-AEO2020.76.highogs-d112619a</t>
  </si>
  <si>
    <t>46-AEO2020.77.highogs-d112619a</t>
  </si>
  <si>
    <t>46-AEO2020.78.highogs-d112619a</t>
  </si>
  <si>
    <t>46-AEO2020.79.highogs-d112619a</t>
  </si>
  <si>
    <t>46-AEO2020.80.highogs-d112619a</t>
  </si>
  <si>
    <t>46-AEO2020.81.highogs-d112619a</t>
  </si>
  <si>
    <t>46-AEO2020.82.highogs-d112619a</t>
  </si>
  <si>
    <t>46-AEO2020.83.highogs-d112619a</t>
  </si>
  <si>
    <t>46-AEO2020.84.highogs-d112619a</t>
  </si>
  <si>
    <t>46-AEO2020.85.highogs-d112619a</t>
  </si>
  <si>
    <t>46-AEO2020.86.highogs-d112619a</t>
  </si>
  <si>
    <t>46-AEO2020.87.highogs-d112619a</t>
  </si>
  <si>
    <t>46-AEO2020.88.highogs-d112619a</t>
  </si>
  <si>
    <t>46-AEO2020.89.highogs-d112619a</t>
  </si>
  <si>
    <t>46-AEO2020.90.highogs-d112619a</t>
  </si>
  <si>
    <t>46-AEO2020.91.highogs-d112619a</t>
  </si>
  <si>
    <t>46-AEO2020.92.highogs-d112619a</t>
  </si>
  <si>
    <t>46-AEO2020.93.highogs-d112619a</t>
  </si>
  <si>
    <t>46-AEO2020.94.highogs-d112619a</t>
  </si>
  <si>
    <t>46-AEO2020.95.highogs-d112619a</t>
  </si>
  <si>
    <t>46-AEO2020.96.highogs-d112619a</t>
  </si>
  <si>
    <t>46-AEO2020.97.highogs-d112619a</t>
  </si>
  <si>
    <t>46-AEO2020.98.highogs-d112619a</t>
  </si>
  <si>
    <t>46-AEO2020.99.highogs-d112619a</t>
  </si>
  <si>
    <t>46-AEO2020.100.highogs-d112619a</t>
  </si>
  <si>
    <t>46-AEO2020.101.highogs-d112619a</t>
  </si>
  <si>
    <t>46-AEO2020.102.highogs-d112619a</t>
  </si>
  <si>
    <t>46-AEO2020.103.highogs-d112619a</t>
  </si>
  <si>
    <t>46-AEO2020.104.highogs-d112619a</t>
  </si>
  <si>
    <t>46-AEO2020.105.highogs-d112619a</t>
  </si>
  <si>
    <t>46-AEO2020.106.highogs-d112619a</t>
  </si>
  <si>
    <t>46-AEO2020.107.highogs-d112619a</t>
  </si>
  <si>
    <t>46-AEO2020.108.highogs-d112619a</t>
  </si>
  <si>
    <t>46-AEO2020.109.highogs-d112619a</t>
  </si>
  <si>
    <t>46-AEO2020.110.highogs-d112619a</t>
  </si>
  <si>
    <t>46-AEO2020.111.highogs-d112619a</t>
  </si>
  <si>
    <t>46-AEO2020.112.highogs-d112619a</t>
  </si>
  <si>
    <t>46-AEO2020.114.highogs-d112619a</t>
  </si>
  <si>
    <t>46-AEO2020.115.highogs-d112619a</t>
  </si>
  <si>
    <t>46-AEO2020.116.highogs-d112619a</t>
  </si>
  <si>
    <t>46-AEO2020.118.highogs-d112619a</t>
  </si>
  <si>
    <t>46-AEO2020.119.highogs-d112619a</t>
  </si>
  <si>
    <t>46-AEO2020.121.highogs-d112619a</t>
  </si>
  <si>
    <t>Table 47.  Air Travel Energy Use</t>
  </si>
  <si>
    <t>https://www.eia.gov/outlooks/aeo/data/browser/#/?id=57-AEO2020&amp;cases=highogs&amp;sourcekey=0</t>
  </si>
  <si>
    <t>Tue Mar 09 2021 10:03:56 GMT-0800 (Pacific Standard Time)</t>
  </si>
  <si>
    <t>Air Travel: Fuel Cost: High oil and gas supply</t>
  </si>
  <si>
    <t>Domestic</t>
  </si>
  <si>
    <t>Air Travel: Ticket Price: Domestic: High oil and gas supply</t>
  </si>
  <si>
    <t>International</t>
  </si>
  <si>
    <t>Air Travel: Ticket Price: International: High oil and gas supply</t>
  </si>
  <si>
    <t>Non-U.S.</t>
  </si>
  <si>
    <t>Air Travel: Ticket Price: Non U.S.: High oil and gas supply</t>
  </si>
  <si>
    <t>U.S. Domestic</t>
  </si>
  <si>
    <t>Air Travel: Load Factor: U.S. Domestic: High oil and gas supply</t>
  </si>
  <si>
    <t>U.S. International</t>
  </si>
  <si>
    <t>Air Travel: Load Factor: U.S. International: High oil and gas supply</t>
  </si>
  <si>
    <t>Population (millions)</t>
  </si>
  <si>
    <t>United States</t>
  </si>
  <si>
    <t>Air Travel: Drivers: Population: U.S.: High oil and gas supply</t>
  </si>
  <si>
    <t>Canada</t>
  </si>
  <si>
    <t>Air Travel: Drivers: Population: Canada: High oil and gas supply</t>
  </si>
  <si>
    <t>Central America</t>
  </si>
  <si>
    <t>Air Travel: Drivers: Population: Central America: High oil and gas supply</t>
  </si>
  <si>
    <t>South America</t>
  </si>
  <si>
    <t>Air Travel: Drivers: Population: South America: High oil and gas supply</t>
  </si>
  <si>
    <t>Europe</t>
  </si>
  <si>
    <t>Air Travel: Drivers: Population: Europe: High oil and gas supply</t>
  </si>
  <si>
    <t>Africa</t>
  </si>
  <si>
    <t>Air Travel: Drivers: Population: Africa: High oil and gas supply</t>
  </si>
  <si>
    <t>Mideast</t>
  </si>
  <si>
    <t>Air Travel: Drivers: Population: Mideast: High oil and gas supply</t>
  </si>
  <si>
    <t>Commonwealth of Independent States</t>
  </si>
  <si>
    <t>Air Travel: Drivers: Population: CIS: High oil and gas supply</t>
  </si>
  <si>
    <t>China</t>
  </si>
  <si>
    <t>Air Travel: Drivers: Population: China: High oil and gas supply</t>
  </si>
  <si>
    <t>Northeast Asia</t>
  </si>
  <si>
    <t>Air Travel: Drivers: Population: NE Asia: High oil and gas supply</t>
  </si>
  <si>
    <t>Southeast Asia</t>
  </si>
  <si>
    <t>Air Travel: Drivers: Population: SE Asia: High oil and gas supply</t>
  </si>
  <si>
    <t>Southwest Asia</t>
  </si>
  <si>
    <t>Air Travel: Drivers: Population: SW Asia: High oil and gas supply</t>
  </si>
  <si>
    <t>Oceania</t>
  </si>
  <si>
    <t>Air Travel: Drivers: Population: Oceania: High oil and gas supply</t>
  </si>
  <si>
    <t>Revenue Passenger Miles (billion miles)</t>
  </si>
  <si>
    <t>Air Travel: Travel Demand: Revenue Passenger Miles: Domestic: U.S.: High oil and gas supply</t>
  </si>
  <si>
    <t>Air Travel: Travel Demand: Revenue Passenger Miles: Domestic: Canada: High oil and gas supply</t>
  </si>
  <si>
    <t>Air Travel: Travel Demand: Revenue Passenger Miles: Domestic: Central America: High oil and gas supply</t>
  </si>
  <si>
    <t>Air Travel: Travel Demand: Revenue Passenger Miles: Domestic: South America: High oil and gas supply</t>
  </si>
  <si>
    <t>Air Travel: Travel Demand: Revenue Passenger Miles: Domestic: Europe: High oil and gas supply</t>
  </si>
  <si>
    <t>Air Travel: Travel Demand: Revenue Passenger Miles: Domestic: Africa: High oil and gas supply</t>
  </si>
  <si>
    <t>Air Travel: Travel Demand: Revenue Passenger Miles: Domestic: Mideast: High oil and gas supply</t>
  </si>
  <si>
    <t>Air Travel: Travel Demand: Revenue Passenger Miles: Domestic: CIS: High oil and gas supply</t>
  </si>
  <si>
    <t>Air Travel: Travel Demand: Revenue Passenger Miles: Domestic: China: High oil and gas supply</t>
  </si>
  <si>
    <t>Air Travel: Travel Demand: Revenue Passenger Miles: Domestic: NE Asia: High oil and gas supply</t>
  </si>
  <si>
    <t>Air Travel: Travel Demand: Revenue Passenger Miles: Domestic: SE Asia: High oil and gas supply</t>
  </si>
  <si>
    <t>Air Travel: Travel Demand: Revenue Passenger Miles: Domestic: SW Asia: High oil and gas supply</t>
  </si>
  <si>
    <t>Air Travel: Travel Demand: Revenue Passenger Miles: Domestic: Oceania: High oil and gas supply</t>
  </si>
  <si>
    <t>Air Travel: Travel Demand: Revenue Passenger Miles: International: U.S.: High oil and gas supply</t>
  </si>
  <si>
    <t>Air Travel: Travel Demand: Revenue Passenger Miles: International: Canada: High oil and gas supply</t>
  </si>
  <si>
    <t>Air Travel: Travel Demand: Revenue Passenger Miles: International: Central America: High oil and gas supply</t>
  </si>
  <si>
    <t>Air Travel: Travel Demand: Revenue Passenger Miles: International: South America: High oil and gas supply</t>
  </si>
  <si>
    <t>Air Travel: Travel Demand: Revenue Passenger Miles: International: Europe: High oil and gas supply</t>
  </si>
  <si>
    <t>Air Travel: Travel Demand: Revenue Passenger Miles: International: Africa: High oil and gas supply</t>
  </si>
  <si>
    <t>Air Travel: Travel Demand: Revenue Passenger Miles: International: Mideast: High oil and gas supply</t>
  </si>
  <si>
    <t>Air Travel: Travel Demand: Revenue Passenger Miles: International: CIS: High oil and gas supply</t>
  </si>
  <si>
    <t>Air Travel: Travel Demand: Revenue Passenger Miles: International: China: High oil and gas supply</t>
  </si>
  <si>
    <t>Air Travel: Travel Demand: Revenue Passenger Miles: International: NE Asia: High oil and gas supply</t>
  </si>
  <si>
    <t>Air Travel: Travel Demand: Revenue Passenger Miles: International: SE Asia: High oil and gas supply</t>
  </si>
  <si>
    <t>Air Travel: Travel Demand: Revenue Passenger Miles: International: SW Asia: High oil and gas supply</t>
  </si>
  <si>
    <t>Air Travel: Travel Demand: Revenue Passenger Miles: International: Oceania: High oil and gas supply</t>
  </si>
  <si>
    <t>Freight Revenue Ton Miles (billion miles)</t>
  </si>
  <si>
    <t>Air Travel: Travel Demand: Revenue Ton Miles: Freight: US: High oil and gas supply</t>
  </si>
  <si>
    <t>Air Travel: Travel Demand: Revenue Ton Miles: Freight: Canada: High oil and gas supply</t>
  </si>
  <si>
    <t>Air Travel: Travel Demand: Revenue Ton Miles: Freight: Central America: High oil and gas supply</t>
  </si>
  <si>
    <t>Air Travel: Travel Demand: Revenue Ton Miles: Freight: South America: High oil and gas supply</t>
  </si>
  <si>
    <t>Air Travel: Travel Demand: Revenue Ton Miles: Freight: Europe: High oil and gas supply</t>
  </si>
  <si>
    <t>Air Travel: Travel Demand: Revenue Ton Miles: Freight: Africa: High oil and gas supply</t>
  </si>
  <si>
    <t>Air Travel: Travel Demand: Revenue Ton Miles: Freight: Mideast: High oil and gas supply</t>
  </si>
  <si>
    <t>Air Travel: Travel Demand: Revenue Ton Miles: Freight: CIS: High oil and gas supply</t>
  </si>
  <si>
    <t>Air Travel: Travel Demand: Revenue Ton Miles: Freight: China: High oil and gas supply</t>
  </si>
  <si>
    <t>Air Travel: Travel Demand: Revenue Ton Miles: Freight: NE Asia: High oil and gas supply</t>
  </si>
  <si>
    <t>Air Travel: Travel Demand: Revenue Ton Miles: Freight: SE Asia: High oil and gas supply</t>
  </si>
  <si>
    <t>Air Travel: Travel Demand: Revenue Ton Miles: Freight: SW Asia: High oil and gas supply</t>
  </si>
  <si>
    <t>Air Travel: Travel Demand: Revenue Ton Miles: Freight: Oceania: High oil and gas supply</t>
  </si>
  <si>
    <t>Air Travel: Travel Demand: Revenue Ton Miles: Freight: World: High oil and gas supply</t>
  </si>
  <si>
    <t>Air Travel: Seat Miles Demanded: U.S.: High oil and gas supply</t>
  </si>
  <si>
    <t>Narrow Body Aircraft</t>
  </si>
  <si>
    <t>Air Travel: Seat Miles Demanded: U.S.: Narrow Body Aircraft: High oil and gas supply</t>
  </si>
  <si>
    <t>Wide Body Aircraft</t>
  </si>
  <si>
    <t>Air Travel: Seat Miles Demanded: U.S.: Wide Body Aircraft: High oil and gas supply</t>
  </si>
  <si>
    <t>Regional Jets</t>
  </si>
  <si>
    <t>Air Travel: Seat Miles Demanded: U.S.: Regional Jets: High oil and gas supply</t>
  </si>
  <si>
    <t>Air Travel: Seat Miles Demanded: Canada: High oil and gas supply</t>
  </si>
  <si>
    <t>Air Travel: Seat Miles Demanded: Central America: High oil and gas supply</t>
  </si>
  <si>
    <t>Air Travel: Seat Miles Demanded: South America: High oil and gas supply</t>
  </si>
  <si>
    <t>Air Travel: Seat Miles Demanded: Europe: High oil and gas supply</t>
  </si>
  <si>
    <t>Air Travel: Seat Miles Demanded: Africa: High oil and gas supply</t>
  </si>
  <si>
    <t>Air Travel: Seat Miles Demanded: Mideast: High oil and gas supply</t>
  </si>
  <si>
    <t>Air Travel: Seat Miles Demanded: CIS: High oil and gas supply</t>
  </si>
  <si>
    <t>Air Travel: Seat Miles Demanded: China: High oil and gas supply</t>
  </si>
  <si>
    <t>Air Travel: Seat Miles Demanded: NE Asia: High oil and gas supply</t>
  </si>
  <si>
    <t>Air Travel: Seat Miles Demanded: SE Asia: High oil and gas supply</t>
  </si>
  <si>
    <t>Air Travel: Seat Miles Demanded: SW Asia: High oil and gas supply</t>
  </si>
  <si>
    <t>Air Travel: Seat Miles Demanded: Oceania: High oil and gas supply</t>
  </si>
  <si>
    <t>Air Travel: Seat Miles Demanded: World: High oil and gas supply</t>
  </si>
  <si>
    <t>Air Travel: Aircraft Sales: U.S.: High oil and gas supply</t>
  </si>
  <si>
    <t>Air Travel: Aircraft Sales: U.S.: Narrow Body: High oil and gas supply</t>
  </si>
  <si>
    <t>Air Travel: Aircraft Sales: U.S.: Wide Body: High oil and gas supply</t>
  </si>
  <si>
    <t>Air Travel: Aircraft Sales: U.S.: Regional Jets: High oil and gas supply</t>
  </si>
  <si>
    <t>Air Travel: Aircraft Sales: Canada: High oil and gas supply</t>
  </si>
  <si>
    <t>Air Travel: Aircraft Sales: Canada: Narrow Body: High oil and gas supply</t>
  </si>
  <si>
    <t>Air Travel: Aircraft Sales: Canada: Wide Body: High oil and gas supply</t>
  </si>
  <si>
    <t>Air Travel: Aircraft Sales: Canada: Regional Jets: High oil and gas supply</t>
  </si>
  <si>
    <t>Air Travel: Aircraft Sales: Central America: High oil and gas supply</t>
  </si>
  <si>
    <t>Air Travel: Aircraft Sales: Central America: Narrow Body: High oil and gas supply</t>
  </si>
  <si>
    <t>Air Travel: Aircraft Sales: Central America: Wide Body: High oil and gas supply</t>
  </si>
  <si>
    <t>Air Travel: Aircraft Sales: Central America: Regional Jets: High oil and gas supply</t>
  </si>
  <si>
    <t>Air Travel: Aircraft Sales: South America: High oil and gas supply</t>
  </si>
  <si>
    <t>Air Travel: Aircraft Sales: South America: Narrow Body: High oil and gas supply</t>
  </si>
  <si>
    <t>Air Travel: Aircraft Sales: South America: Wide Body: High oil and gas supply</t>
  </si>
  <si>
    <t>Air Travel: Aircraft Sales: South America: Regional Jets: High oil and gas supply</t>
  </si>
  <si>
    <t>Air Travel: Aircraft Sales: Europe: High oil and gas supply</t>
  </si>
  <si>
    <t>Air Travel: Aircraft Sales: Europe: Narrow Body: High oil and gas supply</t>
  </si>
  <si>
    <t>Air Travel: Aircraft Sales: Europe: Wide Body: High oil and gas supply</t>
  </si>
  <si>
    <t>Air Travel: Aircraft Sales: Europe: Regional Jets: High oil and gas supply</t>
  </si>
  <si>
    <t>Air Travel: Aircraft Sales: Africa: High oil and gas supply</t>
  </si>
  <si>
    <t>Air Travel: Aircraft Sales: Africa: Narrow Body: High oil and gas supply</t>
  </si>
  <si>
    <t>Air Travel: Aircraft Sales: Africa: Wide Body: High oil and gas supply</t>
  </si>
  <si>
    <t>Air Travel: Aircraft Sales: Africa: Regional Jets: High oil and gas supply</t>
  </si>
  <si>
    <t>Air Travel: Aircraft Sales: Mideast: High oil and gas supply</t>
  </si>
  <si>
    <t>Air Travel: Aircraft Sales: Mideast: Narrow Body: High oil and gas supply</t>
  </si>
  <si>
    <t>Air Travel: Aircraft Sales: Mideast: Wide Body: High oil and gas supply</t>
  </si>
  <si>
    <t>Air Travel: Aircraft Sales: Mideast: Regional Jets: High oil and gas supply</t>
  </si>
  <si>
    <t>Air Travel: Aircraft Sales: CIS: High oil and gas supply</t>
  </si>
  <si>
    <t>Air Travel: Aircraft Sales: CIS: Narrow Body: High oil and gas supply</t>
  </si>
  <si>
    <t>Air Travel: Aircraft Sales: CIS: Wide Body: High oil and gas supply</t>
  </si>
  <si>
    <t>Air Travel: Aircraft Sales: CIS: Regional Jets: High oil and gas supply</t>
  </si>
  <si>
    <t>Air Travel: Aircraft Sales: China: High oil and gas supply</t>
  </si>
  <si>
    <t>Air Travel: Aircraft Sales: China: Narrow Body: High oil and gas supply</t>
  </si>
  <si>
    <t>Air Travel: Aircraft Sales: China: Wide Body: High oil and gas supply</t>
  </si>
  <si>
    <t>Air Travel: Aircraft Sales: China: Regional Jets: High oil and gas supply</t>
  </si>
  <si>
    <t>Air Travel: Aircraft Sales: NE Asia: High oil and gas supply</t>
  </si>
  <si>
    <t>Air Travel: Aircraft Sales: NE Asia: Narrow Body: High oil and gas supply</t>
  </si>
  <si>
    <t>Air Travel: Aircraft Sales: NE Asia: Wide Body: High oil and gas supply</t>
  </si>
  <si>
    <t>Air Travel: Aircraft Sales: NE Asia: Regional Jets: High oil and gas supply</t>
  </si>
  <si>
    <t>Air Travel: Aircraft Sales: SE Asia: High oil and gas supply</t>
  </si>
  <si>
    <t>Air Travel: Aircraft Sales: SE Asia: Narrow Body: High oil and gas supply</t>
  </si>
  <si>
    <t>Air Travel: Aircraft Sales: SE Asia: Wide Body: High oil and gas supply</t>
  </si>
  <si>
    <t>Air Travel: Aircraft Sales: SE Asia: Regional Jets: High oil and gas supply</t>
  </si>
  <si>
    <t>Air Travel: Aircraft Sales: SW Asia: High oil and gas supply</t>
  </si>
  <si>
    <t>Air Travel: Aircraft Sales: SW Asia: Narrow Body: High oil and gas supply</t>
  </si>
  <si>
    <t>Air Travel: Aircraft Sales: SW Asia: Wide Body: High oil and gas supply</t>
  </si>
  <si>
    <t>Air Travel: Aircraft Sales: SW Asia: Regional Jets: High oil and gas supply</t>
  </si>
  <si>
    <t>Air Travel: Aircraft Sales: Oceania: High oil and gas supply</t>
  </si>
  <si>
    <t>Air Travel: Aircraft Sales: Oceania: Narrow Body: High oil and gas supply</t>
  </si>
  <si>
    <t>Air Travel: Aircraft Sales: Oceania: Wide Body: High oil and gas supply</t>
  </si>
  <si>
    <t>Air Travel: Aircraft Sales: Oceania: Regional Jets: High oil and gas supply</t>
  </si>
  <si>
    <t>Air Travel: Aircraft Sales: World: High oil and gas supply</t>
  </si>
  <si>
    <t>General Technology 1</t>
  </si>
  <si>
    <t>Air Travel: Advanced Technology Penetration: General Technology 1: High oil and gas supply</t>
  </si>
  <si>
    <t>General Technology 2</t>
  </si>
  <si>
    <t>Air Travel: Advanced Technology Penetration: General Technology 2: High oil and gas supply</t>
  </si>
  <si>
    <t>General Technology 3</t>
  </si>
  <si>
    <t>Air Travel: Advanced Technology Penetration: General Technology 3: High oil and gas supply</t>
  </si>
  <si>
    <t>General Technology 4</t>
  </si>
  <si>
    <t>Air Travel: Advanced Technology Penetration: General Technology 4: High oil and gas supply</t>
  </si>
  <si>
    <t>General Technology 5</t>
  </si>
  <si>
    <t>Air Travel: Advanced Technology Penetration: General Technology 5: High oil and gas supply</t>
  </si>
  <si>
    <t>Laminar Flow Control</t>
  </si>
  <si>
    <t>Air Travel: Advanced Technology Penetration: Laminar Flow Control: High oil and gas supply</t>
  </si>
  <si>
    <t>Advanced Aerodynamics</t>
  </si>
  <si>
    <t>Air Travel: Advanced Technology Penetration: Advanced Aerodynamics: High oil and gas supply</t>
  </si>
  <si>
    <t>Weight Reducing Materials</t>
  </si>
  <si>
    <t>Air Travel: Advanced Technology Penetration: Weight Reducing Materials: High oil and gas supply</t>
  </si>
  <si>
    <t>Electrically Active Controls</t>
  </si>
  <si>
    <t>Air Travel: Advanced Technology Penetration: Electrically Active Controls: High oil and gas supply</t>
  </si>
  <si>
    <t>Aircraft Efficiency (seat miles per gallon)</t>
  </si>
  <si>
    <t>New Aircraft</t>
  </si>
  <si>
    <t>Air Travel: New Aircraft Efficiency: Narrow Body Aircraft: High oil and gas supply</t>
  </si>
  <si>
    <t>Air Travel: New Aircraft Efficiency: Wide Body Aircraft: High oil and gas supply</t>
  </si>
  <si>
    <t>Air Travel: New Aircraft Efficiency: Regional Jets: High oil and gas supply</t>
  </si>
  <si>
    <t>Average Aircraft</t>
  </si>
  <si>
    <t>Air Travel: New Aircraft Efficiency: Average Aircraft: High oil and gas supply</t>
  </si>
  <si>
    <t>Air Travel: Aircraft Stock Efficiency: Narrow Body Aircraft: High oil and gas supply</t>
  </si>
  <si>
    <t>Air Travel: Aircraft Stock Efficiency: Wide Body Aircraft: High oil and gas supply</t>
  </si>
  <si>
    <t>Air Travel: Aircraft Stock Efficiency: Regional Jets: High oil and gas supply</t>
  </si>
  <si>
    <t>Air Travel: Aircraft Stock Efficiency: Average Aircraft: High oil and gas supply</t>
  </si>
  <si>
    <t>Commercial Jet Fuel</t>
  </si>
  <si>
    <t>Air Travel: Fuel Use: Commercial: Jet Fuel: U.S.: High oil and gas supply</t>
  </si>
  <si>
    <t>Air Travel: Fuel Use: Commercial: Jet Fuel: Canada: High oil and gas supply</t>
  </si>
  <si>
    <t>Air Travel: Fuel Use: Commercial: Jet Fuel: Central America: High oil and gas supply</t>
  </si>
  <si>
    <t>Air Travel: Fuel Use: Commercial: Jet Fuel: South America: High oil and gas supply</t>
  </si>
  <si>
    <t>Air Travel: Fuel Use: Commercial: Jet Fuel: Europe: High oil and gas supply</t>
  </si>
  <si>
    <t>Air Travel: Fuel Use: Commercial: Jet Fuel: Africa: High oil and gas supply</t>
  </si>
  <si>
    <t>Air Travel: Fuel Use: Commercial: Jet Fuel: Mideast: High oil and gas supply</t>
  </si>
  <si>
    <t>Air Travel: Fuel Use: Commercial: Jet Fuel: CIS: High oil and gas supply</t>
  </si>
  <si>
    <t>Air Travel: Fuel Use: Commercial: Jet Fuel: China: High oil and gas supply</t>
  </si>
  <si>
    <t>Air Travel: Fuel Use: Commercial: Jet Fuel: NE Asia: High oil and gas supply</t>
  </si>
  <si>
    <t>Air Travel: Fuel Use: Commercial: Jet Fuel: SE Asia: High oil and gas supply</t>
  </si>
  <si>
    <t>Air Travel: Fuel Use: Commercial: Jet Fuel: SW Asia: High oil and gas supply</t>
  </si>
  <si>
    <t>Air Travel: Fuel Use: Commercial: Jet Fuel: Oceania: High oil and gas supply</t>
  </si>
  <si>
    <t>Air Travel: Fuel Use: Commercial: Jet Fuel: World: High oil and gas supply</t>
  </si>
  <si>
    <t>Commercial Aviation Gasoline</t>
  </si>
  <si>
    <t xml:space="preserve"> U.S.</t>
  </si>
  <si>
    <t>Military Jet Fuel</t>
  </si>
  <si>
    <t>57-AEO2020.2.highogs-d112619a</t>
  </si>
  <si>
    <t>1987 $/MMBtu</t>
  </si>
  <si>
    <t>57-AEO2020.4.</t>
  </si>
  <si>
    <t>57-AEO2020.5.highogs-d112619a</t>
  </si>
  <si>
    <t>1996 cents</t>
  </si>
  <si>
    <t>57-AEO2020.6.highogs-d112619a</t>
  </si>
  <si>
    <t>57-AEO2020.7.highogs-d112619a</t>
  </si>
  <si>
    <t>57-AEO2020.9.</t>
  </si>
  <si>
    <t>57-AEO2020.10.highogs-d112619a</t>
  </si>
  <si>
    <t>fraction</t>
  </si>
  <si>
    <t>57-AEO2020.11.highogs-d112619a</t>
  </si>
  <si>
    <t>57-AEO2020.13.</t>
  </si>
  <si>
    <t>57-AEO2020.29.</t>
  </si>
  <si>
    <t>57-AEO2020.30.highogs-d112619a</t>
  </si>
  <si>
    <t>57-AEO2020.31.highogs-d112619a</t>
  </si>
  <si>
    <t>57-AEO2020.32.highogs-d112619a</t>
  </si>
  <si>
    <t>57-AEO2020.33.highogs-d112619a</t>
  </si>
  <si>
    <t>57-AEO2020.34.highogs-d112619a</t>
  </si>
  <si>
    <t>57-AEO2020.35.highogs-d112619a</t>
  </si>
  <si>
    <t>57-AEO2020.36.highogs-d112619a</t>
  </si>
  <si>
    <t>57-AEO2020.37.highogs-d112619a</t>
  </si>
  <si>
    <t>57-AEO2020.38.highogs-d112619a</t>
  </si>
  <si>
    <t>57-AEO2020.39.highogs-d112619a</t>
  </si>
  <si>
    <t>57-AEO2020.40.highogs-d112619a</t>
  </si>
  <si>
    <t>57-AEO2020.41.highogs-d112619a</t>
  </si>
  <si>
    <t>57-AEO2020.42.highogs-d112619a</t>
  </si>
  <si>
    <t>57-AEO2020.44.</t>
  </si>
  <si>
    <t>57-AEO2020.45.</t>
  </si>
  <si>
    <t>57-AEO2020.46.</t>
  </si>
  <si>
    <t>57-AEO2020.47.highogs-d112619a</t>
  </si>
  <si>
    <t>57-AEO2020.48.highogs-d112619a</t>
  </si>
  <si>
    <t>57-AEO2020.49.highogs-d112619a</t>
  </si>
  <si>
    <t>57-AEO2020.50.highogs-d112619a</t>
  </si>
  <si>
    <t>57-AEO2020.51.highogs-d112619a</t>
  </si>
  <si>
    <t>57-AEO2020.52.highogs-d112619a</t>
  </si>
  <si>
    <t>57-AEO2020.53.highogs-d112619a</t>
  </si>
  <si>
    <t>57-AEO2020.54.highogs-d112619a</t>
  </si>
  <si>
    <t>57-AEO2020.55.highogs-d112619a</t>
  </si>
  <si>
    <t>57-AEO2020.56.highogs-d112619a</t>
  </si>
  <si>
    <t>57-AEO2020.57.highogs-d112619a</t>
  </si>
  <si>
    <t>57-AEO2020.58.highogs-d112619a</t>
  </si>
  <si>
    <t>57-AEO2020.59.highogs-d112619a</t>
  </si>
  <si>
    <t>57-AEO2020.60.</t>
  </si>
  <si>
    <t>57-AEO2020.61.highogs-d112619a</t>
  </si>
  <si>
    <t>57-AEO2020.62.highogs-d112619a</t>
  </si>
  <si>
    <t>57-AEO2020.63.highogs-d112619a</t>
  </si>
  <si>
    <t>57-AEO2020.64.highogs-d112619a</t>
  </si>
  <si>
    <t>57-AEO2020.65.highogs-d112619a</t>
  </si>
  <si>
    <t>57-AEO2020.66.highogs-d112619a</t>
  </si>
  <si>
    <t>57-AEO2020.67.highogs-d112619a</t>
  </si>
  <si>
    <t>57-AEO2020.68.highogs-d112619a</t>
  </si>
  <si>
    <t>57-AEO2020.69.highogs-d112619a</t>
  </si>
  <si>
    <t>57-AEO2020.70.highogs-d112619a</t>
  </si>
  <si>
    <t>57-AEO2020.71.highogs-d112619a</t>
  </si>
  <si>
    <t>57-AEO2020.72.highogs-d112619a</t>
  </si>
  <si>
    <t>57-AEO2020.73.highogs-d112619a</t>
  </si>
  <si>
    <t>57-AEO2020.75.</t>
  </si>
  <si>
    <t>57-AEO2020.76.highogs-d112619a</t>
  </si>
  <si>
    <t>57-AEO2020.77.highogs-d112619a</t>
  </si>
  <si>
    <t>57-AEO2020.78.highogs-d112619a</t>
  </si>
  <si>
    <t>57-AEO2020.79.highogs-d112619a</t>
  </si>
  <si>
    <t>57-AEO2020.80.highogs-d112619a</t>
  </si>
  <si>
    <t>57-AEO2020.81.highogs-d112619a</t>
  </si>
  <si>
    <t>57-AEO2020.82.highogs-d112619a</t>
  </si>
  <si>
    <t>57-AEO2020.83.highogs-d112619a</t>
  </si>
  <si>
    <t>57-AEO2020.84.highogs-d112619a</t>
  </si>
  <si>
    <t>57-AEO2020.85.highogs-d112619a</t>
  </si>
  <si>
    <t>57-AEO2020.86.highogs-d112619a</t>
  </si>
  <si>
    <t>57-AEO2020.87.highogs-d112619a</t>
  </si>
  <si>
    <t>57-AEO2020.88.highogs-d112619a</t>
  </si>
  <si>
    <t>57-AEO2020.89.highogs-d112619a</t>
  </si>
  <si>
    <t>57-AEO2020.91.</t>
  </si>
  <si>
    <t>57-AEO2020.92.highogs-d112619a</t>
  </si>
  <si>
    <t>57-AEO2020.93.highogs-d112619a</t>
  </si>
  <si>
    <t>57-AEO2020.94.highogs-d112619a</t>
  </si>
  <si>
    <t>57-AEO2020.95.highogs-d112619a</t>
  </si>
  <si>
    <t>57-AEO2020.96.highogs-d112619a</t>
  </si>
  <si>
    <t>57-AEO2020.97.highogs-d112619a</t>
  </si>
  <si>
    <t>57-AEO2020.98.highogs-d112619a</t>
  </si>
  <si>
    <t>57-AEO2020.99.highogs-d112619a</t>
  </si>
  <si>
    <t>57-AEO2020.100.highogs-d112619a</t>
  </si>
  <si>
    <t>57-AEO2020.101.highogs-d112619a</t>
  </si>
  <si>
    <t>57-AEO2020.102.highogs-d112619a</t>
  </si>
  <si>
    <t>57-AEO2020.103.highogs-d112619a</t>
  </si>
  <si>
    <t>57-AEO2020.104.highogs-d112619a</t>
  </si>
  <si>
    <t>57-AEO2020.105.highogs-d112619a</t>
  </si>
  <si>
    <t>57-AEO2020.106.highogs-d112619a</t>
  </si>
  <si>
    <t>57-AEO2020.107.highogs-d112619a</t>
  </si>
  <si>
    <t>57-AEO2020.108.highogs-d112619a</t>
  </si>
  <si>
    <t>57-AEO2020.110.</t>
  </si>
  <si>
    <t>57-AEO2020.111.highogs-d112619a</t>
  </si>
  <si>
    <t>57-AEO2020.112.highogs-d112619a</t>
  </si>
  <si>
    <t>57-AEO2020.113.highogs-d112619a</t>
  </si>
  <si>
    <t>57-AEO2020.114.highogs-d112619a</t>
  </si>
  <si>
    <t>57-AEO2020.115.highogs-d112619a</t>
  </si>
  <si>
    <t>57-AEO2020.116.highogs-d112619a</t>
  </si>
  <si>
    <t>57-AEO2020.117.highogs-d112619a</t>
  </si>
  <si>
    <t>57-AEO2020.118.highogs-d112619a</t>
  </si>
  <si>
    <t>57-AEO2020.119.highogs-d112619a</t>
  </si>
  <si>
    <t>57-AEO2020.120.highogs-d112619a</t>
  </si>
  <si>
    <t>57-AEO2020.121.highogs-d112619a</t>
  </si>
  <si>
    <t>57-AEO2020.122.highogs-d112619a</t>
  </si>
  <si>
    <t>57-AEO2020.123.highogs-d112619a</t>
  </si>
  <si>
    <t>57-AEO2020.124.highogs-d112619a</t>
  </si>
  <si>
    <t>57-AEO2020.125.highogs-d112619a</t>
  </si>
  <si>
    <t>57-AEO2020.126.highogs-d112619a</t>
  </si>
  <si>
    <t>57-AEO2020.127.highogs-d112619a</t>
  </si>
  <si>
    <t>57-AEO2020.128.highogs-d112619a</t>
  </si>
  <si>
    <t>57-AEO2020.129.highogs-d112619a</t>
  </si>
  <si>
    <t>57-AEO2020.130.highogs-d112619a</t>
  </si>
  <si>
    <t>57-AEO2020.131.highogs-d112619a</t>
  </si>
  <si>
    <t>57-AEO2020.132.highogs-d112619a</t>
  </si>
  <si>
    <t>57-AEO2020.133.highogs-d112619a</t>
  </si>
  <si>
    <t>57-AEO2020.134.highogs-d112619a</t>
  </si>
  <si>
    <t>57-AEO2020.135.highogs-d112619a</t>
  </si>
  <si>
    <t>57-AEO2020.136.highogs-d112619a</t>
  </si>
  <si>
    <t>57-AEO2020.137.highogs-d112619a</t>
  </si>
  <si>
    <t>57-AEO2020.138.highogs-d112619a</t>
  </si>
  <si>
    <t>57-AEO2020.139.highogs-d112619a</t>
  </si>
  <si>
    <t>57-AEO2020.140.highogs-d112619a</t>
  </si>
  <si>
    <t>57-AEO2020.141.highogs-d112619a</t>
  </si>
  <si>
    <t>57-AEO2020.142.highogs-d112619a</t>
  </si>
  <si>
    <t>57-AEO2020.143.highogs-d112619a</t>
  </si>
  <si>
    <t>57-AEO2020.144.highogs-d112619a</t>
  </si>
  <si>
    <t>57-AEO2020.145.highogs-d112619a</t>
  </si>
  <si>
    <t>57-AEO2020.146.highogs-d112619a</t>
  </si>
  <si>
    <t>57-AEO2020.147.highogs-d112619a</t>
  </si>
  <si>
    <t>57-AEO2020.148.highogs-d112619a</t>
  </si>
  <si>
    <t>57-AEO2020.149.highogs-d112619a</t>
  </si>
  <si>
    <t>57-AEO2020.150.highogs-d112619a</t>
  </si>
  <si>
    <t>57-AEO2020.151.highogs-d112619a</t>
  </si>
  <si>
    <t>57-AEO2020.152.highogs-d112619a</t>
  </si>
  <si>
    <t>57-AEO2020.153.highogs-d112619a</t>
  </si>
  <si>
    <t>57-AEO2020.154.highogs-d112619a</t>
  </si>
  <si>
    <t>57-AEO2020.155.highogs-d112619a</t>
  </si>
  <si>
    <t>57-AEO2020.156.highogs-d112619a</t>
  </si>
  <si>
    <t>57-AEO2020.157.highogs-d112619a</t>
  </si>
  <si>
    <t>57-AEO2020.158.highogs-d112619a</t>
  </si>
  <si>
    <t>57-AEO2020.159.highogs-d112619a</t>
  </si>
  <si>
    <t>57-AEO2020.160.highogs-d112619a</t>
  </si>
  <si>
    <t>57-AEO2020.161.highogs-d112619a</t>
  </si>
  <si>
    <t>57-AEO2020.162.highogs-d112619a</t>
  </si>
  <si>
    <t>57-AEO2020.163.highogs-d112619a</t>
  </si>
  <si>
    <t>57-AEO2020.165.</t>
  </si>
  <si>
    <t>57-AEO2020.166.highogs-d112619a</t>
  </si>
  <si>
    <t>57-AEO2020.167.highogs-d112619a</t>
  </si>
  <si>
    <t>57-AEO2020.168.highogs-d112619a</t>
  </si>
  <si>
    <t>57-AEO2020.169.highogs-d112619a</t>
  </si>
  <si>
    <t>57-AEO2020.170.highogs-d112619a</t>
  </si>
  <si>
    <t>57-AEO2020.171.highogs-d112619a</t>
  </si>
  <si>
    <t>57-AEO2020.172.highogs-d112619a</t>
  </si>
  <si>
    <t>57-AEO2020.173.highogs-d112619a</t>
  </si>
  <si>
    <t>57-AEO2020.174.highogs-d112619a</t>
  </si>
  <si>
    <t>57-AEO2020.176.</t>
  </si>
  <si>
    <t>57-AEO2020.177.</t>
  </si>
  <si>
    <t>57-AEO2020.178.highogs-d112619a</t>
  </si>
  <si>
    <t>seat mpg</t>
  </si>
  <si>
    <t>57-AEO2020.179.highogs-d112619a</t>
  </si>
  <si>
    <t>57-AEO2020.180.highogs-d112619a</t>
  </si>
  <si>
    <t>57-AEO2020.181.highogs-d112619a</t>
  </si>
  <si>
    <t>57-AEO2020.182.</t>
  </si>
  <si>
    <t>57-AEO2020.183.highogs-d112619a</t>
  </si>
  <si>
    <t>57-AEO2020.184.highogs-d112619a</t>
  </si>
  <si>
    <t>57-AEO2020.185.highogs-d112619a</t>
  </si>
  <si>
    <t>57-AEO2020.186.highogs-d112619a</t>
  </si>
  <si>
    <t>57-AEO2020.188.</t>
  </si>
  <si>
    <t>57-AEO2020.189.</t>
  </si>
  <si>
    <t>57-AEO2020.190.highogs-d112619a</t>
  </si>
  <si>
    <t>57-AEO2020.191.highogs-d112619a</t>
  </si>
  <si>
    <t>57-AEO2020.192.highogs-d112619a</t>
  </si>
  <si>
    <t>57-AEO2020.193.highogs-d112619a</t>
  </si>
  <si>
    <t>57-AEO2020.194.highogs-d112619a</t>
  </si>
  <si>
    <t>57-AEO2020.195.highogs-d112619a</t>
  </si>
  <si>
    <t>57-AEO2020.196.highogs-d112619a</t>
  </si>
  <si>
    <t>57-AEO2020.197.highogs-d112619a</t>
  </si>
  <si>
    <t>57-AEO2020.198.highogs-d112619a</t>
  </si>
  <si>
    <t>57-AEO2020.199.highogs-d112619a</t>
  </si>
  <si>
    <t>57-AEO2020.200.highogs-d112619a</t>
  </si>
  <si>
    <t>57-AEO2020.201.highogs-d112619a</t>
  </si>
  <si>
    <t>57-AEO2020.202.highogs-d112619a</t>
  </si>
  <si>
    <t>57-AEO2020.203.highogs-d112619a</t>
  </si>
  <si>
    <t>Air Travel: Fuel Use: Commercial: Aviation Gasoline: U.S.: High oil and gas supply</t>
  </si>
  <si>
    <t>57-AEO2020.204.highogs-d112619a</t>
  </si>
  <si>
    <t>Air Travel: Fuel Use: Military: Jet Fuel: U.S.: High oil and gas supply</t>
  </si>
  <si>
    <t>57-AEO2020.205.highogs-d112619a</t>
  </si>
  <si>
    <t>Table 48.  Aircraft Stock</t>
  </si>
  <si>
    <t>https://www.eia.gov/outlooks/aeo/data/browser/#/?id=148-AEO2020&amp;cases=highogs&amp;sourcekey=0</t>
  </si>
  <si>
    <t>Tue Mar 09 2021 10:07:31 GMT-0800 (Pacific Standard Time)</t>
  </si>
  <si>
    <t>Aircraft Stock: Total: United States: High oil and gas supply</t>
  </si>
  <si>
    <t>Aircraft Stock: Total: U.S.: Narrow Body: High oil and gas supply</t>
  </si>
  <si>
    <t>Aircraft Stock: Total: U.S.: Wide Body: High oil and gas supply</t>
  </si>
  <si>
    <t>Aircraft Stock: Total: U.S.: Regional: High oil and gas supply</t>
  </si>
  <si>
    <t>Aircraft Stock: Total: Canada: High oil and gas supply</t>
  </si>
  <si>
    <t>Aircraft Stock: Total: Canada: Narrow Body: High oil and gas supply</t>
  </si>
  <si>
    <t>Aircraft Stock: Total: Canada: Wide Body: High oil and gas supply</t>
  </si>
  <si>
    <t>Aircraft Stock: Total: Canada: Regional: High oil and gas supply</t>
  </si>
  <si>
    <t>Aircraft Stock: Total: Central America: High oil and gas supply</t>
  </si>
  <si>
    <t>Aircraft Stock: Total: Central America: Narrow Body: High oil and gas supply</t>
  </si>
  <si>
    <t>Aircraft Stock: Total: Central America: Wide Body: High oil and gas supply</t>
  </si>
  <si>
    <t>Aircraft Stock: Total: Central America: Regional: High oil and gas supply</t>
  </si>
  <si>
    <t>Aircraft Stock: Total: South America: High oil and gas supply</t>
  </si>
  <si>
    <t>Aircraft Stock: Total: South America: Narrow Body: High oil and gas supply</t>
  </si>
  <si>
    <t>Aircraft Stock: Total: South America: Wide Body: High oil and gas supply</t>
  </si>
  <si>
    <t>Aircraft Stock: Total: South America: Regional: High oil and gas supply</t>
  </si>
  <si>
    <t>Aircraft Stock: Total: Europe: High oil and gas supply</t>
  </si>
  <si>
    <t>Aircraft Stock: Total: Europe: Narrow Body: High oil and gas supply</t>
  </si>
  <si>
    <t>Aircraft Stock: Total: Europe: Wide Body: High oil and gas supply</t>
  </si>
  <si>
    <t>Aircraft Stock: Total: Europe: Regional: High oil and gas supply</t>
  </si>
  <si>
    <t>Aircraft Stock: Total: Africa: High oil and gas supply</t>
  </si>
  <si>
    <t>Aircraft Stock: Total: Africa: Narrow Body: High oil and gas supply</t>
  </si>
  <si>
    <t>Aircraft Stock: Total: Africa: Wide Body: High oil and gas supply</t>
  </si>
  <si>
    <t>Aircraft Stock: Total: Africa: Regional: High oil and gas supply</t>
  </si>
  <si>
    <t>Aircraft Stock: Total: Mideast: High oil and gas supply</t>
  </si>
  <si>
    <t>Aircraft Stock: Total: Mideast: Narrow Body: High oil and gas supply</t>
  </si>
  <si>
    <t>Aircraft Stock: Total: Mideast: Wide Body: High oil and gas supply</t>
  </si>
  <si>
    <t>Aircraft Stock: Total: Mideast: Regional: High oil and gas supply</t>
  </si>
  <si>
    <t>Aircraft Stock: Total: CIS: High oil and gas supply</t>
  </si>
  <si>
    <t>Aircraft Stock: Total: CIS: Narrow Body: High oil and gas supply</t>
  </si>
  <si>
    <t>Aircraft Stock: Total: CIS: Wide Body: High oil and gas supply</t>
  </si>
  <si>
    <t>Aircraft Stock: Total: CIS: Regional: High oil and gas supply</t>
  </si>
  <si>
    <t>Aircraft Stock: Total: China: High oil and gas supply</t>
  </si>
  <si>
    <t>Aircraft Stock: Total: China: Narrow Body: High oil and gas supply</t>
  </si>
  <si>
    <t>Aircraft Stock: Total: China: Wide Body: High oil and gas supply</t>
  </si>
  <si>
    <t>Aircraft Stock: Total: China: Regional: High oil and gas supply</t>
  </si>
  <si>
    <t>Aircraft Stock: Total: Northeast Asia: High oil and gas supply</t>
  </si>
  <si>
    <t>Aircraft Stock: Total: Northeast Asia: Narrow Body: High oil and gas supply</t>
  </si>
  <si>
    <t>Aircraft Stock: Total: Northeast Asia: Wide Body: High oil and gas supply</t>
  </si>
  <si>
    <t>Aircraft Stock: Total: Northeast Asia: Regional: High oil and gas supply</t>
  </si>
  <si>
    <t>Aircraft Stock: Total: Southeast Asia: High oil and gas supply</t>
  </si>
  <si>
    <t>Aircraft Stock: Total: Southeast Asia: Narrow Body: High oil and gas supply</t>
  </si>
  <si>
    <t>Aircraft Stock: Total: Southeast Asia: Wide Body: High oil and gas supply</t>
  </si>
  <si>
    <t>Aircraft Stock: Total: Southeast Asia: Regional: High oil and gas supply</t>
  </si>
  <si>
    <t>Aircraft Stock: Total: Southwest Asia: High oil and gas supply</t>
  </si>
  <si>
    <t>Aircraft Stock: Total: Southwest Asia: Narrow Body: High oil and gas supply</t>
  </si>
  <si>
    <t>Aircraft Stock: Total: Southwest Asia: Wide Body: High oil and gas supply</t>
  </si>
  <si>
    <t>Aircraft Stock: Total: Southwest Asia: Regional: High oil and gas supply</t>
  </si>
  <si>
    <t>Aircraft Stock: Total: Oceania: High oil and gas supply</t>
  </si>
  <si>
    <t>Aircraft Stock: Total: Oceania: Narrow Body: High oil and gas supply</t>
  </si>
  <si>
    <t>Aircraft Stock: Total: Oceania: Wide Body: High oil and gas supply</t>
  </si>
  <si>
    <t>Aircraft Stock: Total: Oceania: Regional: High oil and gas supply</t>
  </si>
  <si>
    <t>Aircraft Stock: Total: World: High oil and gas supply</t>
  </si>
  <si>
    <t>Aircraft Stock: Active: United States: High oil and gas supply</t>
  </si>
  <si>
    <t>Aircraft Stock: Active: U.S.: Narrow Body: High oil and gas supply</t>
  </si>
  <si>
    <t>Aircraft Stock: Active: U.S.: Wide Body: High oil and gas supply</t>
  </si>
  <si>
    <t>Aircraft Stock: Active: U.S.: Regional: High oil and gas supply</t>
  </si>
  <si>
    <t>Aircraft Stock: Active: Canada: High oil and gas supply</t>
  </si>
  <si>
    <t>Aircraft Stock: Active: Canada: Narrow Body: High oil and gas supply</t>
  </si>
  <si>
    <t>Aircraft Stock: Active: Canada: Wide Body: High oil and gas supply</t>
  </si>
  <si>
    <t>Aircraft Stock: Active: Canada: Regional: High oil and gas supply</t>
  </si>
  <si>
    <t>Aircraft Stock: Active: Central America: High oil and gas supply</t>
  </si>
  <si>
    <t>Aircraft Stock: Active: Central America: Narrow Body: High oil and gas supply</t>
  </si>
  <si>
    <t>Aircraft Stock: Active: Central America: Wide Body: High oil and gas supply</t>
  </si>
  <si>
    <t>Aircraft Stock: Active: Central America: Regional: High oil and gas supply</t>
  </si>
  <si>
    <t>Aircraft Stock: Active: South America: High oil and gas supply</t>
  </si>
  <si>
    <t>Aircraft Stock: Active: South America: Narrow Body: High oil and gas supply</t>
  </si>
  <si>
    <t>Aircraft Stock: Active: South America: Wide Body: High oil and gas supply</t>
  </si>
  <si>
    <t>Aircraft Stock: Active: South America: Regional: High oil and gas supply</t>
  </si>
  <si>
    <t>Aircraft Stock: Active: Europe: High oil and gas supply</t>
  </si>
  <si>
    <t>Aircraft Stock: Active: Europe: Narrow Body: High oil and gas supply</t>
  </si>
  <si>
    <t>Aircraft Stock: Active: Europe: Wide Body: High oil and gas supply</t>
  </si>
  <si>
    <t>Aircraft Stock: Active: Europe: Regional: High oil and gas supply</t>
  </si>
  <si>
    <t>Aircraft Stock: Active: Africa: High oil and gas supply</t>
  </si>
  <si>
    <t>Aircraft Stock: Active: Africa: Narrow Body: High oil and gas supply</t>
  </si>
  <si>
    <t>Aircraft Stock: Active: Africa: Wide Body: High oil and gas supply</t>
  </si>
  <si>
    <t>Aircraft Stock: Active: Africa: Regional: High oil and gas supply</t>
  </si>
  <si>
    <t>Aircraft Stock: Active: Mideast: High oil and gas supply</t>
  </si>
  <si>
    <t>Aircraft Stock: Active: Mideast: Narrow Body: High oil and gas supply</t>
  </si>
  <si>
    <t>Aircraft Stock: Active: Mideast: Wide Body: High oil and gas supply</t>
  </si>
  <si>
    <t>Aircraft Stock: Active: Mideast: Regional: High oil and gas supply</t>
  </si>
  <si>
    <t>Aircraft Stock: Active: CIS: High oil and gas supply</t>
  </si>
  <si>
    <t>Aircraft Stock: Active: CIS: Narrow Body: High oil and gas supply</t>
  </si>
  <si>
    <t>Aircraft Stock: Active: CIS: Wide Body: High oil and gas supply</t>
  </si>
  <si>
    <t>Aircraft Stock: Active: CIS: Regional: High oil and gas supply</t>
  </si>
  <si>
    <t>Aircraft Stock: Active: China: High oil and gas supply</t>
  </si>
  <si>
    <t>Aircraft Stock: Active: China: Narrow Body: High oil and gas supply</t>
  </si>
  <si>
    <t>Aircraft Stock: Active: China: Wide Body: High oil and gas supply</t>
  </si>
  <si>
    <t>Aircraft Stock: Active: China: Regional: High oil and gas supply</t>
  </si>
  <si>
    <t>Aircraft Stock: Active: Northeast Asia: High oil and gas supply</t>
  </si>
  <si>
    <t>Aircraft Stock: Active: Northeast Asia: Narrow Body: High oil and gas supply</t>
  </si>
  <si>
    <t>Aircraft Stock: Active: Northeast Asia: Wide Body: High oil and gas supply</t>
  </si>
  <si>
    <t>Aircraft Stock: Active: Northeast Asia: Regional: High oil and gas supply</t>
  </si>
  <si>
    <t>Aircraft Stock: Active: Southeast Asia: High oil and gas supply</t>
  </si>
  <si>
    <t>Aircraft Stock: Active: Southeast Asia: Narrow Body: High oil and gas supply</t>
  </si>
  <si>
    <t>Aircraft Stock: Active: Southeast Asia: Wide Body: High oil and gas supply</t>
  </si>
  <si>
    <t>Aircraft Stock: Active: Southeast Asia: Regional: High oil and gas supply</t>
  </si>
  <si>
    <t>Aircraft Stock: Active: Southwest Asia: High oil and gas supply</t>
  </si>
  <si>
    <t>Aircraft Stock: Active: Southwest Asia: Narrow Body: High oil and gas supply</t>
  </si>
  <si>
    <t>Aircraft Stock: Active: Southwest Asia: Wide Body: High oil and gas supply</t>
  </si>
  <si>
    <t>Aircraft Stock: Active: Southwest Asia: Regional: High oil and gas supply</t>
  </si>
  <si>
    <t>Aircraft Stock: Active: Oceania: High oil and gas supply</t>
  </si>
  <si>
    <t>Aircraft Stock: Active: Oceania: Narrow Body: High oil and gas supply</t>
  </si>
  <si>
    <t>Aircraft Stock: Active: Oceania: Wide Body: High oil and gas supply</t>
  </si>
  <si>
    <t>Aircraft Stock: Active: Oceania: Regional: High oil and gas supply</t>
  </si>
  <si>
    <t>Aircraft Stock: Active: World: High oil and gas supply</t>
  </si>
  <si>
    <t>Aircraft Stock: Parked: United States: High oil and gas supply</t>
  </si>
  <si>
    <t>Aircraft Stock: Parked: U.S.: Narrow Body: High oil and gas supply</t>
  </si>
  <si>
    <t>Aircraft Stock: Parked: U.S.: Wide Body: High oil and gas supply</t>
  </si>
  <si>
    <t>Aircraft Stock: Parked: U.S.: Regional: High oil and gas supply</t>
  </si>
  <si>
    <t>Aircraft Stock: Parked: Canada: High oil and gas supply</t>
  </si>
  <si>
    <t>Aircraft Stock: Parked: Canada: Narrow Body: High oil and gas supply</t>
  </si>
  <si>
    <t>Aircraft Stock: Parked: Canada: Wide Body: High oil and gas supply</t>
  </si>
  <si>
    <t>Aircraft Stock: Parked: Canada: Regional: High oil and gas supply</t>
  </si>
  <si>
    <t>Aircraft Stock: Parked: Central America: High oil and gas supply</t>
  </si>
  <si>
    <t>Aircraft Stock: Parked: Central America: Narrow Body: High oil and gas supply</t>
  </si>
  <si>
    <t>Aircraft Stock: Parked: Central America: Wide Body: High oil and gas supply</t>
  </si>
  <si>
    <t>Aircraft Stock: Parked: Central America: Regional: High oil and gas supply</t>
  </si>
  <si>
    <t>Aircraft Stock: Parked: South America: High oil and gas supply</t>
  </si>
  <si>
    <t>Aircraft Stock: Parked: South America: Narrow Body: High oil and gas supply</t>
  </si>
  <si>
    <t>Aircraft Stock: Parked: South America: Wide Body: High oil and gas supply</t>
  </si>
  <si>
    <t>Aircraft Stock: Parked: South America: Regional: High oil and gas supply</t>
  </si>
  <si>
    <t>Aircraft Stock: Parked: Europe: High oil and gas supply</t>
  </si>
  <si>
    <t>Aircraft Stock: Parked: Europe: Narrow Body: High oil and gas supply</t>
  </si>
  <si>
    <t>Aircraft Stock: Parked: Europe: Wide Body: High oil and gas supply</t>
  </si>
  <si>
    <t>Aircraft Stock: Parked: Europe: Regional: High oil and gas supply</t>
  </si>
  <si>
    <t>Aircraft Stock: Parked: Africa: High oil and gas supply</t>
  </si>
  <si>
    <t>Aircraft Stock: Parked: Africa: Narrow Body: High oil and gas supply</t>
  </si>
  <si>
    <t>Aircraft Stock: Parked: Africa: Wide Body: High oil and gas supply</t>
  </si>
  <si>
    <t>Aircraft Stock: Parked: Africa: Regional: High oil and gas supply</t>
  </si>
  <si>
    <t>Aircraft Stock: Parked: Mideast: High oil and gas supply</t>
  </si>
  <si>
    <t>Aircraft Stock: Parked: Mideast: Narrow Body: High oil and gas supply</t>
  </si>
  <si>
    <t>Aircraft Stock: Parked: Mideast: Wide Body: High oil and gas supply</t>
  </si>
  <si>
    <t>Aircraft Stock: Parked: Mideast: Regional: High oil and gas supply</t>
  </si>
  <si>
    <t>Aircraft Stock: Parked: CIS: High oil and gas supply</t>
  </si>
  <si>
    <t>Aircraft Stock: Parked: CIS: Narrow Body: High oil and gas supply</t>
  </si>
  <si>
    <t>Aircraft Stock: Parked: CIS: Wide Body: High oil and gas supply</t>
  </si>
  <si>
    <t>Aircraft Stock: Parked: CIS: Regional: High oil and gas supply</t>
  </si>
  <si>
    <t>Aircraft Stock: Parked: China: High oil and gas supply</t>
  </si>
  <si>
    <t>Aircraft Stock: Parked: China: Narrow Body: High oil and gas supply</t>
  </si>
  <si>
    <t>Aircraft Stock: Parked: China: Wide Body: High oil and gas supply</t>
  </si>
  <si>
    <t>Aircraft Stock: Parked: China: Regional: High oil and gas supply</t>
  </si>
  <si>
    <t>Aircraft Stock: Parked: Northeast Asia: High oil and gas supply</t>
  </si>
  <si>
    <t>Aircraft Stock: Parked: Northeast Asia: Narrow Body: High oil and gas supply</t>
  </si>
  <si>
    <t>Aircraft Stock: Parked: Northeast Asia: Wide Body: High oil and gas supply</t>
  </si>
  <si>
    <t>Aircraft Stock: Parked: Northeast Asia: Regional: High oil and gas supply</t>
  </si>
  <si>
    <t>Aircraft Stock: Parked: Southeast Asia: High oil and gas supply</t>
  </si>
  <si>
    <t>Aircraft Stock: Parked: Southeast Asia: Narrow Body: High oil and gas supply</t>
  </si>
  <si>
    <t>Aircraft Stock: Parked: Southeast Asia: Wide Body: High oil and gas supply</t>
  </si>
  <si>
    <t>Aircraft Stock: Parked: Southeast Asia: Regional: High oil and gas supply</t>
  </si>
  <si>
    <t>Aircraft Stock: Parked: Southwest Asia: High oil and gas supply</t>
  </si>
  <si>
    <t>Aircraft Stock: Parked: Southwest Asia: Narrow Body: High oil and gas supply</t>
  </si>
  <si>
    <t>Aircraft Stock: Parked: Southwest Asia: Wide Body: High oil and gas supply</t>
  </si>
  <si>
    <t>Aircraft Stock: Parked: Southwest Asia: Regional: High oil and gas supply</t>
  </si>
  <si>
    <t>Aircraft Stock: Parked: Oceania: High oil and gas supply</t>
  </si>
  <si>
    <t>Aircraft Stock: Parked: Oceania: Narrow Body: High oil and gas supply</t>
  </si>
  <si>
    <t>Aircraft Stock: Parked: Oceania: Wide Body: High oil and gas supply</t>
  </si>
  <si>
    <t>Aircraft Stock: Parked: Oceania: Regional: High oil and gas supply</t>
  </si>
  <si>
    <t>Aircraft Stock: Parked: World: High oil and gas supply</t>
  </si>
  <si>
    <t>Aircraft Stock: Cargo: United States: High oil and gas supply</t>
  </si>
  <si>
    <t>Aircraft Stock: Cargo: Canada: High oil and gas supply</t>
  </si>
  <si>
    <t>Aircraft Stock: Cargo: Central America: High oil and gas supply</t>
  </si>
  <si>
    <t>Aircraft Stock: Cargo: South America: High oil and gas supply</t>
  </si>
  <si>
    <t>Aircraft Stock: Cargo: Europe: High oil and gas supply</t>
  </si>
  <si>
    <t>Aircraft Stock: Cargo: Africa: High oil and gas supply</t>
  </si>
  <si>
    <t>Aircraft Stock: Cargo: Mideast: High oil and gas supply</t>
  </si>
  <si>
    <t>Aircraft Stock: Cargo: CIS: High oil and gas supply</t>
  </si>
  <si>
    <t>Aircraft Stock: Cargo: China: High oil and gas supply</t>
  </si>
  <si>
    <t>Aircraft Stock: Cargo: Northeast Asia: High oil and gas supply</t>
  </si>
  <si>
    <t>Aircraft Stock: Cargo: Southeast Asia: High oil and gas supply</t>
  </si>
  <si>
    <t>Aircraft Stock: Cargo: Southwest Asia: High oil and gas supply</t>
  </si>
  <si>
    <t>Aircraft Stock: Cargo: Oceania: High oil and gas supply</t>
  </si>
  <si>
    <t>Aircraft Stock: Cargo: World: High oil and gas supply</t>
  </si>
  <si>
    <t>148-AEO2020.2.</t>
  </si>
  <si>
    <t>148-AEO2020.3.highogs-d112619a</t>
  </si>
  <si>
    <t>148-AEO2020.4.highogs-d112619a</t>
  </si>
  <si>
    <t>148-AEO2020.5.highogs-d112619a</t>
  </si>
  <si>
    <t>148-AEO2020.6.highogs-d112619a</t>
  </si>
  <si>
    <t>148-AEO2020.7.highogs-d112619a</t>
  </si>
  <si>
    <t>148-AEO2020.8.highogs-d112619a</t>
  </si>
  <si>
    <t>148-AEO2020.9.highogs-d112619a</t>
  </si>
  <si>
    <t>148-AEO2020.10.highogs-d112619a</t>
  </si>
  <si>
    <t>148-AEO2020.11.highogs-d112619a</t>
  </si>
  <si>
    <t>148-AEO2020.12.highogs-d112619a</t>
  </si>
  <si>
    <t>148-AEO2020.13.highogs-d112619a</t>
  </si>
  <si>
    <t>148-AEO2020.14.highogs-d112619a</t>
  </si>
  <si>
    <t>148-AEO2020.15.highogs-d112619a</t>
  </si>
  <si>
    <t>148-AEO2020.16.highogs-d112619a</t>
  </si>
  <si>
    <t>148-AEO2020.17.highogs-d112619a</t>
  </si>
  <si>
    <t>148-AEO2020.18.highogs-d112619a</t>
  </si>
  <si>
    <t>148-AEO2020.19.highogs-d112619a</t>
  </si>
  <si>
    <t>148-AEO2020.20.highogs-d112619a</t>
  </si>
  <si>
    <t>148-AEO2020.21.highogs-d112619a</t>
  </si>
  <si>
    <t>148-AEO2020.22.highogs-d112619a</t>
  </si>
  <si>
    <t>148-AEO2020.23.highogs-d112619a</t>
  </si>
  <si>
    <t>148-AEO2020.24.highogs-d112619a</t>
  </si>
  <si>
    <t>148-AEO2020.25.highogs-d112619a</t>
  </si>
  <si>
    <t>148-AEO2020.26.highogs-d112619a</t>
  </si>
  <si>
    <t>148-AEO2020.27.highogs-d112619a</t>
  </si>
  <si>
    <t>148-AEO2020.28.highogs-d112619a</t>
  </si>
  <si>
    <t>148-AEO2020.29.highogs-d112619a</t>
  </si>
  <si>
    <t>148-AEO2020.30.highogs-d112619a</t>
  </si>
  <si>
    <t>148-AEO2020.31.highogs-d112619a</t>
  </si>
  <si>
    <t>148-AEO2020.32.highogs-d112619a</t>
  </si>
  <si>
    <t>148-AEO2020.33.highogs-d112619a</t>
  </si>
  <si>
    <t>148-AEO2020.34.highogs-d112619a</t>
  </si>
  <si>
    <t>148-AEO2020.35.highogs-d112619a</t>
  </si>
  <si>
    <t>148-AEO2020.36.highogs-d112619a</t>
  </si>
  <si>
    <t>148-AEO2020.37.highogs-d112619a</t>
  </si>
  <si>
    <t>148-AEO2020.38.highogs-d112619a</t>
  </si>
  <si>
    <t>148-AEO2020.39.highogs-d112619a</t>
  </si>
  <si>
    <t>148-AEO2020.40.highogs-d112619a</t>
  </si>
  <si>
    <t>148-AEO2020.41.highogs-d112619a</t>
  </si>
  <si>
    <t>148-AEO2020.42.highogs-d112619a</t>
  </si>
  <si>
    <t>148-AEO2020.43.highogs-d112619a</t>
  </si>
  <si>
    <t>148-AEO2020.44.highogs-d112619a</t>
  </si>
  <si>
    <t>148-AEO2020.45.highogs-d112619a</t>
  </si>
  <si>
    <t>148-AEO2020.46.highogs-d112619a</t>
  </si>
  <si>
    <t>148-AEO2020.47.highogs-d112619a</t>
  </si>
  <si>
    <t>148-AEO2020.48.highogs-d112619a</t>
  </si>
  <si>
    <t>148-AEO2020.49.highogs-d112619a</t>
  </si>
  <si>
    <t>148-AEO2020.50.highogs-d112619a</t>
  </si>
  <si>
    <t>148-AEO2020.51.highogs-d112619a</t>
  </si>
  <si>
    <t>148-AEO2020.52.highogs-d112619a</t>
  </si>
  <si>
    <t>148-AEO2020.53.highogs-d112619a</t>
  </si>
  <si>
    <t>148-AEO2020.54.highogs-d112619a</t>
  </si>
  <si>
    <t>148-AEO2020.55.highogs-d112619a</t>
  </si>
  <si>
    <t>148-AEO2020.58.</t>
  </si>
  <si>
    <t>148-AEO2020.59.highogs-d112619a</t>
  </si>
  <si>
    <t>148-AEO2020.60.highogs-d112619a</t>
  </si>
  <si>
    <t>148-AEO2020.61.highogs-d112619a</t>
  </si>
  <si>
    <t>148-AEO2020.62.highogs-d112619a</t>
  </si>
  <si>
    <t>148-AEO2020.63.highogs-d112619a</t>
  </si>
  <si>
    <t>148-AEO2020.64.highogs-d112619a</t>
  </si>
  <si>
    <t>148-AEO2020.65.highogs-d112619a</t>
  </si>
  <si>
    <t>148-AEO2020.66.highogs-d112619a</t>
  </si>
  <si>
    <t>148-AEO2020.67.highogs-d112619a</t>
  </si>
  <si>
    <t>148-AEO2020.68.highogs-d112619a</t>
  </si>
  <si>
    <t>148-AEO2020.69.highogs-d112619a</t>
  </si>
  <si>
    <t>148-AEO2020.70.highogs-d112619a</t>
  </si>
  <si>
    <t>148-AEO2020.71.highogs-d112619a</t>
  </si>
  <si>
    <t>148-AEO2020.72.highogs-d112619a</t>
  </si>
  <si>
    <t>148-AEO2020.73.highogs-d112619a</t>
  </si>
  <si>
    <t>148-AEO2020.74.highogs-d112619a</t>
  </si>
  <si>
    <t>148-AEO2020.75.highogs-d112619a</t>
  </si>
  <si>
    <t>148-AEO2020.76.highogs-d112619a</t>
  </si>
  <si>
    <t>148-AEO2020.77.highogs-d112619a</t>
  </si>
  <si>
    <t>148-AEO2020.78.highogs-d112619a</t>
  </si>
  <si>
    <t>148-AEO2020.79.highogs-d112619a</t>
  </si>
  <si>
    <t>148-AEO2020.80.highogs-d112619a</t>
  </si>
  <si>
    <t>148-AEO2020.81.highogs-d112619a</t>
  </si>
  <si>
    <t>148-AEO2020.82.highogs-d112619a</t>
  </si>
  <si>
    <t>148-AEO2020.83.highogs-d112619a</t>
  </si>
  <si>
    <t>148-AEO2020.84.highogs-d112619a</t>
  </si>
  <si>
    <t>148-AEO2020.85.highogs-d112619a</t>
  </si>
  <si>
    <t>148-AEO2020.86.highogs-d112619a</t>
  </si>
  <si>
    <t>148-AEO2020.87.highogs-d112619a</t>
  </si>
  <si>
    <t>148-AEO2020.88.highogs-d112619a</t>
  </si>
  <si>
    <t>148-AEO2020.89.highogs-d112619a</t>
  </si>
  <si>
    <t>148-AEO2020.90.highogs-d112619a</t>
  </si>
  <si>
    <t>148-AEO2020.91.highogs-d112619a</t>
  </si>
  <si>
    <t>148-AEO2020.92.highogs-d112619a</t>
  </si>
  <si>
    <t>148-AEO2020.93.highogs-d112619a</t>
  </si>
  <si>
    <t>148-AEO2020.94.highogs-d112619a</t>
  </si>
  <si>
    <t>148-AEO2020.95.highogs-d112619a</t>
  </si>
  <si>
    <t>148-AEO2020.96.highogs-d112619a</t>
  </si>
  <si>
    <t>148-AEO2020.97.highogs-d112619a</t>
  </si>
  <si>
    <t>148-AEO2020.98.highogs-d112619a</t>
  </si>
  <si>
    <t>148-AEO2020.99.highogs-d112619a</t>
  </si>
  <si>
    <t>148-AEO2020.100.highogs-d112619a</t>
  </si>
  <si>
    <t>148-AEO2020.101.highogs-d112619a</t>
  </si>
  <si>
    <t>148-AEO2020.102.highogs-d112619a</t>
  </si>
  <si>
    <t>148-AEO2020.103.highogs-d112619a</t>
  </si>
  <si>
    <t>148-AEO2020.104.highogs-d112619a</t>
  </si>
  <si>
    <t>148-AEO2020.105.highogs-d112619a</t>
  </si>
  <si>
    <t>148-AEO2020.106.highogs-d112619a</t>
  </si>
  <si>
    <t>148-AEO2020.107.highogs-d112619a</t>
  </si>
  <si>
    <t>148-AEO2020.108.highogs-d112619a</t>
  </si>
  <si>
    <t>148-AEO2020.109.highogs-d112619a</t>
  </si>
  <si>
    <t>148-AEO2020.110.highogs-d112619a</t>
  </si>
  <si>
    <t>148-AEO2020.111.highogs-d112619a</t>
  </si>
  <si>
    <t>148-AEO2020.114.</t>
  </si>
  <si>
    <t>148-AEO2020.115.highogs-d112619a</t>
  </si>
  <si>
    <t>148-AEO2020.116.highogs-d112619a</t>
  </si>
  <si>
    <t>148-AEO2020.117.highogs-d112619a</t>
  </si>
  <si>
    <t>148-AEO2020.118.highogs-d112619a</t>
  </si>
  <si>
    <t>148-AEO2020.119.highogs-d112619a</t>
  </si>
  <si>
    <t>148-AEO2020.120.highogs-d112619a</t>
  </si>
  <si>
    <t>148-AEO2020.121.highogs-d112619a</t>
  </si>
  <si>
    <t>148-AEO2020.122.highogs-d112619a</t>
  </si>
  <si>
    <t>148-AEO2020.123.highogs-d112619a</t>
  </si>
  <si>
    <t>148-AEO2020.124.highogs-d112619a</t>
  </si>
  <si>
    <t>148-AEO2020.125.highogs-d112619a</t>
  </si>
  <si>
    <t>148-AEO2020.126.highogs-d112619a</t>
  </si>
  <si>
    <t>148-AEO2020.127.highogs-d112619a</t>
  </si>
  <si>
    <t>148-AEO2020.128.highogs-d112619a</t>
  </si>
  <si>
    <t>148-AEO2020.129.highogs-d112619a</t>
  </si>
  <si>
    <t>148-AEO2020.130.highogs-d112619a</t>
  </si>
  <si>
    <t>148-AEO2020.131.highogs-d112619a</t>
  </si>
  <si>
    <t>148-AEO2020.132.highogs-d112619a</t>
  </si>
  <si>
    <t>148-AEO2020.133.highogs-d112619a</t>
  </si>
  <si>
    <t>148-AEO2020.134.highogs-d112619a</t>
  </si>
  <si>
    <t>148-AEO2020.135.highogs-d112619a</t>
  </si>
  <si>
    <t>148-AEO2020.136.highogs-d112619a</t>
  </si>
  <si>
    <t>148-AEO2020.137.highogs-d112619a</t>
  </si>
  <si>
    <t>148-AEO2020.138.highogs-d112619a</t>
  </si>
  <si>
    <t>148-AEO2020.139.highogs-d112619a</t>
  </si>
  <si>
    <t>148-AEO2020.140.highogs-d112619a</t>
  </si>
  <si>
    <t>148-AEO2020.141.highogs-d112619a</t>
  </si>
  <si>
    <t>148-AEO2020.142.highogs-d112619a</t>
  </si>
  <si>
    <t>148-AEO2020.143.highogs-d112619a</t>
  </si>
  <si>
    <t>148-AEO2020.144.highogs-d112619a</t>
  </si>
  <si>
    <t>148-AEO2020.145.highogs-d112619a</t>
  </si>
  <si>
    <t>148-AEO2020.146.highogs-d112619a</t>
  </si>
  <si>
    <t>148-AEO2020.147.highogs-d112619a</t>
  </si>
  <si>
    <t>148-AEO2020.148.highogs-d112619a</t>
  </si>
  <si>
    <t>148-AEO2020.149.highogs-d112619a</t>
  </si>
  <si>
    <t>148-AEO2020.150.highogs-d112619a</t>
  </si>
  <si>
    <t>148-AEO2020.151.highogs-d112619a</t>
  </si>
  <si>
    <t>148-AEO2020.152.highogs-d112619a</t>
  </si>
  <si>
    <t>148-AEO2020.153.highogs-d112619a</t>
  </si>
  <si>
    <t>148-AEO2020.154.highogs-d112619a</t>
  </si>
  <si>
    <t>148-AEO2020.155.highogs-d112619a</t>
  </si>
  <si>
    <t>148-AEO2020.156.highogs-d112619a</t>
  </si>
  <si>
    <t>148-AEO2020.157.highogs-d112619a</t>
  </si>
  <si>
    <t>148-AEO2020.158.highogs-d112619a</t>
  </si>
  <si>
    <t>148-AEO2020.159.highogs-d112619a</t>
  </si>
  <si>
    <t>148-AEO2020.160.highogs-d112619a</t>
  </si>
  <si>
    <t>148-AEO2020.161.highogs-d112619a</t>
  </si>
  <si>
    <t>148-AEO2020.162.highogs-d112619a</t>
  </si>
  <si>
    <t>148-AEO2020.163.highogs-d112619a</t>
  </si>
  <si>
    <t>148-AEO2020.164.highogs-d112619a</t>
  </si>
  <si>
    <t>148-AEO2020.165.highogs-d112619a</t>
  </si>
  <si>
    <t>148-AEO2020.166.highogs-d112619a</t>
  </si>
  <si>
    <t>148-AEO2020.167.highogs-d112619a</t>
  </si>
  <si>
    <t>148-AEO2020.170.</t>
  </si>
  <si>
    <t>148-AEO2020.171.highogs-d112619a</t>
  </si>
  <si>
    <t>148-AEO2020.172.highogs-d112619a</t>
  </si>
  <si>
    <t>148-AEO2020.173.highogs-d112619a</t>
  </si>
  <si>
    <t>148-AEO2020.174.highogs-d112619a</t>
  </si>
  <si>
    <t>148-AEO2020.175.highogs-d112619a</t>
  </si>
  <si>
    <t>148-AEO2020.176.highogs-d112619a</t>
  </si>
  <si>
    <t>148-AEO2020.177.highogs-d112619a</t>
  </si>
  <si>
    <t>148-AEO2020.178.highogs-d112619a</t>
  </si>
  <si>
    <t>148-AEO2020.179.highogs-d112619a</t>
  </si>
  <si>
    <t>148-AEO2020.180.highogs-d112619a</t>
  </si>
  <si>
    <t>148-AEO2020.181.highogs-d112619a</t>
  </si>
  <si>
    <t>148-AEO2020.182.highogs-d112619a</t>
  </si>
  <si>
    <t>148-AEO2020.183.highogs-d112619a</t>
  </si>
  <si>
    <t>148-AEO2020.184.highogs-d112619a</t>
  </si>
  <si>
    <t>https://www.bts.gov/content/us-passenger-miles</t>
  </si>
  <si>
    <t>U.S. air carrier, certificated, domestic, all services</t>
  </si>
  <si>
    <t>General aviation</t>
  </si>
  <si>
    <r>
      <t>Light duty vehicle, short wheel base</t>
    </r>
    <r>
      <rPr>
        <vertAlign val="superscript"/>
        <sz val="11"/>
        <rFont val="Arial Narrow"/>
        <family val="2"/>
      </rPr>
      <t>a,b</t>
    </r>
  </si>
  <si>
    <r>
      <t>Motorcycle</t>
    </r>
    <r>
      <rPr>
        <vertAlign val="superscript"/>
        <sz val="11"/>
        <rFont val="Arial Narrow"/>
        <family val="2"/>
      </rPr>
      <t>b</t>
    </r>
  </si>
  <si>
    <r>
      <t>Light duty vehicle, long wheel base</t>
    </r>
    <r>
      <rPr>
        <vertAlign val="superscript"/>
        <sz val="11"/>
        <rFont val="Arial Narrow"/>
        <family val="2"/>
      </rPr>
      <t>a,b</t>
    </r>
  </si>
  <si>
    <r>
      <t>Truck, single-unit 2-axle 6-tire or more</t>
    </r>
    <r>
      <rPr>
        <vertAlign val="superscript"/>
        <sz val="11"/>
        <rFont val="Arial Narrow"/>
        <family val="2"/>
      </rPr>
      <t>b</t>
    </r>
  </si>
  <si>
    <r>
      <t>Bus</t>
    </r>
    <r>
      <rPr>
        <vertAlign val="superscript"/>
        <sz val="11"/>
        <rFont val="Arial Narrow"/>
        <family val="2"/>
      </rPr>
      <t>c,e</t>
    </r>
  </si>
  <si>
    <r>
      <t>Transit</t>
    </r>
    <r>
      <rPr>
        <b/>
        <vertAlign val="superscript"/>
        <sz val="11"/>
        <rFont val="Arial Narrow"/>
        <family val="2"/>
      </rPr>
      <t>d</t>
    </r>
    <r>
      <rPr>
        <b/>
        <sz val="11"/>
        <rFont val="Arial Narrow"/>
        <family val="2"/>
      </rPr>
      <t>, total</t>
    </r>
  </si>
  <si>
    <r>
      <t>Motor bus</t>
    </r>
    <r>
      <rPr>
        <vertAlign val="superscript"/>
        <sz val="11"/>
        <rFont val="Arial Narrow"/>
        <family val="2"/>
      </rPr>
      <t>c,e</t>
    </r>
  </si>
  <si>
    <r>
      <t>Commuter bus</t>
    </r>
    <r>
      <rPr>
        <vertAlign val="superscript"/>
        <sz val="11"/>
        <rFont val="Arial Narrow"/>
        <family val="2"/>
      </rPr>
      <t>e</t>
    </r>
  </si>
  <si>
    <r>
      <t>Light rail</t>
    </r>
    <r>
      <rPr>
        <vertAlign val="superscript"/>
        <sz val="11"/>
        <rFont val="Arial Narrow"/>
        <family val="2"/>
      </rPr>
      <t>f</t>
    </r>
  </si>
  <si>
    <r>
      <t>Trolley bus</t>
    </r>
    <r>
      <rPr>
        <vertAlign val="superscript"/>
        <sz val="11"/>
        <rFont val="Arial Narrow"/>
        <family val="2"/>
      </rPr>
      <t>c</t>
    </r>
  </si>
  <si>
    <r>
      <t>Demand response</t>
    </r>
    <r>
      <rPr>
        <vertAlign val="superscript"/>
        <sz val="11"/>
        <rFont val="Arial Narrow"/>
        <family val="2"/>
      </rPr>
      <t>c,d</t>
    </r>
  </si>
  <si>
    <r>
      <t>Ferry boat</t>
    </r>
    <r>
      <rPr>
        <vertAlign val="superscript"/>
        <sz val="11"/>
        <rFont val="Arial Narrow"/>
        <family val="2"/>
      </rPr>
      <t>g</t>
    </r>
  </si>
  <si>
    <r>
      <t>Other</t>
    </r>
    <r>
      <rPr>
        <vertAlign val="superscript"/>
        <sz val="11"/>
        <rFont val="Arial Narrow"/>
        <family val="2"/>
      </rPr>
      <t>g,h</t>
    </r>
  </si>
  <si>
    <r>
      <t>Intercity/Amtrak</t>
    </r>
    <r>
      <rPr>
        <b/>
        <vertAlign val="superscript"/>
        <sz val="11"/>
        <rFont val="Arial Narrow"/>
        <family val="2"/>
      </rPr>
      <t>i</t>
    </r>
  </si>
  <si>
    <r>
      <t>Walking</t>
    </r>
    <r>
      <rPr>
        <b/>
        <vertAlign val="superscript"/>
        <sz val="11"/>
        <rFont val="Arial Narrow"/>
        <family val="2"/>
      </rPr>
      <t>j</t>
    </r>
  </si>
  <si>
    <r>
      <t>Cycling</t>
    </r>
    <r>
      <rPr>
        <b/>
        <vertAlign val="superscript"/>
        <sz val="11"/>
        <rFont val="Arial Narrow"/>
        <family val="2"/>
      </rPr>
      <t>j</t>
    </r>
  </si>
  <si>
    <r>
      <t>KEY:</t>
    </r>
    <r>
      <rPr>
        <sz val="9"/>
        <rFont val="Arial"/>
        <family val="2"/>
      </rPr>
      <t xml:space="preserve"> N = data do not exist; U = data are not available.</t>
    </r>
  </si>
  <si>
    <r>
      <t>a</t>
    </r>
    <r>
      <rPr>
        <sz val="9"/>
        <rFont val="Arial"/>
        <family val="2"/>
      </rPr>
      <t xml:space="preserve"> Data from 2007 were calculated using a new methodology developed by FHWA. Data for these years are based on new categories and are not comparable to previous years. The new category</t>
    </r>
    <r>
      <rPr>
        <i/>
        <sz val="9"/>
        <rFont val="Arial"/>
        <family val="2"/>
      </rPr>
      <t xml:space="preserve"> Light duty vehicle, short wheel base </t>
    </r>
    <r>
      <rPr>
        <sz val="9"/>
        <rFont val="Arial"/>
        <family val="2"/>
      </rPr>
      <t xml:space="preserve">replaces the old category Passenger car and includes passenger cars, light trucks, vans and sport utility vehicles with a wheelbase (WB) equal to or less than 121 inches. The new category </t>
    </r>
    <r>
      <rPr>
        <i/>
        <sz val="9"/>
        <rFont val="Arial"/>
        <family val="2"/>
      </rPr>
      <t>Light duty vehicle, long wheel base</t>
    </r>
    <r>
      <rPr>
        <sz val="9"/>
        <rFont val="Arial"/>
        <family val="2"/>
      </rPr>
      <t xml:space="preserve"> replaces Other 2-axle, 4-tire vehicle and includes large passenger cars, vans, pickup trucks, and sport/utility vehicles with wheelbases (WB) larger than 121 inches. This edition of 1-40 is not comparable to those before the 2019 edition.</t>
    </r>
  </si>
  <si>
    <r>
      <t>b</t>
    </r>
    <r>
      <rPr>
        <sz val="9"/>
        <rFont val="Arial"/>
        <family val="2"/>
      </rPr>
      <t xml:space="preserve"> 1960-65, </t>
    </r>
    <r>
      <rPr>
        <i/>
        <sz val="9"/>
        <rFont val="Arial"/>
        <family val="2"/>
      </rPr>
      <t>Motorcycle</t>
    </r>
    <r>
      <rPr>
        <sz val="9"/>
        <rFont val="Arial"/>
        <family val="2"/>
      </rPr>
      <t xml:space="preserve"> data are included in </t>
    </r>
    <r>
      <rPr>
        <i/>
        <sz val="9"/>
        <rFont val="Arial"/>
        <family val="2"/>
      </rPr>
      <t>Light duty vehicle, short wheel base</t>
    </r>
    <r>
      <rPr>
        <sz val="9"/>
        <rFont val="Arial"/>
        <family val="2"/>
      </rPr>
      <t xml:space="preserve">, and </t>
    </r>
    <r>
      <rPr>
        <i/>
        <sz val="9"/>
        <rFont val="Arial"/>
        <family val="2"/>
      </rPr>
      <t>Long duty vehicle, long wheel base</t>
    </r>
    <r>
      <rPr>
        <sz val="9"/>
        <rFont val="Arial"/>
        <family val="2"/>
      </rPr>
      <t xml:space="preserve"> data are included in </t>
    </r>
    <r>
      <rPr>
        <i/>
        <sz val="9"/>
        <rFont val="Arial"/>
        <family val="2"/>
      </rPr>
      <t>Truck, single-unit 2-axle 6-tire or more</t>
    </r>
    <r>
      <rPr>
        <sz val="9"/>
        <rFont val="Arial"/>
        <family val="2"/>
      </rPr>
      <t>.</t>
    </r>
  </si>
  <si>
    <r>
      <t>c</t>
    </r>
    <r>
      <rPr>
        <sz val="9"/>
        <rFont val="Arial"/>
        <family val="2"/>
      </rPr>
      <t xml:space="preserve"> To reduce double counting </t>
    </r>
    <r>
      <rPr>
        <i/>
        <sz val="9"/>
        <rFont val="Arial"/>
        <family val="2"/>
      </rPr>
      <t xml:space="preserve">Motor bus, Trolley bus, </t>
    </r>
    <r>
      <rPr>
        <sz val="9"/>
        <rFont val="Arial"/>
        <family val="2"/>
      </rPr>
      <t xml:space="preserve">and </t>
    </r>
    <r>
      <rPr>
        <i/>
        <sz val="9"/>
        <rFont val="Arial"/>
        <family val="2"/>
      </rPr>
      <t>Demand response</t>
    </r>
    <r>
      <rPr>
        <sz val="9"/>
        <rFont val="Arial"/>
        <family val="2"/>
      </rPr>
      <t xml:space="preserve"> (commonly called "paratransit" service) counts have been subtracted from </t>
    </r>
    <r>
      <rPr>
        <i/>
        <sz val="9"/>
        <rFont val="Arial"/>
        <family val="2"/>
      </rPr>
      <t xml:space="preserve">Highway, total </t>
    </r>
    <r>
      <rPr>
        <sz val="9"/>
        <rFont val="Arial"/>
        <family val="2"/>
      </rPr>
      <t>and</t>
    </r>
    <r>
      <rPr>
        <i/>
        <sz val="9"/>
        <rFont val="Arial"/>
        <family val="2"/>
      </rPr>
      <t xml:space="preserve"> Bus</t>
    </r>
    <r>
      <rPr>
        <sz val="9"/>
        <rFont val="Arial"/>
        <family val="2"/>
      </rPr>
      <t xml:space="preserve"> because such miles are included under Transit</t>
    </r>
    <r>
      <rPr>
        <i/>
        <sz val="9"/>
        <rFont val="Arial"/>
        <family val="2"/>
      </rPr>
      <t>.</t>
    </r>
  </si>
  <si>
    <r>
      <t>d</t>
    </r>
    <r>
      <rPr>
        <sz val="9"/>
        <rFont val="Arial"/>
        <family val="2"/>
      </rPr>
      <t xml:space="preserve"> Prior to 1985, excludes Demand response and most rural and smaller systems funded via Sections 18 and 16(b)2, Federal Transit Act. The series is not continuous between 1980 and 1985. Transit rail modes are measured in car-miles. Car-miles measure individual vehicle-miles in a train. A 10-car train traveling 1 mile would equal 1 train-mile and 10 car-miles. </t>
    </r>
  </si>
  <si>
    <r>
      <t>e</t>
    </r>
    <r>
      <rPr>
        <sz val="9"/>
        <rFont val="Arial"/>
        <family val="2"/>
      </rPr>
      <t xml:space="preserve"> </t>
    </r>
    <r>
      <rPr>
        <i/>
        <sz val="9"/>
        <rFont val="Arial"/>
        <family val="2"/>
      </rPr>
      <t xml:space="preserve">Motor bus </t>
    </r>
    <r>
      <rPr>
        <sz val="9"/>
        <rFont val="Arial"/>
        <family val="2"/>
      </rPr>
      <t xml:space="preserve">category includes motor bus and bus rapid transit. </t>
    </r>
    <r>
      <rPr>
        <i/>
        <sz val="9"/>
        <rFont val="Arial"/>
        <family val="2"/>
      </rPr>
      <t>Commuter bus</t>
    </r>
    <r>
      <rPr>
        <sz val="9"/>
        <rFont val="Arial"/>
        <family val="2"/>
      </rPr>
      <t xml:space="preserve"> included with </t>
    </r>
    <r>
      <rPr>
        <i/>
        <sz val="9"/>
        <rFont val="Arial"/>
        <family val="2"/>
      </rPr>
      <t>Motor bus</t>
    </r>
    <r>
      <rPr>
        <sz val="9"/>
        <rFont val="Arial"/>
        <family val="2"/>
      </rPr>
      <t xml:space="preserve"> for 1980 to 2010.</t>
    </r>
  </si>
  <si>
    <r>
      <t xml:space="preserve">f </t>
    </r>
    <r>
      <rPr>
        <i/>
        <sz val="9"/>
        <rFont val="Arial"/>
        <family val="2"/>
      </rPr>
      <t>Light rail</t>
    </r>
    <r>
      <rPr>
        <sz val="9"/>
        <rFont val="Arial"/>
        <family val="2"/>
      </rPr>
      <t xml:space="preserve"> includes Light Rail, Street Car Rail, and Hybrid Rail.</t>
    </r>
  </si>
  <si>
    <r>
      <t xml:space="preserve">g </t>
    </r>
    <r>
      <rPr>
        <i/>
        <sz val="9"/>
        <rFont val="Arial"/>
        <family val="2"/>
      </rPr>
      <t>Ferry boat</t>
    </r>
    <r>
      <rPr>
        <sz val="9"/>
        <rFont val="Arial"/>
        <family val="2"/>
      </rPr>
      <t xml:space="preserve"> included with </t>
    </r>
    <r>
      <rPr>
        <i/>
        <sz val="9"/>
        <rFont val="Arial"/>
        <family val="2"/>
      </rPr>
      <t>Other</t>
    </r>
    <r>
      <rPr>
        <sz val="9"/>
        <rFont val="Arial"/>
        <family val="2"/>
      </rPr>
      <t xml:space="preserve"> under Transit for 1980 and 1985.</t>
    </r>
  </si>
  <si>
    <r>
      <t xml:space="preserve">h </t>
    </r>
    <r>
      <rPr>
        <i/>
        <sz val="9"/>
        <rFont val="Arial"/>
        <family val="2"/>
      </rPr>
      <t>Other</t>
    </r>
    <r>
      <rPr>
        <sz val="9"/>
        <rFont val="Arial"/>
        <family val="2"/>
      </rPr>
      <t xml:space="preserve"> includes Aerial Tramway, Alaska Railroad, Cable Car, Demand Response - Taxi, Inclined Plane, Monorail/Automated Guideway, Publico and Vanpool.</t>
    </r>
  </si>
  <si>
    <r>
      <t>i</t>
    </r>
    <r>
      <rPr>
        <sz val="9"/>
        <rFont val="Arial"/>
        <family val="2"/>
      </rPr>
      <t xml:space="preserve"> National Passenger Railroad Corporation (Amtrak) began operations in 1971. Does not include contract commuter passengers. Data may include some Canadian Amtrak stations.</t>
    </r>
  </si>
  <si>
    <r>
      <t>j</t>
    </r>
    <r>
      <rPr>
        <sz val="9"/>
        <rFont val="Arial"/>
        <family val="2"/>
      </rPr>
      <t xml:space="preserve"> National Household Travel Survey (NHTS) includes an inventory of all trips taken within a 24-hour period by all household members aged 5 or older. For each trip, respondents report trip purpose, mode of transportation (cycling, walking, etc.) and other trip characteristics. Reported trips that did not meet the definition of a trip were removed (e.g. a loop walk trip for exercise or for walking the dog, walk trips to access or egress from public transit). Additional information can be found at https://nhts.ornl.gov/.</t>
    </r>
  </si>
  <si>
    <t xml:space="preserve">Caution must be exercised in comparing passenger miles across modes because significantly different definitions are used. Modes that do not have a total are not meant to be totaled. Total of all modes together is not an accurate representation of total U.S. passenger miles due to double counting across modes. </t>
  </si>
  <si>
    <r>
      <t xml:space="preserve">In July 1997, the U.S. Department of Transportation, Federal Highway Administration published revised passenger-miles data for the highway modes for a number of years. The major change reflected the reassignment of some vehicles from the </t>
    </r>
    <r>
      <rPr>
        <i/>
        <sz val="9"/>
        <rFont val="Arial"/>
        <family val="2"/>
      </rPr>
      <t xml:space="preserve">Passenger car </t>
    </r>
    <r>
      <rPr>
        <sz val="9"/>
        <rFont val="Arial"/>
        <family val="2"/>
      </rPr>
      <t xml:space="preserve">category to the </t>
    </r>
    <r>
      <rPr>
        <i/>
        <sz val="9"/>
        <rFont val="Arial"/>
        <family val="2"/>
      </rPr>
      <t>Other 2-axle 4-tire vehicle</t>
    </r>
    <r>
      <rPr>
        <sz val="9"/>
        <rFont val="Arial"/>
        <family val="2"/>
      </rPr>
      <t xml:space="preserve"> category. Passenger-miles for </t>
    </r>
    <r>
      <rPr>
        <i/>
        <sz val="9"/>
        <rFont val="Arial"/>
        <family val="2"/>
      </rPr>
      <t>passenger car, motorcycle, and other 2-axle 4-tire vehicles</t>
    </r>
    <r>
      <rPr>
        <sz val="9"/>
        <rFont val="Arial"/>
        <family val="2"/>
      </rPr>
      <t xml:space="preserve"> were derived by multiplying vehicle-miles for these vehicles by average vehicle occupancy rates, provided by the Nationwide Personal Transportation Survey (1977, 1983, and 1995) and the National Household Travel Survey. </t>
    </r>
  </si>
  <si>
    <t>In 2011, FHWA developed a new methodology. This methodology takes advantage of additional and improved information available beginning in 2007 when states were first required to report motorcycle data – before that time, the reporting was not mandatory and the data were missing for a few states. Also, the new methodology does not rely on data from the Vehicle Inventory and Use Survey which provided critical data for the original methodology (The last VIUS was carried out in 2002).  The data are revised with the new methodology back to the year 2007, so the data from 1980-2006 are not comparable.</t>
  </si>
  <si>
    <t>Vehicle occupancy is estimated by the FHWA from the National Household Travel Survey (NHTS) and the annual R.L. Polk Vehicle registration data. For 2017 and 2018 data estimated from 2017 NHTS, 2009-2016 from 2009 NHTS, 2001-2008 from 2001 NHTS, 1995-2000 from 1995 Nationwide Personal Transportation Survey (NPTS), and before 1995 from NPTS, Vehicle Inventory and Use Survey (VIUS) and Transportation Statistics Annual Report (TSAR). For single unit trucks and combination trucks, 1 motor vehicle miles traveled = 1 person-miles traveled.</t>
  </si>
  <si>
    <t>2007 data for Bus, Demand responsive (Paratransit), and Other are not comparable to earlier years due to change in the method of data collection and estimation by the American Public Transportation Association (APTA).</t>
  </si>
  <si>
    <t>This edition of table 1-40 is not comparable to previous versions of this table.</t>
  </si>
  <si>
    <t>All data except General aviation:</t>
  </si>
  <si>
    <r>
      <t xml:space="preserve">1965-70: Civil Aeronautics Board, </t>
    </r>
    <r>
      <rPr>
        <i/>
        <sz val="9"/>
        <rFont val="Arial"/>
        <family val="2"/>
      </rPr>
      <t xml:space="preserve">Handbook of Airline Statistics, 1973 </t>
    </r>
    <r>
      <rPr>
        <sz val="9"/>
        <rFont val="Arial"/>
        <family val="2"/>
      </rPr>
      <t>(Washington, DC: 1974), part III, table 2.</t>
    </r>
  </si>
  <si>
    <r>
      <t xml:space="preserve">1975-85: U.S. Department of Transportation, Bureau of Transportation Statistics, Office of Airline Information, </t>
    </r>
    <r>
      <rPr>
        <i/>
        <sz val="9"/>
        <rFont val="Arial"/>
        <family val="2"/>
      </rPr>
      <t>Air Carrier Summary, T1: U.S. Air Carrier Traffic And Capacity Summary by Service Class</t>
    </r>
    <r>
      <rPr>
        <sz val="9"/>
        <rFont val="Arial"/>
        <family val="2"/>
      </rPr>
      <t>, available at https://transtats.bts.gov/ as of Mar. 25, 2020.</t>
    </r>
  </si>
  <si>
    <r>
      <t xml:space="preserve">1990-2019: U.S. Department of Transportation, Bureau of Transportation Statistics, Office of Airline Information,  </t>
    </r>
    <r>
      <rPr>
        <i/>
        <sz val="9"/>
        <rFont val="Arial"/>
        <family val="2"/>
      </rPr>
      <t>Air Carrier Statistics T-100</t>
    </r>
    <r>
      <rPr>
        <sz val="9"/>
        <rFont val="Arial"/>
        <family val="2"/>
      </rPr>
      <t>, available at https://transtats.bts.gov/ as of Jan. 8, 2021.</t>
    </r>
  </si>
  <si>
    <t>General aviation:</t>
  </si>
  <si>
    <r>
      <t xml:space="preserve">Eno Transportation Foundation, Inc., </t>
    </r>
    <r>
      <rPr>
        <i/>
        <sz val="9"/>
        <rFont val="Arial"/>
        <family val="2"/>
      </rPr>
      <t>Transportation in America,</t>
    </r>
    <r>
      <rPr>
        <sz val="9"/>
        <rFont val="Arial"/>
        <family val="2"/>
      </rPr>
      <t xml:space="preserve"> Annual Issues (Washington, DC), pp. 40 and 45, and similar tables in earlier editions.</t>
    </r>
  </si>
  <si>
    <t>Bus:</t>
  </si>
  <si>
    <r>
      <t xml:space="preserve">1985-93: U.S. Department of Transportation, Federal Highway Administration, </t>
    </r>
    <r>
      <rPr>
        <i/>
        <sz val="9"/>
        <rFont val="Arial"/>
        <family val="2"/>
      </rPr>
      <t>Highway Statistics Summary to 1995</t>
    </r>
    <r>
      <rPr>
        <sz val="9"/>
        <rFont val="Arial"/>
        <family val="2"/>
      </rPr>
      <t>, table VM-201A, minus transit bus categories (Motor bus, Trolley bus, and Demand response).</t>
    </r>
  </si>
  <si>
    <r>
      <t xml:space="preserve">1994-2019: U.S. Department of Transportation, Federal Highway Administration, </t>
    </r>
    <r>
      <rPr>
        <i/>
        <sz val="9"/>
        <rFont val="Arial"/>
        <family val="2"/>
      </rPr>
      <t>Highway Statistics</t>
    </r>
    <r>
      <rPr>
        <sz val="9"/>
        <rFont val="Arial"/>
        <family val="2"/>
      </rPr>
      <t xml:space="preserve"> (Washington, DC: Annual Issues), table VM-1, available at http://www.fhwa.dot.gov/policyinformation/statistics.cfm as of Jan. 8, 2021, minus transit bus categories (Motor bus, Trolley bus, and Demand response).</t>
    </r>
  </si>
  <si>
    <r>
      <t xml:space="preserve">1960-93: U.S. Department of Transportation, Federal Highway Administration, </t>
    </r>
    <r>
      <rPr>
        <i/>
        <sz val="9"/>
        <rFont val="Arial"/>
        <family val="2"/>
      </rPr>
      <t>Highway Statistics Summary to 1995</t>
    </r>
    <r>
      <rPr>
        <sz val="9"/>
        <rFont val="Arial"/>
        <family val="2"/>
      </rPr>
      <t xml:space="preserve">, table VM-201A. </t>
    </r>
  </si>
  <si>
    <r>
      <t xml:space="preserve">1994-2019: U.S. Department of Transportation, Federal Highway Administration, </t>
    </r>
    <r>
      <rPr>
        <i/>
        <sz val="9"/>
        <rFont val="Arial"/>
        <family val="2"/>
      </rPr>
      <t>Highway Statistics</t>
    </r>
    <r>
      <rPr>
        <sz val="9"/>
        <rFont val="Arial"/>
        <family val="2"/>
      </rPr>
      <t xml:space="preserve"> (Washington, DC: Annual Issues), table VM-1, available at http://www.fhwa.dot.gov/policyinformation/statistics.cfm as of Jan. 8, 2021.</t>
    </r>
  </si>
  <si>
    <r>
      <t>1996-2008: U.S. Department of Transportation, Federal Transit Administration,</t>
    </r>
    <r>
      <rPr>
        <i/>
        <sz val="9"/>
        <rFont val="Arial"/>
        <family val="2"/>
      </rPr>
      <t xml:space="preserve"> National Transit Database, </t>
    </r>
    <r>
      <rPr>
        <sz val="9"/>
        <rFont val="Arial"/>
        <family val="2"/>
      </rPr>
      <t>Table 19, available at http://www.ntdprogram.gov/ntdprogram/data.htm as of Apr. 26, 2016.</t>
    </r>
  </si>
  <si>
    <r>
      <t xml:space="preserve">2009-19: U.S. Department of Transportation, Federal Transit Administration, </t>
    </r>
    <r>
      <rPr>
        <i/>
        <sz val="9"/>
        <rFont val="Arial"/>
        <family val="2"/>
      </rPr>
      <t>National Transit Database</t>
    </r>
    <r>
      <rPr>
        <sz val="9"/>
        <rFont val="Arial"/>
        <family val="2"/>
      </rPr>
      <t xml:space="preserve"> (Washington, DC: Annual Issues), Annual Database Service, available at https://www.transit.dot.gov/ntd/ntd-data as of Jan. 8, 2021.</t>
    </r>
  </si>
  <si>
    <r>
      <t xml:space="preserve">1996-2008: U.S. Department of Transportation, Federal Transit Administration, </t>
    </r>
    <r>
      <rPr>
        <i/>
        <sz val="9"/>
        <rFont val="Arial"/>
        <family val="2"/>
      </rPr>
      <t xml:space="preserve">National Transit Database, </t>
    </r>
    <r>
      <rPr>
        <sz val="9"/>
        <rFont val="Arial"/>
        <family val="2"/>
      </rPr>
      <t>Table 19, available at http://www.ntdprogram.gov/ntdprogram/data.htm as of Apr. 26, 2016.</t>
    </r>
  </si>
  <si>
    <r>
      <t xml:space="preserve">2009-19: U.S. Department of Transportation, Federal Transit Administration, </t>
    </r>
    <r>
      <rPr>
        <i/>
        <sz val="9"/>
        <rFont val="Arial"/>
        <family val="2"/>
      </rPr>
      <t>National Transit Database</t>
    </r>
    <r>
      <rPr>
        <sz val="9"/>
        <rFont val="Arial"/>
        <family val="2"/>
      </rPr>
      <t xml:space="preserve"> (Washington, DC: Annual Issues), </t>
    </r>
    <r>
      <rPr>
        <i/>
        <sz val="9"/>
        <rFont val="Arial"/>
        <family val="2"/>
      </rPr>
      <t>Annual Database Service</t>
    </r>
    <r>
      <rPr>
        <sz val="9"/>
        <rFont val="Arial"/>
        <family val="2"/>
      </rPr>
      <t>, available at https://www.transit.dot.gov/ntd/ntd-data as of Jan. 8, 2021.</t>
    </r>
  </si>
  <si>
    <t>Intercity / Amtrak:</t>
  </si>
  <si>
    <r>
      <t xml:space="preserve">1990-2000: Amtrak, </t>
    </r>
    <r>
      <rPr>
        <i/>
        <sz val="9"/>
        <rFont val="Arial"/>
        <family val="2"/>
      </rPr>
      <t xml:space="preserve">Amtrak Annual Report </t>
    </r>
    <r>
      <rPr>
        <sz val="9"/>
        <rFont val="Arial"/>
        <family val="2"/>
      </rPr>
      <t>(Washington, DC: Annual Issues), Statistical Appendix.</t>
    </r>
  </si>
  <si>
    <t>2001-19: Amtrak, Energy Management Department and Government Affairs Department, personal communications, Aug. 28, 2020.</t>
  </si>
  <si>
    <t>Walking, Cycling:</t>
  </si>
  <si>
    <t>U.S. Department of Transportation, Bureau of Transportation Statistics and Federal Highway Administration, National Household Travel Survey data, available at https://nhts.ornl.gov/ as of Jul. 15, 2020.</t>
  </si>
  <si>
    <t>Light-Duty Fuel Economy (Case High oil and gas supply)</t>
  </si>
  <si>
    <t>https://www.eia.gov/outlooks/aeo/data/browser/#/?id=50-AEO2020&amp;region=0-0&amp;cases=highogs&amp;start=2018&amp;end=2050&amp;f=A&amp;linechart=highogs-d112619a.4-50-AEO2020~highogs-d112619a.5-50-AEO2020~highogs-d112619a.8-50-AEO2020~highogs-d112619a.9-50-AEO2020~highogs-d112619a.10-50-AEO2020~highogs-d112619a.11-50-AEO2020~highogs-d112619a.12-50-AEO2020~highogs-d112619a.13-50-AEO2020~highogs-d112619a.14-50-AEO2020~highogs-d112619a.15-50-AEO2020~highogs-d112619a.16-50-AEO2020~highogs-d112619a.17-50-AEO2020~highogs-d112619a.18-50-AEO2020~highogs-d112619a.19-50-AEO2020~highogs-d112619a.20-50-AEO2020~highogs-d112619a.21-50-AEO2020~highogs-d112619a.23-50-AEO2020~highogs-d112619a.27-50-AEO2020~highogs-d112619a.28-50-AEO2020~highogs-d112619a.31-50-AEO2020~highogs-d112619a.32-50-AEO2020~highogs-d112619a.33-50-AEO2020~highogs-d112619a.34-50-AEO2020~highogs-d112619a.35-50-AEO2020~highogs-d112619a.36-50-AEO2020~highogs-d112619a.37-50-AEO2020~highogs-d112619a.38-50-AEO2020~highogs-d112619a.39-50-AEO2020~highogs-d112619a.40-50-AEO2020~highogs-d112619a.41-50-AEO2020~highogs-d112619a.42-50-AEO2020~highogs-d112619a.43-50-AEO2020~highogs-d112619a.44-50-AEO2020~highogs-d112619a.46-50-AEO2020&amp;ctype=linechart&amp;sourcekey=0</t>
  </si>
  <si>
    <t>10:07:37 GMT-0800 (Pacific Standard Time)</t>
  </si>
  <si>
    <t>Year</t>
  </si>
  <si>
    <t>Conventional Cars: Gasoline mpg gas equiv</t>
  </si>
  <si>
    <t>Conventional Cars: TDI Diesel mpg gas equiv</t>
  </si>
  <si>
    <t>Alternative-Fuel Cars: Ethanol-Flex Fuel ICE mpg gas equiv</t>
  </si>
  <si>
    <t>Alternative-Fuel Cars: 100 Mile Electric Vehicle mpg gas equiv</t>
  </si>
  <si>
    <t>Alternative-Fuel Cars: 200 Mile Electric Vehicle mpg gas equiv</t>
  </si>
  <si>
    <t>Alternative-Fuel Cars: 300 Mile Electric Vehicle mpg gas equiv</t>
  </si>
  <si>
    <t>Alternative-Fuel Cars: Plug-in 10 Gasoline Hybrid mpg gas equiv</t>
  </si>
  <si>
    <t>Alternative-Fuel Cars: Plug-in 40 Gasoline Hybrid mpg gas equiv</t>
  </si>
  <si>
    <t>Alternative-Fuel Cars: Electric-Diesel Hybrid mpg gas equiv</t>
  </si>
  <si>
    <t>Alternative-Fuel Cars: Electric-Gasoline Hybrid mpg gas equiv</t>
  </si>
  <si>
    <t>Alternative-Fuel Cars: Natural Gas ICE mpg gas equiv</t>
  </si>
  <si>
    <t>Alternative-Fuel Cars: Natural Gas Bi-fuel mpg gas equiv</t>
  </si>
  <si>
    <t>Alternative-Fuel Cars: Propane ICE mpg gas equiv</t>
  </si>
  <si>
    <t>Alternative-Fuel Cars: Propane Bi-fuel mpg gas equiv</t>
  </si>
  <si>
    <t>Alternative-Fuel Cars: Fuel Cell Methanol mpg gas equiv</t>
  </si>
  <si>
    <t>Alternative-Fuel Cars: Fuel Cell Hydrogen mpg gas equiv</t>
  </si>
  <si>
    <t>Cars: Average New Car MPG mpg gas equiv</t>
  </si>
  <si>
    <t>Conventional Light Trucks: Gasoline mpg gas equiv</t>
  </si>
  <si>
    <t>Conventional Light Trucks: TDI Diesel mpg gas equiv</t>
  </si>
  <si>
    <t>Alternative-Fuel Light Trucks: Ethanol-Flex Fuel ICE mpg gas equiv</t>
  </si>
  <si>
    <t>Alternative-Fuel Light Trucks: 100 Mile Electric Vehicle mpg gas equiv</t>
  </si>
  <si>
    <t>Alternative-Fuel Light Trucks: 200 Mile Electric Vehicle mpg gas equiv</t>
  </si>
  <si>
    <t>Alternative-Fuel Light Trucks: 300 Mile Electric Vehicle mpg gas equiv</t>
  </si>
  <si>
    <t>Alternative-Fuel Light Trucks: Plug-in 10 Gasoline Hybrid mpg gas equiv</t>
  </si>
  <si>
    <t>Alternative-Fuel Light Trucks: Plug-in 40 Gasoline Hybrid mpg gas equiv</t>
  </si>
  <si>
    <t>Alternative-Fuel Light Trucks: Electric-Diesel Hybrid mpg gas equiv</t>
  </si>
  <si>
    <t>Alternative-Fuel Light Trucks: Electric-Gasoline Hybrid mpg gas equiv</t>
  </si>
  <si>
    <t>Alternative-Fuel Light Trucks: Natural Gas ICE mpg gas equiv</t>
  </si>
  <si>
    <t>Alternative-Fuel Light Trucks: Natural Gas Bi-fuel mpg gas equiv</t>
  </si>
  <si>
    <t>Alternative-Fuel Light Trucks: Propane ICE mpg gas equiv</t>
  </si>
  <si>
    <t>Alternative-Fuel Light Trucks: Propane Bi-fuel mpg gas equiv</t>
  </si>
  <si>
    <t>Alternative-Fuel Light Trucks: Fuel Cell Methanol mpg gas equiv</t>
  </si>
  <si>
    <t>Alternative-Fuel Light Trucks: Fuel Cell Hydrogen mpg gas equiv</t>
  </si>
  <si>
    <t>Light Trucks: Average New Light Truck mpg gas equiv</t>
  </si>
  <si>
    <t>Light-Duty Vehicle Stock (Case High oil and gas supply)</t>
  </si>
  <si>
    <t>https://www.eia.gov/outlooks/aeo/data/browser/#/?id=49-AEO2020&amp;region=0-0&amp;cases=highogs&amp;start=2018&amp;end=2050&amp;f=A&amp;linechart=highogs-d112619a.4-49-AEO2020~highogs-d112619a.5-49-AEO2020~highogs-d112619a.6-49-AEO2020~highogs-d112619a.9-49-AEO2020~highogs-d112619a.10-49-AEO2020~highogs-d112619a.11-49-AEO2020~highogs-d112619a.12-49-AEO2020~highogs-d112619a.13-49-AEO2020~highogs-d112619a.14-49-AEO2020~highogs-d112619a.15-49-AEO2020~highogs-d112619a.16-49-AEO2020~highogs-d112619a.17-49-AEO2020~highogs-d112619a.18-49-AEO2020~highogs-d112619a.19-49-AEO2020~highogs-d112619a.20-49-AEO2020~highogs-d112619a.21-49-AEO2020~highogs-d112619a.22-49-AEO2020~highogs-d112619a.23-49-AEO2020~highogs-d112619a.25-49-AEO2020~highogs-d112619a.29-49-AEO2020~highogs-d112619a.30-49-AEO2020~highogs-d112619a.31-49-AEO2020~highogs-d112619a.34-49-AEO2020~highogs-d112619a.35-49-AEO2020~highogs-d112619a.36-49-AEO2020~highogs-d112619a.37-49-AEO2020~highogs-d112619a.38-49-AEO2020~highogs-d112619a.39-49-AEO2020~highogs-d112619a.40-49-AEO2020~highogs-d112619a.41-49-AEO2020~highogs-d112619a.42-49-AEO2020~highogs-d112619a.43-49-AEO2020~highogs-d112619a.44-49-AEO2020~highogs-d112619a.45-49-AEO2020~highogs-d112619a.46-49-AEO2020~highogs-d112619a.47-49-AEO2020~highogs-d112619a.48-49-AEO2020~highogs-d112619a.50-49-AEO2020~highogs-d112619a.52-49-AEO2020&amp;ctype=linechart&amp;sourcekey=0</t>
  </si>
  <si>
    <t>15:25:04 GMT-0800 (Pacific Standard Time)</t>
  </si>
  <si>
    <t>EPS vehicle type</t>
  </si>
  <si>
    <t>Fuel Economy</t>
  </si>
  <si>
    <t>New Sales</t>
  </si>
  <si>
    <t>Light-Duty Vehicle Sales (Case High oil and gas supply Region United States)</t>
  </si>
  <si>
    <t>https://www.eia.gov/outlooks/aeo/data/browser/#/?id=48-AEO2020&amp;region=1-0&amp;cases=highogs&amp;start=2018&amp;end=2050&amp;f=A&amp;linechart=~~~highogs-d112619a.4-48-AEO2020.1-0~highogs-d112619a.5-48-AEO2020.1-0~highogs-d112619a.6-48-AEO2020.1-0~highogs-d112619a.9-48-AEO2020.1-0~highogs-d112619a.10-48-AEO2020.1-0~highogs-d112619a.11-48-AEO2020.1-0~highogs-d112619a.12-48-AEO2020.1-0~highogs-d112619a.13-48-AEO2020.1-0~highogs-d112619a.14-48-AEO2020.1-0~highogs-d112619a.15-48-AEO2020.1-0~highogs-d112619a.16-48-AEO2020.1-0~highogs-d112619a.17-48-AEO2020.1-0~highogs-d112619a.18-48-AEO2020.1-0~highogs-d112619a.19-48-AEO2020.1-0~highogs-d112619a.20-48-AEO2020.1-0~highogs-d112619a.21-48-AEO2020.1-0~highogs-d112619a.22-48-AEO2020.1-0~highogs-d112619a.23-48-AEO2020.1-0~highogs-d112619a.30-48-AEO2020.1-0~highogs-d112619a.31-48-AEO2020.1-0~highogs-d112619a.32-48-AEO2020.1-0~highogs-d112619a.35-48-AEO2020.1-0~highogs-d112619a.36-48-AEO2020.1-0~highogs-d112619a.37-48-AEO2020.1-0~highogs-d112619a.38-48-AEO2020.1-0~highogs-d112619a.39-48-AEO2020.1-0~highogs-d112619a.40-48-AEO2020.1-0~highogs-d112619a.41-48-AEO2020.1-0~highogs-d112619a.42-48-AEO2020.1-0~highogs-d112619a.43-48-AEO2020.1-0~highogs-d112619a.44-48-AEO2020.1-0~highogs-d112619a.45-48-AEO2020.1-0~highogs-d112619a.46-48-AEO2020.1-0~highogs-d112619a.47-48-AEO2020.1-0~highogs-d112619a.48-48-AEO2020.1-0~highogs-d112619a.49-48-AEO2020.1-0&amp;sourcekey=0</t>
  </si>
  <si>
    <t>10:42:29 GMT-0800 (Pacific Standard Time)</t>
  </si>
  <si>
    <t>Conventional Cars: Gasoline thousands</t>
  </si>
  <si>
    <t>Conventional Cars: TDI Diesel thousands</t>
  </si>
  <si>
    <t>Conventional Cars: Total thousands</t>
  </si>
  <si>
    <t>Alternative-Fuel Cars: Ethanol-Flex Fuel ICE thousands</t>
  </si>
  <si>
    <t>Alternative-Fuel Cars: 100 Mile Electric Vehicle thousands</t>
  </si>
  <si>
    <t>Alternative-Fuel Cars: 200 Mile Electric Vehicle thousands</t>
  </si>
  <si>
    <t>Alternative-Fuel Cars: 300 Mile Electric Vehicle thousands</t>
  </si>
  <si>
    <t>Alternative-Fuel Cars: Plug-in 10 Gasoline Hybrid thousands</t>
  </si>
  <si>
    <t>Alternative-Fuel Cars: Plug-in 40 Gasoline Hybrid thousands</t>
  </si>
  <si>
    <t>Alternative-Fuel Cars: Electric-Diesel Hybrid thousands</t>
  </si>
  <si>
    <t>Alternative-Fuel Cars: Electric-Gasoline Hybrid thousands</t>
  </si>
  <si>
    <t>Alternative-Fuel Cars: Natural Gas ICE thousands</t>
  </si>
  <si>
    <t>Alternative-Fuel Cars: Natural Gas Bi-fuel thousands</t>
  </si>
  <si>
    <t>Alternative-Fuel Cars: Propane thousands</t>
  </si>
  <si>
    <t>Alternative-Fuel Cars: Fuel Cell Methanol thousands</t>
  </si>
  <si>
    <t>Alternative-Fuel cars: Fuel Cell Hydrogen thousands</t>
  </si>
  <si>
    <t>Alternative-Fuel Cars: Total thousands</t>
  </si>
  <si>
    <t>Conventional Light Trucks: Gasoline thousands</t>
  </si>
  <si>
    <t>Conventional Light Trucks: TDI Diesel thousands</t>
  </si>
  <si>
    <t>Conventional Light Trucks: Total thousands</t>
  </si>
  <si>
    <t>Alternative-Fuel Light Trucks: Ethanol-Flex Fuel ICE thousands</t>
  </si>
  <si>
    <t>Alternative-Fuel Light Trucks: 100 Mile Electric Vehicle thousands</t>
  </si>
  <si>
    <t>Alternative-Fuel Light Trucks: 200 Mile Electric Vehicle thousands</t>
  </si>
  <si>
    <t>Alternative-Fuel Light Trucks: 300 Mile Electric Vehicle thousands</t>
  </si>
  <si>
    <t>Alternative-Fuel Light Trucks: Plug-in 10 Gasoline Hybrid thousands</t>
  </si>
  <si>
    <t>Alternative-Fuel Light Trucks: Plug-in 40 Gasoline Hybrid thousands</t>
  </si>
  <si>
    <t>Alternative-Fuel Light Trucks: Electric-Diesel Hybrid thousands</t>
  </si>
  <si>
    <t>Alternative-Fuel Light Trucks: Electric-Gasoline Hybrid thousands</t>
  </si>
  <si>
    <t>Alternative-Fuel Light Trucks: Natural Gas ICE thousands</t>
  </si>
  <si>
    <t>Alternative-Fuel Light Trucks: Natural Gas Bi-fuel thousands</t>
  </si>
  <si>
    <t>Alternative-Fuel Light Trucks: Propane ICE thousands</t>
  </si>
  <si>
    <t>Alternative-Fuel Light Trucks: Propane Bi-fuel thousands</t>
  </si>
  <si>
    <t>Alternative-Fuel Light Trucks: Fuel Cell Methanol thousands</t>
  </si>
  <si>
    <t>Alternative-Fuel Light Trucks: Fuel Cell Hydrogen thousands</t>
  </si>
  <si>
    <t>Alternative-Fuel Light Trucks: Total thousands</t>
  </si>
  <si>
    <t>Weighted Average Calculation</t>
  </si>
  <si>
    <t>Average New Vehicle mpg gas equiv</t>
  </si>
  <si>
    <t>Cars: Stock Average mpg gas equiv</t>
  </si>
  <si>
    <t>Light Trucks: Stock Average mpg gas equiv</t>
  </si>
  <si>
    <t>Stock Average mpg gas equiv</t>
  </si>
  <si>
    <t>New: +2B: Plug-in Hybrid mpg gas equiv</t>
  </si>
  <si>
    <t>Stock: +2B: Plug-in Hybrid mpg gas equiv</t>
  </si>
  <si>
    <t>Weighted Average Fuel Economy</t>
  </si>
  <si>
    <t>new, tested</t>
  </si>
  <si>
    <t>adjusted by onroad stock:new tested ratio</t>
  </si>
  <si>
    <t>We sum vehicle distance traveled by technology, divide by energy consumption of that technology, and multiply by the vehicle loading values used in the</t>
  </si>
  <si>
    <t>EPS to convert from miles/BTU to thing-miles/BTU. The AEO shows 0 energy consumption by battery electric and plug-in hybrid commercial freight</t>
  </si>
  <si>
    <t>trucks in 2019. Therefore, we use 2020 data for those two technologies.</t>
  </si>
  <si>
    <t>Transportation Energy Use (Case High oil and gas supply)</t>
  </si>
  <si>
    <t>https://www.eia.gov/outlooks/aeo/data/browser/#/?id=47-AEO2020&amp;region=0-0&amp;cases=highogs&amp;start=2018&amp;end=2050&amp;f=A&amp;linechart=highogs-d112619a.4-47-AEO2020~highogs-d112619a.5-47-AEO2020~highogs-d112619a.6-47-AEO2020~highogs-d112619a.9-47-AEO2020~highogs-d112619a.10-47-AEO2020~highogs-d112619a.11-47-AEO2020~highogs-d112619a.12-47-AEO2020~highogs-d112619a.13-47-AEO2020~highogs-d112619a.14-47-AEO2020~highogs-d112619a.15-47-AEO2020~highogs-d112619a.16-47-AEO2020~highogs-d112619a.17-47-AEO2020~highogs-d112619a.18-47-AEO2020~highogs-d112619a.19-47-AEO2020~highogs-d112619a.20-47-AEO2020~highogs-d112619a.21-47-AEO2020~highogs-d112619a.22-47-AEO2020~highogs-d112619a.23-47-AEO2020~highogs-d112619a.28-47-AEO2020~highogs-d112619a.29-47-AEO2020~highogs-d112619a.30-47-AEO2020~highogs-d112619a.31-47-AEO2020~highogs-d112619a.32-47-AEO2020~highogs-d112619a.33-47-AEO2020~highogs-d112619a.34-47-AEO2020~highogs-d112619a.35-47-AEO2020~highogs-d112619a.25-47-AEO2020&amp;ctype=linechart&amp;sourcekey=0</t>
  </si>
  <si>
    <t>12:40:30 GMT-0700 (Pacific Daylight Time)</t>
  </si>
  <si>
    <t>Light-Duty Vehicles: Conventional: Gasoline trillion Btu</t>
  </si>
  <si>
    <t>Light-Duty Vehicles: Conventional: TDI Diesel trillion Btu</t>
  </si>
  <si>
    <t>Light-Duty Vehicles: Conventional: Total trillion Btu</t>
  </si>
  <si>
    <t>Light-Duty Vehicles: Alternative-Fuel: Ethanol Flex trillion Btu</t>
  </si>
  <si>
    <t>Light-Duty Vehicles: Alternative-Fuel: 100 Mile Electric Vehicle trillion Btu</t>
  </si>
  <si>
    <t>Light-Duty Vehicles: Alternative-Fuel: 200 Mile Electric Vehicle trillion Btu</t>
  </si>
  <si>
    <t>Light-Duty Vehicles: Alternative-Fuel: 300 Mile Electric Vehicle trillion Btu</t>
  </si>
  <si>
    <t>Light-Duty Vehicles: Alternative-Fuel: Plug-in 10 Gasoline Hybrid trillion Btu</t>
  </si>
  <si>
    <t>Light-Duty Vehicles: Alternative-Fuel: Plug-in 40 Gasoline Hybrid trillion Btu</t>
  </si>
  <si>
    <t>Light-Duty Vehicles: Alternative-Fuel: Electric-Diesel Hybrid trillion Btu</t>
  </si>
  <si>
    <t>Light-Duty Vehicles: Alternative-Fuel: Electric-Gasoline Hybrid trillion Btu</t>
  </si>
  <si>
    <t>Light-Duty Vehicles: Alternative-Fuel: Natural Gas ICE trillion Btu</t>
  </si>
  <si>
    <t>Light-Duty Vehicles: Alternative-Fuel: Natural Gas Bi-fuel trillion Btu</t>
  </si>
  <si>
    <t>Light-Duty Vehicles: Alternative-Fuel: Propane ICE trillion Btu</t>
  </si>
  <si>
    <t>Light-Duty Vehicles: Alternative-Fuel: Propane Bi-fuel trillion Btu</t>
  </si>
  <si>
    <t>Light-Duty Vehicles: Alternative-Fuel: Fuel Cell Methanol trillion Btu</t>
  </si>
  <si>
    <t>Light-Duty Vehicles: Alternative-Fuel: Fuel Cell Hydrogen trillion Btu</t>
  </si>
  <si>
    <t>Light-Duty Vehicles: Alternative-Fuel: Total trillion Btu</t>
  </si>
  <si>
    <t>Light-Duty Vehicle: Motor Gasoline trillion Btu</t>
  </si>
  <si>
    <t>Light-Duty Vehicle: Distillate Fuel Oil trillion Btu</t>
  </si>
  <si>
    <t>Light-Duty Vehicle: Methanol trillion Btu</t>
  </si>
  <si>
    <t>Light-Duty Vehicle: Ethanol trillion Btu</t>
  </si>
  <si>
    <t>Light-Duty Vehicle: Natural Gas trillion Btu</t>
  </si>
  <si>
    <t>Light-Duty Vehicle: Propane trillion Btu</t>
  </si>
  <si>
    <t>Light-Duty Vehicle: Electricity trillion Btu</t>
  </si>
  <si>
    <t>Light-Duty Vehicle: Hydrogen trillion Btu</t>
  </si>
  <si>
    <t>Light-Duty Vehicles: Total trillion Btu</t>
  </si>
  <si>
    <t>Light-Duty Vehicle Miles Traveled (Case High oil and gas supply)</t>
  </si>
  <si>
    <t>https://www.eia.gov/outlooks/aeo/data/browser/#/?id=51-AEO2020&amp;region=0-0&amp;cases=highogs&amp;start=2018&amp;end=2050&amp;f=A&amp;linechart=highogs-d112619a.2-51-AEO2020~highogs-d112619a.3-51-AEO2020~highogs-d112619a.6-51-AEO2020~highogs-d112619a.7-51-AEO2020~highogs-d112619a.8-51-AEO2020~highogs-d112619a.9-51-AEO2020~highogs-d112619a.10-51-AEO2020~highogs-d112619a.11-51-AEO2020~highogs-d112619a.12-51-AEO2020~highogs-d112619a.13-51-AEO2020~highogs-d112619a.14-51-AEO2020~highogs-d112619a.15-51-AEO2020~highogs-d112619a.16-51-AEO2020~highogs-d112619a.17-51-AEO2020~highogs-d112619a.18-51-AEO2020~highogs-d112619a.19-51-AEO2020&amp;sourcekey=0</t>
  </si>
  <si>
    <t>12:42:05 GMT-0700 (Pacific Daylight Time)</t>
  </si>
  <si>
    <t>Conventional Vehicles: Gasoline billion miles</t>
  </si>
  <si>
    <t>Conventional Vehicles: TDI Diesel billion miles</t>
  </si>
  <si>
    <t>Alternative-Fuel Vehicles: Ethanol-Flex Fuel ICE billion miles</t>
  </si>
  <si>
    <t>Alternative-Fuel Vehicles: 100 Mile Electric Vehicle billion miles</t>
  </si>
  <si>
    <t>Alternative-Fuel Vehicles: 200 Mile Electric Vehicle billion miles</t>
  </si>
  <si>
    <t>Alternative-Fuel Vehicles: 300 Mile Electric Vehicle billion miles</t>
  </si>
  <si>
    <t>Alternative-Fuel Vehicles: Plug-in 10 Gasoline Hybrid billion miles</t>
  </si>
  <si>
    <t>Alternative-Fuel Vehicles: Plug-in 40 Gasoline Hybrid billion miles</t>
  </si>
  <si>
    <t>Alternative-Fuel Vehicles: Electric-Diesel Hybrid billion miles</t>
  </si>
  <si>
    <t>Alternative-Fuel Vehicles: Electric-Gasoline Hybrid billion miles</t>
  </si>
  <si>
    <t>Alternative-Fuel Vehicles: Natural Gas ICE billion miles</t>
  </si>
  <si>
    <t>Alternative-Fuel Vehicles: Natural Gas Bi-fuel billion miles</t>
  </si>
  <si>
    <t>Alternative-Fuel Vehicles: Propane ICE billion miles</t>
  </si>
  <si>
    <t>Alternative-Fuel Vehicles: Propane Bi-fuel billion miles</t>
  </si>
  <si>
    <t>Alternative-Fuel Vehicles: Fuel Cell Methanol billion miles</t>
  </si>
  <si>
    <t>Alternative-Fuel Vehicles: Fuel Cell Hydrogen billion miles</t>
  </si>
  <si>
    <t>Tables 7, 25, 36, 37, 38, 40, 41, 43, 46, 47, 48, 49</t>
  </si>
  <si>
    <t>passenger LDVs, freight LDVs and HDVs</t>
  </si>
  <si>
    <t>Vehicle distance traveled and energy consumption by vehicle technology is available for passenger LDVs, commercial light trucks and HDVs.</t>
  </si>
  <si>
    <t>Sources: AEO 37, 41, 43, 36, 49</t>
  </si>
  <si>
    <t>Annual Distance (miles/vehicle)</t>
  </si>
  <si>
    <t>passenger aircraft</t>
  </si>
  <si>
    <t>freight aircraft</t>
  </si>
  <si>
    <t>We classify AEO's light commercial trucks category as well as light-medium and medium duty vehicles</t>
  </si>
  <si>
    <t>in "freight LDVs" and heavy duty vehicles in "freight HDVs."</t>
  </si>
  <si>
    <t>constant average distance traveled across technologies. To ensure energy consumption is calculated correctly, we therefore divide cargo distance in the EPS</t>
  </si>
  <si>
    <t>(BAADTbVT * AVLo * SYVbT) by energy consumption from AEO to find fuel economy.</t>
  </si>
  <si>
    <t>other vehicle types</t>
  </si>
  <si>
    <t>Although vehicle distance traveled is available for some of these vehicle types in the AEO, vehicle distance travled varies by technology type, and the EPS assigns a</t>
  </si>
  <si>
    <t>Sources: EPS files BAADTbVT, AVLo, SYVbT, AEO 7 and 36, and other sources as noted in Calcualtions tab</t>
  </si>
  <si>
    <t>Ohio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</si>
</sst>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4" formatCode="_(&quot;$&quot;* #,##0.00_);_(&quot;$&quot;* \(#,##0.00\);_(&quot;$&quot;* &quot;-&quot;??_);_(@_)"/>
    <numFmt numFmtId="43" formatCode="_(* #,##0.00_);_(* \(#,##0.00\);_(* &quot;-&quot;??_);_(@_)"/>
    <numFmt numFmtId="164" formatCode="0.0%"/>
    <numFmt numFmtId="165" formatCode="#,##0.0"/>
    <numFmt numFmtId="166" formatCode="###0.00_)"/>
    <numFmt numFmtId="167" formatCode="#,##0_)"/>
    <numFmt numFmtId="168" formatCode="&quot;(R)&quot;\ #,##0;&quot;(R) -&quot;#,##0;&quot;(R) &quot;\ 0"/>
    <numFmt numFmtId="169" formatCode="0.000"/>
    <numFmt numFmtId="170" formatCode="0.000E+00"/>
    <numFmt numFmtId="171" formatCode="0.0000E+00"/>
    <numFmt numFmtId="172" formatCode="0.0"/>
  </numFmts>
  <fonts count="55">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i/>
      <sz val="11"/>
      <color theme="1"/>
      <name val="Calibri"/>
      <family val="2"/>
      <scheme val="minor"/>
    </font>
    <font>
      <sz val="9"/>
      <name val="Arial"/>
      <family val="2"/>
    </font>
    <font>
      <i/>
      <sz val="9"/>
      <name val="Arial"/>
      <family val="2"/>
    </font>
    <font>
      <b/>
      <sz val="9"/>
      <name val="Arial"/>
      <family val="2"/>
    </font>
    <font>
      <vertAlign val="superscript"/>
      <sz val="9"/>
      <name val="Arial"/>
      <family val="2"/>
    </font>
    <font>
      <sz val="11"/>
      <name val="Arial Narrow"/>
      <family val="2"/>
    </font>
    <font>
      <vertAlign val="superscript"/>
      <sz val="11"/>
      <name val="Arial Narrow"/>
      <family val="2"/>
    </font>
    <font>
      <b/>
      <sz val="11"/>
      <name val="Arial Narrow"/>
      <family val="2"/>
    </font>
    <font>
      <b/>
      <vertAlign val="superscript"/>
      <sz val="11"/>
      <name val="Arial Narrow"/>
      <family val="2"/>
    </font>
    <font>
      <sz val="12"/>
      <name val="Arial"/>
      <family val="2"/>
    </font>
    <font>
      <b/>
      <sz val="12"/>
      <name val="Arial"/>
      <family val="2"/>
    </font>
    <font>
      <u/>
      <sz val="11"/>
      <color theme="10"/>
      <name val="Calibri"/>
      <family val="2"/>
      <scheme val="minor"/>
    </font>
  </fonts>
  <fills count="36">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rgb="FFFFFF99"/>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8"/>
        <bgColor indexed="64"/>
      </patternFill>
    </fill>
  </fills>
  <borders count="22">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style="medium">
        <color indexed="64"/>
      </top>
      <bottom/>
      <diagonal/>
    </border>
    <border>
      <left/>
      <right/>
      <top/>
      <bottom style="medium">
        <color indexed="64"/>
      </bottom>
      <diagonal/>
    </border>
    <border>
      <left/>
      <right/>
      <top style="medium">
        <color indexed="64"/>
      </top>
      <bottom style="thin">
        <color indexed="64"/>
      </bottom>
      <diagonal/>
    </border>
  </borders>
  <cellStyleXfs count="156">
    <xf numFmtId="0" fontId="0" fillId="0" borderId="0"/>
    <xf numFmtId="0" fontId="3" fillId="0" borderId="0"/>
    <xf numFmtId="0" fontId="3" fillId="0" borderId="2" applyNumberFormat="0" applyProtection="0">
      <alignment wrapText="1"/>
    </xf>
    <xf numFmtId="0" fontId="5" fillId="0" borderId="3" applyNumberFormat="0" applyProtection="0">
      <alignment wrapText="1"/>
    </xf>
    <xf numFmtId="0" fontId="3" fillId="0" borderId="4" applyNumberFormat="0" applyFont="0" applyProtection="0">
      <alignment wrapText="1"/>
    </xf>
    <xf numFmtId="0" fontId="5" fillId="0" borderId="5" applyNumberFormat="0" applyProtection="0">
      <alignment wrapText="1"/>
    </xf>
    <xf numFmtId="0" fontId="3" fillId="0" borderId="0" applyNumberFormat="0" applyFill="0" applyBorder="0" applyAlignment="0" applyProtection="0"/>
    <xf numFmtId="0" fontId="7" fillId="0" borderId="0" applyNumberFormat="0" applyProtection="0">
      <alignment horizontal="left"/>
    </xf>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8" borderId="0" applyNumberFormat="0" applyBorder="0" applyAlignment="0" applyProtection="0"/>
    <xf numFmtId="0" fontId="9" fillId="9" borderId="0" applyNumberFormat="0" applyBorder="0" applyAlignment="0" applyProtection="0"/>
    <xf numFmtId="0" fontId="9" fillId="10"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7" borderId="0" applyNumberFormat="0" applyBorder="0" applyAlignment="0" applyProtection="0"/>
    <xf numFmtId="0" fontId="9" fillId="10" borderId="0" applyNumberFormat="0" applyBorder="0" applyAlignment="0" applyProtection="0"/>
    <xf numFmtId="0" fontId="9" fillId="13" borderId="0" applyNumberFormat="0" applyBorder="0" applyAlignment="0" applyProtection="0"/>
    <xf numFmtId="0" fontId="10" fillId="14"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17"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0"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21" borderId="0" applyNumberFormat="0" applyBorder="0" applyAlignment="0" applyProtection="0"/>
    <xf numFmtId="0" fontId="11" fillId="5" borderId="0" applyNumberFormat="0" applyBorder="0" applyAlignment="0" applyProtection="0"/>
    <xf numFmtId="0" fontId="3" fillId="0" borderId="4" applyNumberFormat="0" applyFont="0" applyProtection="0">
      <alignment wrapText="1"/>
    </xf>
    <xf numFmtId="0" fontId="12" fillId="22" borderId="6" applyNumberFormat="0" applyAlignment="0" applyProtection="0"/>
    <xf numFmtId="0" fontId="13" fillId="23" borderId="7" applyNumberFormat="0" applyAlignment="0" applyProtection="0"/>
    <xf numFmtId="0" fontId="14" fillId="0" borderId="0">
      <alignment horizontal="center" vertical="center" wrapText="1"/>
    </xf>
    <xf numFmtId="43" fontId="15" fillId="0" borderId="0" applyFont="0" applyFill="0" applyBorder="0" applyAlignment="0" applyProtection="0"/>
    <xf numFmtId="43" fontId="1" fillId="0" borderId="0" applyFont="0" applyFill="0" applyBorder="0" applyAlignment="0" applyProtection="0"/>
    <xf numFmtId="43" fontId="9" fillId="0" borderId="0" applyFont="0" applyFill="0" applyBorder="0" applyAlignment="0" applyProtection="0"/>
    <xf numFmtId="43" fontId="1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6" fillId="0" borderId="0">
      <alignment horizontal="left" vertical="center" wrapText="1"/>
    </xf>
    <xf numFmtId="44" fontId="1" fillId="0" borderId="0" applyFont="0" applyFill="0" applyBorder="0" applyAlignment="0" applyProtection="0"/>
    <xf numFmtId="44" fontId="1" fillId="0" borderId="0" applyFont="0" applyFill="0" applyBorder="0" applyAlignment="0" applyProtection="0"/>
    <xf numFmtId="44" fontId="15" fillId="0" borderId="0" applyFont="0" applyFill="0" applyBorder="0" applyAlignment="0" applyProtection="0"/>
    <xf numFmtId="166" fontId="17" fillId="0" borderId="8" applyNumberFormat="0" applyFill="0">
      <alignment horizontal="right"/>
    </xf>
    <xf numFmtId="166" fontId="18" fillId="0" borderId="8" applyNumberFormat="0" applyFill="0">
      <alignment horizontal="right"/>
    </xf>
    <xf numFmtId="167" fontId="19" fillId="0" borderId="8">
      <alignment horizontal="right" vertical="center"/>
    </xf>
    <xf numFmtId="49" fontId="20" fillId="0" borderId="8">
      <alignment horizontal="left" vertical="center"/>
    </xf>
    <xf numFmtId="166" fontId="17" fillId="0" borderId="8" applyNumberFormat="0" applyFill="0">
      <alignment horizontal="right"/>
    </xf>
    <xf numFmtId="0" fontId="21" fillId="0" borderId="0" applyNumberFormat="0" applyFill="0" applyBorder="0" applyAlignment="0" applyProtection="0"/>
    <xf numFmtId="0" fontId="3" fillId="0" borderId="0" applyNumberFormat="0" applyFill="0" applyBorder="0" applyAlignment="0" applyProtection="0"/>
    <xf numFmtId="0" fontId="3" fillId="0" borderId="2" applyNumberFormat="0" applyProtection="0">
      <alignment wrapText="1"/>
    </xf>
    <xf numFmtId="0" fontId="22" fillId="6" borderId="0" applyNumberFormat="0" applyBorder="0" applyAlignment="0" applyProtection="0"/>
    <xf numFmtId="0" fontId="5" fillId="0" borderId="5" applyNumberFormat="0" applyProtection="0">
      <alignment wrapText="1"/>
    </xf>
    <xf numFmtId="0" fontId="23" fillId="0" borderId="9" applyNumberFormat="0" applyFill="0" applyAlignment="0" applyProtection="0"/>
    <xf numFmtId="0" fontId="24" fillId="0" borderId="10" applyNumberFormat="0" applyFill="0" applyAlignment="0" applyProtection="0"/>
    <xf numFmtId="0" fontId="25" fillId="0" borderId="11" applyNumberFormat="0" applyFill="0" applyAlignment="0" applyProtection="0"/>
    <xf numFmtId="0" fontId="25" fillId="0" borderId="0" applyNumberFormat="0" applyFill="0" applyBorder="0" applyAlignment="0" applyProtection="0"/>
    <xf numFmtId="0" fontId="26" fillId="0" borderId="8">
      <alignment horizontal="left"/>
    </xf>
    <xf numFmtId="0" fontId="27" fillId="0" borderId="8">
      <alignment horizontal="left"/>
    </xf>
    <xf numFmtId="0" fontId="28" fillId="0" borderId="12">
      <alignment horizontal="right" vertical="center"/>
    </xf>
    <xf numFmtId="0" fontId="29" fillId="0" borderId="8">
      <alignment horizontal="left" vertical="center"/>
    </xf>
    <xf numFmtId="0" fontId="17" fillId="0" borderId="8">
      <alignment horizontal="left" vertical="center"/>
    </xf>
    <xf numFmtId="0" fontId="26" fillId="0" borderId="8">
      <alignment horizontal="left"/>
    </xf>
    <xf numFmtId="0" fontId="26" fillId="24" borderId="0">
      <alignment horizontal="centerContinuous" wrapText="1"/>
    </xf>
    <xf numFmtId="49" fontId="26" fillId="24" borderId="13">
      <alignment horizontal="left" vertical="center"/>
    </xf>
    <xf numFmtId="0" fontId="26" fillId="24" borderId="0">
      <alignment horizontal="centerContinuous" vertical="center" wrapText="1"/>
    </xf>
    <xf numFmtId="0" fontId="30" fillId="0" borderId="0" applyNumberFormat="0" applyFill="0" applyBorder="0" applyAlignment="0" applyProtection="0">
      <alignment vertical="top"/>
      <protection locked="0"/>
    </xf>
    <xf numFmtId="0" fontId="31" fillId="9" borderId="6" applyNumberFormat="0" applyAlignment="0" applyProtection="0"/>
    <xf numFmtId="0" fontId="32" fillId="0" borderId="14" applyNumberFormat="0" applyFill="0" applyAlignment="0" applyProtection="0"/>
    <xf numFmtId="0" fontId="33" fillId="25" borderId="0" applyNumberFormat="0" applyBorder="0" applyAlignment="0" applyProtection="0"/>
    <xf numFmtId="0" fontId="1" fillId="0" borderId="0"/>
    <xf numFmtId="0" fontId="1" fillId="0" borderId="0"/>
    <xf numFmtId="0" fontId="15" fillId="0" borderId="0"/>
    <xf numFmtId="0" fontId="34" fillId="0" borderId="0"/>
    <xf numFmtId="0" fontId="15"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5" fillId="0" borderId="0"/>
    <xf numFmtId="0" fontId="1" fillId="0" borderId="0"/>
    <xf numFmtId="0" fontId="1" fillId="0" borderId="0"/>
    <xf numFmtId="0" fontId="1" fillId="0" borderId="0"/>
    <xf numFmtId="0" fontId="15" fillId="0" borderId="0"/>
    <xf numFmtId="0" fontId="1" fillId="2" borderId="1" applyNumberFormat="0" applyFont="0" applyAlignment="0" applyProtection="0"/>
    <xf numFmtId="0" fontId="15" fillId="26" borderId="15" applyNumberFormat="0" applyFont="0" applyAlignment="0" applyProtection="0"/>
    <xf numFmtId="0" fontId="35" fillId="22" borderId="16" applyNumberFormat="0" applyAlignment="0" applyProtection="0"/>
    <xf numFmtId="0" fontId="5" fillId="0" borderId="3" applyNumberFormat="0" applyProtection="0">
      <alignment wrapText="1"/>
    </xf>
    <xf numFmtId="9" fontId="1" fillId="0" borderId="0" applyFont="0" applyFill="0" applyBorder="0" applyAlignment="0" applyProtection="0"/>
    <xf numFmtId="9" fontId="1"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 fillId="0" borderId="0" applyFont="0" applyFill="0" applyBorder="0" applyAlignment="0" applyProtection="0"/>
    <xf numFmtId="3" fontId="19" fillId="0" borderId="0">
      <alignment horizontal="left" vertical="center"/>
    </xf>
    <xf numFmtId="0" fontId="14" fillId="0" borderId="0">
      <alignment horizontal="left" vertical="center"/>
    </xf>
    <xf numFmtId="0" fontId="36" fillId="0" borderId="0">
      <alignment horizontal="right"/>
    </xf>
    <xf numFmtId="49" fontId="36" fillId="0" borderId="0">
      <alignment horizontal="center"/>
    </xf>
    <xf numFmtId="0" fontId="20" fillId="0" borderId="0">
      <alignment horizontal="right"/>
    </xf>
    <xf numFmtId="0" fontId="37" fillId="0" borderId="0">
      <alignment horizontal="right"/>
    </xf>
    <xf numFmtId="0" fontId="36" fillId="0" borderId="0">
      <alignment horizontal="left"/>
    </xf>
    <xf numFmtId="0" fontId="38" fillId="0" borderId="0">
      <alignment horizontal="left"/>
    </xf>
    <xf numFmtId="49" fontId="19" fillId="0" borderId="0">
      <alignment horizontal="left" vertical="center"/>
    </xf>
    <xf numFmtId="49" fontId="20" fillId="0" borderId="8">
      <alignment horizontal="left"/>
    </xf>
    <xf numFmtId="166" fontId="19" fillId="0" borderId="0" applyNumberFormat="0">
      <alignment horizontal="right"/>
    </xf>
    <xf numFmtId="0" fontId="28" fillId="27" borderId="0">
      <alignment horizontal="centerContinuous" vertical="center" wrapText="1"/>
    </xf>
    <xf numFmtId="0" fontId="28" fillId="0" borderId="17">
      <alignment horizontal="left" vertical="center"/>
    </xf>
    <xf numFmtId="0" fontId="7" fillId="0" borderId="0" applyNumberFormat="0" applyProtection="0">
      <alignment horizontal="left"/>
    </xf>
    <xf numFmtId="0" fontId="39" fillId="0" borderId="0" applyNumberFormat="0" applyFill="0" applyBorder="0" applyAlignment="0" applyProtection="0"/>
    <xf numFmtId="0" fontId="26" fillId="0" borderId="0">
      <alignment horizontal="left"/>
    </xf>
    <xf numFmtId="0" fontId="16" fillId="0" borderId="0">
      <alignment horizontal="left"/>
    </xf>
    <xf numFmtId="0" fontId="17" fillId="0" borderId="0">
      <alignment horizontal="left"/>
    </xf>
    <xf numFmtId="0" fontId="40" fillId="0" borderId="0">
      <alignment horizontal="left" vertical="top"/>
    </xf>
    <xf numFmtId="0" fontId="16" fillId="0" borderId="0">
      <alignment horizontal="left"/>
    </xf>
    <xf numFmtId="0" fontId="17" fillId="0" borderId="0">
      <alignment horizontal="left"/>
    </xf>
    <xf numFmtId="0" fontId="41" fillId="0" borderId="18" applyNumberFormat="0" applyFill="0" applyAlignment="0" applyProtection="0"/>
    <xf numFmtId="0" fontId="42" fillId="0" borderId="0" applyNumberFormat="0" applyFill="0" applyBorder="0" applyAlignment="0" applyProtection="0"/>
    <xf numFmtId="49" fontId="19" fillId="0" borderId="8">
      <alignment horizontal="left"/>
    </xf>
    <xf numFmtId="0" fontId="28" fillId="0" borderId="12">
      <alignment horizontal="left"/>
    </xf>
    <xf numFmtId="0" fontId="26" fillId="0" borderId="0">
      <alignment horizontal="left" vertical="center"/>
    </xf>
    <xf numFmtId="49" fontId="36" fillId="0" borderId="8">
      <alignment horizontal="left"/>
    </xf>
    <xf numFmtId="0" fontId="54" fillId="0" borderId="0" applyNumberFormat="0" applyFill="0" applyBorder="0" applyAlignment="0" applyProtection="0"/>
    <xf numFmtId="43" fontId="1" fillId="0" borderId="0" applyFont="0" applyFill="0" applyBorder="0" applyAlignment="0" applyProtection="0"/>
    <xf numFmtId="9" fontId="1" fillId="0" borderId="0" applyFont="0" applyFill="0" applyBorder="0" applyAlignment="0" applyProtection="0"/>
  </cellStyleXfs>
  <cellXfs count="104">
    <xf numFmtId="0" fontId="0" fillId="0" borderId="0" xfId="0"/>
    <xf numFmtId="0" fontId="2" fillId="0" borderId="0" xfId="0" applyFont="1"/>
    <xf numFmtId="0" fontId="2" fillId="3" borderId="0" xfId="0" applyFont="1" applyFill="1"/>
    <xf numFmtId="0" fontId="0" fillId="3" borderId="0" xfId="0" applyFill="1"/>
    <xf numFmtId="0" fontId="0" fillId="0" borderId="0" xfId="0" applyAlignment="1">
      <alignment horizontal="left"/>
    </xf>
    <xf numFmtId="0" fontId="2" fillId="0" borderId="0" xfId="0" applyFont="1" applyAlignment="1">
      <alignment wrapText="1"/>
    </xf>
    <xf numFmtId="3" fontId="0" fillId="0" borderId="0" xfId="0" applyNumberFormat="1"/>
    <xf numFmtId="0" fontId="43" fillId="0" borderId="0" xfId="0" applyFont="1"/>
    <xf numFmtId="3" fontId="48" fillId="0" borderId="0" xfId="50" applyNumberFormat="1" applyFont="1" applyFill="1" applyBorder="1" applyAlignment="1">
      <alignment horizontal="left" indent="1"/>
    </xf>
    <xf numFmtId="3" fontId="48" fillId="0" borderId="0" xfId="50" applyNumberFormat="1" applyFont="1" applyFill="1" applyBorder="1" applyAlignment="1">
      <alignment horizontal="left" vertical="top" indent="1"/>
    </xf>
    <xf numFmtId="3" fontId="50" fillId="0" borderId="0" xfId="50" applyNumberFormat="1" applyFont="1" applyFill="1" applyBorder="1" applyAlignment="1">
      <alignment horizontal="left"/>
    </xf>
    <xf numFmtId="169" fontId="0" fillId="0" borderId="0" xfId="0" applyNumberFormat="1"/>
    <xf numFmtId="0" fontId="0" fillId="0" borderId="0" xfId="0" applyAlignment="1">
      <alignment horizontal="right"/>
    </xf>
    <xf numFmtId="0" fontId="2" fillId="28" borderId="0" xfId="0" applyFont="1" applyFill="1"/>
    <xf numFmtId="0" fontId="0" fillId="28" borderId="0" xfId="0" applyFill="1"/>
    <xf numFmtId="170" fontId="0" fillId="0" borderId="0" xfId="0" applyNumberFormat="1"/>
    <xf numFmtId="0" fontId="8" fillId="0" borderId="0" xfId="0" applyFont="1"/>
    <xf numFmtId="0" fontId="6" fillId="0" borderId="0" xfId="0" applyFont="1"/>
    <xf numFmtId="0" fontId="4" fillId="0" borderId="0" xfId="0" applyFont="1"/>
    <xf numFmtId="9" fontId="0" fillId="0" borderId="0" xfId="0" applyNumberFormat="1"/>
    <xf numFmtId="164" fontId="0" fillId="0" borderId="0" xfId="0" applyNumberFormat="1"/>
    <xf numFmtId="0" fontId="54" fillId="0" borderId="0" xfId="153"/>
    <xf numFmtId="0" fontId="2" fillId="29" borderId="0" xfId="0" applyFont="1" applyFill="1"/>
    <xf numFmtId="0" fontId="6" fillId="30" borderId="0" xfId="1" applyFont="1" applyFill="1"/>
    <xf numFmtId="171" fontId="0" fillId="0" borderId="0" xfId="154" applyNumberFormat="1" applyFont="1"/>
    <xf numFmtId="9" fontId="0" fillId="0" borderId="0" xfId="155" applyFont="1"/>
    <xf numFmtId="11" fontId="0" fillId="0" borderId="0" xfId="154" applyNumberFormat="1" applyFont="1"/>
    <xf numFmtId="0" fontId="0" fillId="30" borderId="0" xfId="0" applyFill="1"/>
    <xf numFmtId="11" fontId="0" fillId="30" borderId="0" xfId="154" applyNumberFormat="1" applyFont="1" applyFill="1"/>
    <xf numFmtId="0" fontId="0" fillId="0" borderId="0" xfId="154" applyNumberFormat="1" applyFont="1"/>
    <xf numFmtId="0" fontId="43" fillId="0" borderId="0" xfId="154" applyNumberFormat="1" applyFont="1"/>
    <xf numFmtId="171" fontId="0" fillId="0" borderId="0" xfId="154" applyNumberFormat="1" applyFont="1" applyFill="1"/>
    <xf numFmtId="11" fontId="0" fillId="0" borderId="0" xfId="154" applyNumberFormat="1" applyFont="1" applyFill="1"/>
    <xf numFmtId="170" fontId="0" fillId="31" borderId="0" xfId="0" applyNumberFormat="1" applyFill="1"/>
    <xf numFmtId="0" fontId="3" fillId="0" borderId="0" xfId="6"/>
    <xf numFmtId="0" fontId="5" fillId="0" borderId="5" xfId="5">
      <alignment wrapText="1"/>
    </xf>
    <xf numFmtId="0" fontId="7" fillId="0" borderId="0" xfId="7">
      <alignment horizontal="left"/>
    </xf>
    <xf numFmtId="0" fontId="5" fillId="0" borderId="3" xfId="3">
      <alignment wrapText="1"/>
    </xf>
    <xf numFmtId="0" fontId="0" fillId="0" borderId="4" xfId="4" applyFont="1">
      <alignment wrapText="1"/>
    </xf>
    <xf numFmtId="4" fontId="0" fillId="0" borderId="4" xfId="4" applyNumberFormat="1" applyFont="1" applyAlignment="1">
      <alignment horizontal="right" wrapText="1"/>
    </xf>
    <xf numFmtId="164" fontId="0" fillId="0" borderId="4" xfId="4" applyNumberFormat="1" applyFont="1" applyAlignment="1">
      <alignment horizontal="right" wrapText="1"/>
    </xf>
    <xf numFmtId="4" fontId="5" fillId="0" borderId="3" xfId="3" applyNumberFormat="1" applyAlignment="1">
      <alignment horizontal="right" wrapText="1"/>
    </xf>
    <xf numFmtId="164" fontId="5" fillId="0" borderId="3" xfId="3" applyNumberFormat="1" applyAlignment="1">
      <alignment horizontal="right" wrapText="1"/>
    </xf>
    <xf numFmtId="0" fontId="0" fillId="32" borderId="0" xfId="0" applyFill="1"/>
    <xf numFmtId="0" fontId="0" fillId="0" borderId="0" xfId="0" applyAlignment="1">
      <alignment horizontal="left" wrapText="1"/>
    </xf>
    <xf numFmtId="11" fontId="0" fillId="0" borderId="0" xfId="0" applyNumberFormat="1"/>
    <xf numFmtId="171" fontId="0" fillId="0" borderId="0" xfId="0" applyNumberFormat="1"/>
    <xf numFmtId="170" fontId="0" fillId="33" borderId="0" xfId="0" applyNumberFormat="1" applyFill="1"/>
    <xf numFmtId="0" fontId="0" fillId="34" borderId="0" xfId="0" applyFill="1"/>
    <xf numFmtId="3" fontId="0" fillId="0" borderId="4" xfId="4" applyNumberFormat="1" applyFont="1" applyAlignment="1">
      <alignment horizontal="right" wrapText="1"/>
    </xf>
    <xf numFmtId="165" fontId="0" fillId="0" borderId="4" xfId="4" applyNumberFormat="1" applyFont="1" applyAlignment="1">
      <alignment horizontal="right" wrapText="1"/>
    </xf>
    <xf numFmtId="10" fontId="0" fillId="0" borderId="0" xfId="0" applyNumberFormat="1"/>
    <xf numFmtId="0" fontId="50" fillId="0" borderId="0" xfId="0" applyFont="1"/>
    <xf numFmtId="0" fontId="50" fillId="0" borderId="0" xfId="0" applyFont="1" applyAlignment="1">
      <alignment horizontal="left"/>
    </xf>
    <xf numFmtId="0" fontId="52" fillId="0" borderId="0" xfId="0" applyFont="1"/>
    <xf numFmtId="0" fontId="50" fillId="0" borderId="21" xfId="0" applyFont="1" applyBorder="1" applyAlignment="1">
      <alignment horizontal="center"/>
    </xf>
    <xf numFmtId="0" fontId="50" fillId="0" borderId="21" xfId="64" applyFont="1" applyBorder="1" applyAlignment="1">
      <alignment horizontal="center"/>
    </xf>
    <xf numFmtId="1" fontId="50" fillId="0" borderId="21" xfId="0" applyNumberFormat="1" applyFont="1" applyBorder="1" applyAlignment="1">
      <alignment horizontal="center"/>
    </xf>
    <xf numFmtId="3" fontId="50" fillId="0" borderId="0" xfId="50" applyNumberFormat="1" applyFont="1" applyFill="1" applyBorder="1">
      <alignment horizontal="right"/>
    </xf>
    <xf numFmtId="168" fontId="50" fillId="0" borderId="0" xfId="0" applyNumberFormat="1" applyFont="1" applyAlignment="1">
      <alignment horizontal="right"/>
    </xf>
    <xf numFmtId="3" fontId="48" fillId="0" borderId="0" xfId="0" applyNumberFormat="1" applyFont="1" applyAlignment="1">
      <alignment horizontal="right"/>
    </xf>
    <xf numFmtId="0" fontId="15" fillId="0" borderId="0" xfId="0" applyFont="1"/>
    <xf numFmtId="3" fontId="48" fillId="0" borderId="0" xfId="50" applyNumberFormat="1" applyFont="1" applyFill="1" applyBorder="1">
      <alignment horizontal="right"/>
    </xf>
    <xf numFmtId="3" fontId="50" fillId="0" borderId="0" xfId="0" applyNumberFormat="1" applyFont="1" applyAlignment="1">
      <alignment horizontal="right"/>
    </xf>
    <xf numFmtId="0" fontId="44" fillId="0" borderId="0" xfId="0" applyFont="1"/>
    <xf numFmtId="0" fontId="44" fillId="0" borderId="0" xfId="133" applyFont="1">
      <alignment horizontal="left"/>
    </xf>
    <xf numFmtId="0" fontId="48" fillId="0" borderId="0" xfId="0" applyFont="1" applyAlignment="1">
      <alignment horizontal="center"/>
    </xf>
    <xf numFmtId="3" fontId="48" fillId="0" borderId="0" xfId="0" applyNumberFormat="1" applyFont="1"/>
    <xf numFmtId="0" fontId="48" fillId="0" borderId="0" xfId="0" applyFont="1"/>
    <xf numFmtId="3" fontId="48" fillId="0" borderId="0" xfId="0" applyNumberFormat="1" applyFont="1" applyAlignment="1">
      <alignment horizontal="right" vertical="center"/>
    </xf>
    <xf numFmtId="3" fontId="50" fillId="0" borderId="0" xfId="0" applyNumberFormat="1" applyFont="1"/>
    <xf numFmtId="0" fontId="48" fillId="0" borderId="0" xfId="50" applyNumberFormat="1" applyFont="1" applyFill="1" applyBorder="1">
      <alignment horizontal="right"/>
    </xf>
    <xf numFmtId="3" fontId="15" fillId="0" borderId="0" xfId="0" applyNumberFormat="1" applyFont="1"/>
    <xf numFmtId="4" fontId="15" fillId="0" borderId="0" xfId="0" applyNumberFormat="1" applyFont="1"/>
    <xf numFmtId="3" fontId="50" fillId="0" borderId="20" xfId="0" applyNumberFormat="1" applyFont="1" applyBorder="1" applyAlignment="1">
      <alignment horizontal="right"/>
    </xf>
    <xf numFmtId="3" fontId="50" fillId="0" borderId="20" xfId="50" applyNumberFormat="1" applyFont="1" applyFill="1" applyBorder="1">
      <alignment horizontal="right"/>
    </xf>
    <xf numFmtId="0" fontId="44" fillId="0" borderId="0" xfId="0" applyFont="1" applyAlignment="1">
      <alignment horizontal="center"/>
    </xf>
    <xf numFmtId="10" fontId="0" fillId="32" borderId="0" xfId="0" applyNumberFormat="1" applyFill="1"/>
    <xf numFmtId="0" fontId="0" fillId="35" borderId="0" xfId="0" applyFill="1"/>
    <xf numFmtId="10" fontId="0" fillId="35" borderId="0" xfId="0" applyNumberFormat="1" applyFill="1"/>
    <xf numFmtId="0" fontId="0" fillId="0" borderId="0" xfId="0" applyAlignment="1">
      <alignment wrapText="1"/>
    </xf>
    <xf numFmtId="0" fontId="0" fillId="34" borderId="0" xfId="0" applyFill="1" applyAlignment="1">
      <alignment wrapText="1"/>
    </xf>
    <xf numFmtId="0" fontId="0" fillId="0" borderId="0" xfId="0" applyAlignment="1">
      <alignment horizontal="right" wrapText="1"/>
    </xf>
    <xf numFmtId="172" fontId="0" fillId="0" borderId="0" xfId="0" applyNumberFormat="1"/>
    <xf numFmtId="170" fontId="0" fillId="28" borderId="0" xfId="0" applyNumberFormat="1" applyFill="1"/>
    <xf numFmtId="14" fontId="0" fillId="0" borderId="0" xfId="0" applyNumberFormat="1"/>
    <xf numFmtId="0" fontId="3" fillId="0" borderId="2" xfId="2">
      <alignment wrapText="1"/>
    </xf>
    <xf numFmtId="0" fontId="2" fillId="3" borderId="0" xfId="0" applyFont="1" applyFill="1" applyAlignment="1">
      <alignment horizontal="center"/>
    </xf>
    <xf numFmtId="49" fontId="44" fillId="0" borderId="0" xfId="0" applyNumberFormat="1" applyFont="1" applyAlignment="1">
      <alignment wrapText="1"/>
    </xf>
    <xf numFmtId="0" fontId="53" fillId="0" borderId="20" xfId="0" applyFont="1" applyBorder="1" applyAlignment="1">
      <alignment horizontal="left" wrapText="1"/>
    </xf>
    <xf numFmtId="0" fontId="46" fillId="0" borderId="19" xfId="131" applyFont="1" applyBorder="1" applyAlignment="1">
      <alignment wrapText="1"/>
    </xf>
    <xf numFmtId="3" fontId="44" fillId="0" borderId="0" xfId="50" applyNumberFormat="1" applyFont="1" applyFill="1" applyBorder="1" applyAlignment="1">
      <alignment horizontal="center" wrapText="1"/>
    </xf>
    <xf numFmtId="49" fontId="46" fillId="0" borderId="0" xfId="0" applyNumberFormat="1" applyFont="1" applyAlignment="1">
      <alignment wrapText="1"/>
    </xf>
    <xf numFmtId="49" fontId="45" fillId="0" borderId="0" xfId="0" applyNumberFormat="1" applyFont="1" applyAlignment="1">
      <alignment wrapText="1"/>
    </xf>
    <xf numFmtId="0" fontId="44" fillId="0" borderId="0" xfId="0" applyFont="1" applyAlignment="1">
      <alignment wrapText="1"/>
    </xf>
    <xf numFmtId="0" fontId="45" fillId="0" borderId="0" xfId="131" applyFont="1" applyAlignment="1">
      <alignment wrapText="1"/>
    </xf>
    <xf numFmtId="0" fontId="44" fillId="0" borderId="0" xfId="133" applyFont="1" applyAlignment="1">
      <alignment wrapText="1"/>
    </xf>
    <xf numFmtId="0" fontId="46" fillId="0" borderId="0" xfId="131" applyFont="1" applyAlignment="1">
      <alignment wrapText="1"/>
    </xf>
    <xf numFmtId="0" fontId="44" fillId="0" borderId="0" xfId="133" applyFont="1" applyAlignment="1">
      <alignment horizontal="left" wrapText="1"/>
    </xf>
    <xf numFmtId="0" fontId="45" fillId="0" borderId="0" xfId="0" applyFont="1" applyAlignment="1">
      <alignment wrapText="1"/>
    </xf>
    <xf numFmtId="0" fontId="47" fillId="0" borderId="0" xfId="133" applyFont="1" applyAlignment="1">
      <alignment wrapText="1"/>
    </xf>
    <xf numFmtId="0" fontId="47" fillId="0" borderId="0" xfId="132" applyFont="1" applyAlignment="1">
      <alignment horizontal="left" wrapText="1"/>
    </xf>
    <xf numFmtId="0" fontId="44" fillId="0" borderId="0" xfId="0" applyFont="1"/>
    <xf numFmtId="0" fontId="46" fillId="0" borderId="0" xfId="133" applyFont="1" applyAlignment="1">
      <alignment wrapText="1"/>
    </xf>
  </cellXfs>
  <cellStyles count="156">
    <cellStyle name="20% - Accent1 2" xfId="8" xr:uid="{00000000-0005-0000-0000-000000000000}"/>
    <cellStyle name="20% - Accent2 2" xfId="9" xr:uid="{00000000-0005-0000-0000-000001000000}"/>
    <cellStyle name="20% - Accent3 2" xfId="10" xr:uid="{00000000-0005-0000-0000-000002000000}"/>
    <cellStyle name="20% - Accent4 2" xfId="11" xr:uid="{00000000-0005-0000-0000-000003000000}"/>
    <cellStyle name="20% - Accent5 2" xfId="12" xr:uid="{00000000-0005-0000-0000-000004000000}"/>
    <cellStyle name="20% - Accent6 2" xfId="13" xr:uid="{00000000-0005-0000-0000-000005000000}"/>
    <cellStyle name="40% - Accent1 2" xfId="14" xr:uid="{00000000-0005-0000-0000-000006000000}"/>
    <cellStyle name="40% - Accent2 2" xfId="15" xr:uid="{00000000-0005-0000-0000-000007000000}"/>
    <cellStyle name="40% - Accent3 2" xfId="16" xr:uid="{00000000-0005-0000-0000-000008000000}"/>
    <cellStyle name="40% - Accent4 2" xfId="17" xr:uid="{00000000-0005-0000-0000-000009000000}"/>
    <cellStyle name="40% - Accent5 2" xfId="18" xr:uid="{00000000-0005-0000-0000-00000A000000}"/>
    <cellStyle name="40% - Accent6 2" xfId="19" xr:uid="{00000000-0005-0000-0000-00000B000000}"/>
    <cellStyle name="60% - Accent1 2" xfId="20" xr:uid="{00000000-0005-0000-0000-00000C000000}"/>
    <cellStyle name="60% - Accent2 2" xfId="21" xr:uid="{00000000-0005-0000-0000-00000D000000}"/>
    <cellStyle name="60% - Accent3 2" xfId="22" xr:uid="{00000000-0005-0000-0000-00000E000000}"/>
    <cellStyle name="60% - Accent4 2" xfId="23" xr:uid="{00000000-0005-0000-0000-00000F000000}"/>
    <cellStyle name="60% - Accent5 2" xfId="24" xr:uid="{00000000-0005-0000-0000-000010000000}"/>
    <cellStyle name="60% - Accent6 2" xfId="25" xr:uid="{00000000-0005-0000-0000-000011000000}"/>
    <cellStyle name="Accent1 2" xfId="26" xr:uid="{00000000-0005-0000-0000-000012000000}"/>
    <cellStyle name="Accent2 2" xfId="27" xr:uid="{00000000-0005-0000-0000-000013000000}"/>
    <cellStyle name="Accent3 2" xfId="28" xr:uid="{00000000-0005-0000-0000-000014000000}"/>
    <cellStyle name="Accent4 2" xfId="29" xr:uid="{00000000-0005-0000-0000-000015000000}"/>
    <cellStyle name="Accent5 2" xfId="30" xr:uid="{00000000-0005-0000-0000-000016000000}"/>
    <cellStyle name="Accent6 2" xfId="31" xr:uid="{00000000-0005-0000-0000-000017000000}"/>
    <cellStyle name="Bad 2" xfId="32" xr:uid="{00000000-0005-0000-0000-000018000000}"/>
    <cellStyle name="Body: normal cell" xfId="4" xr:uid="{00000000-0005-0000-0000-000019000000}"/>
    <cellStyle name="Body: normal cell 2" xfId="33" xr:uid="{00000000-0005-0000-0000-00001A000000}"/>
    <cellStyle name="Calculation 2" xfId="34" xr:uid="{00000000-0005-0000-0000-00001B000000}"/>
    <cellStyle name="Check Cell 2" xfId="35" xr:uid="{00000000-0005-0000-0000-00001C000000}"/>
    <cellStyle name="Column heading" xfId="36" xr:uid="{00000000-0005-0000-0000-00001D000000}"/>
    <cellStyle name="Comma" xfId="154" builtinId="3"/>
    <cellStyle name="Comma 2" xfId="37" xr:uid="{00000000-0005-0000-0000-00001F000000}"/>
    <cellStyle name="Comma 2 2" xfId="38" xr:uid="{00000000-0005-0000-0000-000020000000}"/>
    <cellStyle name="Comma 3" xfId="39" xr:uid="{00000000-0005-0000-0000-000021000000}"/>
    <cellStyle name="Comma 4" xfId="40" xr:uid="{00000000-0005-0000-0000-000022000000}"/>
    <cellStyle name="Comma 5" xfId="41" xr:uid="{00000000-0005-0000-0000-000023000000}"/>
    <cellStyle name="Comma 6" xfId="42" xr:uid="{00000000-0005-0000-0000-000024000000}"/>
    <cellStyle name="Comma 7" xfId="43" xr:uid="{00000000-0005-0000-0000-000025000000}"/>
    <cellStyle name="Comma 8" xfId="44" xr:uid="{00000000-0005-0000-0000-000026000000}"/>
    <cellStyle name="Corner heading" xfId="45" xr:uid="{00000000-0005-0000-0000-000027000000}"/>
    <cellStyle name="Currency 2" xfId="46" xr:uid="{00000000-0005-0000-0000-000028000000}"/>
    <cellStyle name="Currency 3" xfId="47" xr:uid="{00000000-0005-0000-0000-000029000000}"/>
    <cellStyle name="Currency 3 2" xfId="48" xr:uid="{00000000-0005-0000-0000-00002A000000}"/>
    <cellStyle name="Data" xfId="49" xr:uid="{00000000-0005-0000-0000-00002B000000}"/>
    <cellStyle name="Data 2" xfId="50" xr:uid="{00000000-0005-0000-0000-00002C000000}"/>
    <cellStyle name="Data no deci" xfId="51" xr:uid="{00000000-0005-0000-0000-00002D000000}"/>
    <cellStyle name="Data Superscript" xfId="52" xr:uid="{00000000-0005-0000-0000-00002E000000}"/>
    <cellStyle name="Data_1-1A-Regular" xfId="53" xr:uid="{00000000-0005-0000-0000-00002F000000}"/>
    <cellStyle name="Explanatory Text 2" xfId="54" xr:uid="{00000000-0005-0000-0000-000030000000}"/>
    <cellStyle name="Font: Calibri, 9pt regular" xfId="6" xr:uid="{00000000-0005-0000-0000-000031000000}"/>
    <cellStyle name="Font: Calibri, 9pt regular 2" xfId="55" xr:uid="{00000000-0005-0000-0000-000032000000}"/>
    <cellStyle name="Footnotes: top row" xfId="2" xr:uid="{00000000-0005-0000-0000-000033000000}"/>
    <cellStyle name="Footnotes: top row 2" xfId="56" xr:uid="{00000000-0005-0000-0000-000034000000}"/>
    <cellStyle name="Good 2" xfId="57" xr:uid="{00000000-0005-0000-0000-000035000000}"/>
    <cellStyle name="Header: bottom row" xfId="5" xr:uid="{00000000-0005-0000-0000-000036000000}"/>
    <cellStyle name="Header: bottom row 2" xfId="58" xr:uid="{00000000-0005-0000-0000-000037000000}"/>
    <cellStyle name="Heading 1 2" xfId="59" xr:uid="{00000000-0005-0000-0000-000038000000}"/>
    <cellStyle name="Heading 2 2" xfId="60" xr:uid="{00000000-0005-0000-0000-000039000000}"/>
    <cellStyle name="Heading 3 2" xfId="61" xr:uid="{00000000-0005-0000-0000-00003A000000}"/>
    <cellStyle name="Heading 4 2" xfId="62" xr:uid="{00000000-0005-0000-0000-00003B000000}"/>
    <cellStyle name="Hed Side" xfId="63" xr:uid="{00000000-0005-0000-0000-00003C000000}"/>
    <cellStyle name="Hed Side 2" xfId="64" xr:uid="{00000000-0005-0000-0000-00003D000000}"/>
    <cellStyle name="Hed Side bold" xfId="65" xr:uid="{00000000-0005-0000-0000-00003E000000}"/>
    <cellStyle name="Hed Side Indent" xfId="66" xr:uid="{00000000-0005-0000-0000-00003F000000}"/>
    <cellStyle name="Hed Side Regular" xfId="67" xr:uid="{00000000-0005-0000-0000-000040000000}"/>
    <cellStyle name="Hed Side_1-1A-Regular" xfId="68" xr:uid="{00000000-0005-0000-0000-000041000000}"/>
    <cellStyle name="Hed Top" xfId="69" xr:uid="{00000000-0005-0000-0000-000042000000}"/>
    <cellStyle name="Hed Top - SECTION" xfId="70" xr:uid="{00000000-0005-0000-0000-000043000000}"/>
    <cellStyle name="Hed Top_3-new4" xfId="71" xr:uid="{00000000-0005-0000-0000-000044000000}"/>
    <cellStyle name="Hyperlink" xfId="153" builtinId="8"/>
    <cellStyle name="Hyperlink 2" xfId="72" xr:uid="{00000000-0005-0000-0000-000046000000}"/>
    <cellStyle name="Input 2" xfId="73" xr:uid="{00000000-0005-0000-0000-000047000000}"/>
    <cellStyle name="Linked Cell 2" xfId="74" xr:uid="{00000000-0005-0000-0000-000048000000}"/>
    <cellStyle name="Neutral 2" xfId="75" xr:uid="{00000000-0005-0000-0000-000049000000}"/>
    <cellStyle name="Normal" xfId="0" builtinId="0"/>
    <cellStyle name="Normal 10" xfId="76" xr:uid="{00000000-0005-0000-0000-00004B000000}"/>
    <cellStyle name="Normal 11" xfId="77" xr:uid="{00000000-0005-0000-0000-00004C000000}"/>
    <cellStyle name="Normal 2" xfId="1" xr:uid="{00000000-0005-0000-0000-00004D000000}"/>
    <cellStyle name="Normal 2 2" xfId="78" xr:uid="{00000000-0005-0000-0000-00004E000000}"/>
    <cellStyle name="Normal 2 3" xfId="79" xr:uid="{00000000-0005-0000-0000-00004F000000}"/>
    <cellStyle name="Normal 3" xfId="80" xr:uid="{00000000-0005-0000-0000-000050000000}"/>
    <cellStyle name="Normal 3 2" xfId="81" xr:uid="{00000000-0005-0000-0000-000051000000}"/>
    <cellStyle name="Normal 3 2 2" xfId="82" xr:uid="{00000000-0005-0000-0000-000052000000}"/>
    <cellStyle name="Normal 3 2 2 2" xfId="83" xr:uid="{00000000-0005-0000-0000-000053000000}"/>
    <cellStyle name="Normal 3 2 3" xfId="84" xr:uid="{00000000-0005-0000-0000-000054000000}"/>
    <cellStyle name="Normal 3 3" xfId="85" xr:uid="{00000000-0005-0000-0000-000055000000}"/>
    <cellStyle name="Normal 3 3 2" xfId="86" xr:uid="{00000000-0005-0000-0000-000056000000}"/>
    <cellStyle name="Normal 3 3 2 2" xfId="87" xr:uid="{00000000-0005-0000-0000-000057000000}"/>
    <cellStyle name="Normal 3 3 3" xfId="88" xr:uid="{00000000-0005-0000-0000-000058000000}"/>
    <cellStyle name="Normal 3 4" xfId="89" xr:uid="{00000000-0005-0000-0000-000059000000}"/>
    <cellStyle name="Normal 3 4 2" xfId="90" xr:uid="{00000000-0005-0000-0000-00005A000000}"/>
    <cellStyle name="Normal 3 5" xfId="91" xr:uid="{00000000-0005-0000-0000-00005B000000}"/>
    <cellStyle name="Normal 3 6" xfId="92" xr:uid="{00000000-0005-0000-0000-00005C000000}"/>
    <cellStyle name="Normal 3 7" xfId="93" xr:uid="{00000000-0005-0000-0000-00005D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5" xfId="108" xr:uid="{00000000-0005-0000-0000-00006C000000}"/>
    <cellStyle name="Normal 5 2" xfId="109" xr:uid="{00000000-0005-0000-0000-00006D000000}"/>
    <cellStyle name="Normal 5 3" xfId="110" xr:uid="{00000000-0005-0000-0000-00006E000000}"/>
    <cellStyle name="Normal 6" xfId="111" xr:uid="{00000000-0005-0000-0000-00006F000000}"/>
    <cellStyle name="Normal 6 2" xfId="112" xr:uid="{00000000-0005-0000-0000-000070000000}"/>
    <cellStyle name="Normal 7" xfId="113" xr:uid="{00000000-0005-0000-0000-000071000000}"/>
    <cellStyle name="Normal 7 2" xfId="114" xr:uid="{00000000-0005-0000-0000-000072000000}"/>
    <cellStyle name="Normal 8" xfId="115" xr:uid="{00000000-0005-0000-0000-000073000000}"/>
    <cellStyle name="Normal 9" xfId="116" xr:uid="{00000000-0005-0000-0000-000074000000}"/>
    <cellStyle name="Note 2" xfId="117" xr:uid="{00000000-0005-0000-0000-000075000000}"/>
    <cellStyle name="Note 2 2" xfId="118" xr:uid="{00000000-0005-0000-0000-000076000000}"/>
    <cellStyle name="Output 2" xfId="119" xr:uid="{00000000-0005-0000-0000-000077000000}"/>
    <cellStyle name="Parent row" xfId="3" xr:uid="{00000000-0005-0000-0000-000078000000}"/>
    <cellStyle name="Parent row 2" xfId="120" xr:uid="{00000000-0005-0000-0000-000079000000}"/>
    <cellStyle name="Percent" xfId="155" builtinId="5"/>
    <cellStyle name="Percent 2" xfId="121" xr:uid="{00000000-0005-0000-0000-00007B000000}"/>
    <cellStyle name="Percent 2 2" xfId="122" xr:uid="{00000000-0005-0000-0000-00007C000000}"/>
    <cellStyle name="Percent 3" xfId="123" xr:uid="{00000000-0005-0000-0000-00007D000000}"/>
    <cellStyle name="Percent 3 2" xfId="124" xr:uid="{00000000-0005-0000-0000-00007E000000}"/>
    <cellStyle name="Percent 4" xfId="125" xr:uid="{00000000-0005-0000-0000-00007F000000}"/>
    <cellStyle name="Reference" xfId="126" xr:uid="{00000000-0005-0000-0000-000080000000}"/>
    <cellStyle name="Row heading" xfId="127" xr:uid="{00000000-0005-0000-0000-000081000000}"/>
    <cellStyle name="Source Hed" xfId="128" xr:uid="{00000000-0005-0000-0000-000082000000}"/>
    <cellStyle name="Source Letter" xfId="129" xr:uid="{00000000-0005-0000-0000-000083000000}"/>
    <cellStyle name="Source Superscript" xfId="130" xr:uid="{00000000-0005-0000-0000-000084000000}"/>
    <cellStyle name="Source Superscript 2" xfId="131" xr:uid="{00000000-0005-0000-0000-000085000000}"/>
    <cellStyle name="Source Text" xfId="132" xr:uid="{00000000-0005-0000-0000-000086000000}"/>
    <cellStyle name="Source Text 2" xfId="133" xr:uid="{00000000-0005-0000-0000-000087000000}"/>
    <cellStyle name="State" xfId="134" xr:uid="{00000000-0005-0000-0000-000088000000}"/>
    <cellStyle name="Superscript" xfId="135" xr:uid="{00000000-0005-0000-0000-000089000000}"/>
    <cellStyle name="Table Data" xfId="136" xr:uid="{00000000-0005-0000-0000-00008A000000}"/>
    <cellStyle name="Table Head Top" xfId="137" xr:uid="{00000000-0005-0000-0000-00008B000000}"/>
    <cellStyle name="Table Hed Side" xfId="138" xr:uid="{00000000-0005-0000-0000-00008C000000}"/>
    <cellStyle name="Table title" xfId="7" xr:uid="{00000000-0005-0000-0000-00008D000000}"/>
    <cellStyle name="Table title 2" xfId="139" xr:uid="{00000000-0005-0000-0000-00008E000000}"/>
    <cellStyle name="Title 2" xfId="140" xr:uid="{00000000-0005-0000-0000-00008F000000}"/>
    <cellStyle name="Title Text" xfId="141" xr:uid="{00000000-0005-0000-0000-000090000000}"/>
    <cellStyle name="Title Text 1" xfId="142" xr:uid="{00000000-0005-0000-0000-000091000000}"/>
    <cellStyle name="Title Text 2" xfId="143" xr:uid="{00000000-0005-0000-0000-000092000000}"/>
    <cellStyle name="Title-1" xfId="144" xr:uid="{00000000-0005-0000-0000-000093000000}"/>
    <cellStyle name="Title-2" xfId="145" xr:uid="{00000000-0005-0000-0000-000094000000}"/>
    <cellStyle name="Title-3" xfId="146" xr:uid="{00000000-0005-0000-0000-000095000000}"/>
    <cellStyle name="Total 2" xfId="147" xr:uid="{00000000-0005-0000-0000-000096000000}"/>
    <cellStyle name="Warning Text 2" xfId="148" xr:uid="{00000000-0005-0000-0000-000097000000}"/>
    <cellStyle name="Wrap" xfId="149" xr:uid="{00000000-0005-0000-0000-000098000000}"/>
    <cellStyle name="Wrap Bold" xfId="150" xr:uid="{00000000-0005-0000-0000-000099000000}"/>
    <cellStyle name="Wrap Title" xfId="151" xr:uid="{00000000-0005-0000-0000-00009A000000}"/>
    <cellStyle name="Wrap_NTS99-~11" xfId="152" xr:uid="{00000000-0005-0000-0000-00009B000000}"/>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2.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WINDOWS/TEMP/USFreight97-93.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MeganM/Documents/eps-us/InputData/trans/BNVFE/BAU%20New%20Veh%20Fuel%20Econom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AEO 7"/>
      <sheetName val="AEO 7 (2020)"/>
      <sheetName val="AEO 35"/>
      <sheetName val="AEO 36"/>
      <sheetName val="AEO 38"/>
      <sheetName val="AEO 40"/>
      <sheetName val="AEO 44"/>
      <sheetName val="AEO 47"/>
      <sheetName val="AEO 48"/>
      <sheetName val="AEO 49"/>
      <sheetName val="AEO 49 (2020)"/>
      <sheetName val="psgr LDVs"/>
      <sheetName val="NTS 1-40"/>
      <sheetName val="NRBS 40"/>
      <sheetName val="NAP F28"/>
      <sheetName val="SYFAFE-passenger"/>
      <sheetName val="SYFAFE-freight"/>
      <sheetName val="Calculations Etc"/>
      <sheetName val="BNVFE-LDVs-psgr"/>
      <sheetName val="BNVFE-LDVs-frgt"/>
      <sheetName val="BNVFE-HDVs-psgr"/>
      <sheetName val="BNVFE-HDVs-frgt"/>
      <sheetName val="BNVFE-aircraft-psgr"/>
      <sheetName val="BNVFE-aircraft-frgt"/>
      <sheetName val="BNVFE-rail-psgr"/>
      <sheetName val="BNVFE-rail-frgt"/>
      <sheetName val="BNVFE-ships-psgr"/>
      <sheetName val="BNVFE-ships-frgt"/>
      <sheetName val="BNVFE-motorbikes-psgr"/>
      <sheetName val="BNVFE-motorbikes-frgt"/>
      <sheetName val="BNVFE_data for BHNVFEAL"/>
    </sheetNames>
    <sheetDataSet>
      <sheetData sheetId="0">
        <row r="136">
          <cell r="B136">
            <v>2019</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energy.gov/sites/prod/files/2015/11/f27/fcto_fuel_cells_fact_sheet.pdf" TargetMode="Externa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1.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afdc.energy.gov/vehicles/propane.html" TargetMode="External"/><Relationship Id="rId1" Type="http://schemas.openxmlformats.org/officeDocument/2006/relationships/hyperlink" Target="https://www.sustainablebusinesstoolkit.com/lpg-vs-petrol-vehicles/" TargetMode="External"/></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72"/>
  <sheetViews>
    <sheetView workbookViewId="0">
      <selection activeCell="A63" sqref="A63:XFD63"/>
    </sheetView>
  </sheetViews>
  <sheetFormatPr baseColWidth="10" defaultColWidth="8.83203125" defaultRowHeight="15"/>
  <cols>
    <col min="1" max="1" width="13.33203125" customWidth="1"/>
    <col min="2" max="2" width="107.33203125" customWidth="1"/>
  </cols>
  <sheetData>
    <row r="1" spans="1:3">
      <c r="A1" s="1" t="s">
        <v>230</v>
      </c>
      <c r="B1" t="s">
        <v>2374</v>
      </c>
      <c r="C1" s="85">
        <v>44834</v>
      </c>
    </row>
    <row r="3" spans="1:3">
      <c r="A3" s="1" t="s">
        <v>0</v>
      </c>
      <c r="B3" s="2" t="s">
        <v>170</v>
      </c>
    </row>
    <row r="4" spans="1:3">
      <c r="B4" t="s">
        <v>143</v>
      </c>
    </row>
    <row r="5" spans="1:3">
      <c r="B5" s="4">
        <v>2020</v>
      </c>
    </row>
    <row r="6" spans="1:3">
      <c r="B6" t="s">
        <v>314</v>
      </c>
    </row>
    <row r="7" spans="1:3">
      <c r="B7" t="s">
        <v>144</v>
      </c>
    </row>
    <row r="8" spans="1:3">
      <c r="B8" t="s">
        <v>2360</v>
      </c>
    </row>
    <row r="10" spans="1:3">
      <c r="B10" t="s">
        <v>199</v>
      </c>
    </row>
    <row r="11" spans="1:3">
      <c r="B11" s="4">
        <v>2018</v>
      </c>
    </row>
    <row r="12" spans="1:3">
      <c r="B12" t="s">
        <v>200</v>
      </c>
    </row>
    <row r="13" spans="1:3">
      <c r="B13" s="21" t="s">
        <v>2160</v>
      </c>
    </row>
    <row r="14" spans="1:3">
      <c r="B14" t="s">
        <v>201</v>
      </c>
    </row>
    <row r="16" spans="1:3">
      <c r="B16" t="s">
        <v>165</v>
      </c>
    </row>
    <row r="17" spans="1:2">
      <c r="B17" s="4">
        <v>2013</v>
      </c>
    </row>
    <row r="18" spans="1:2">
      <c r="B18" t="s">
        <v>166</v>
      </c>
    </row>
    <row r="19" spans="1:2">
      <c r="B19" t="s">
        <v>167</v>
      </c>
    </row>
    <row r="20" spans="1:2">
      <c r="B20" t="s">
        <v>168</v>
      </c>
    </row>
    <row r="22" spans="1:2">
      <c r="B22" t="s">
        <v>284</v>
      </c>
    </row>
    <row r="23" spans="1:2">
      <c r="B23" s="4">
        <v>2015</v>
      </c>
    </row>
    <row r="24" spans="1:2">
      <c r="B24" t="s">
        <v>285</v>
      </c>
    </row>
    <row r="25" spans="1:2">
      <c r="B25" s="21" t="s">
        <v>286</v>
      </c>
    </row>
    <row r="27" spans="1:2">
      <c r="B27" t="s">
        <v>229</v>
      </c>
    </row>
    <row r="29" spans="1:2">
      <c r="A29" s="1" t="s">
        <v>117</v>
      </c>
    </row>
    <row r="30" spans="1:2">
      <c r="A30" t="s">
        <v>281</v>
      </c>
    </row>
    <row r="32" spans="1:2">
      <c r="A32" s="1" t="s">
        <v>2361</v>
      </c>
    </row>
    <row r="33" spans="1:1">
      <c r="A33" s="7" t="s">
        <v>2363</v>
      </c>
    </row>
    <row r="34" spans="1:1">
      <c r="A34" t="s">
        <v>2362</v>
      </c>
    </row>
    <row r="35" spans="1:1">
      <c r="A35" t="s">
        <v>2308</v>
      </c>
    </row>
    <row r="36" spans="1:1">
      <c r="A36" t="s">
        <v>2309</v>
      </c>
    </row>
    <row r="37" spans="1:1">
      <c r="A37" t="s">
        <v>2310</v>
      </c>
    </row>
    <row r="39" spans="1:1">
      <c r="A39" s="1" t="s">
        <v>171</v>
      </c>
    </row>
    <row r="40" spans="1:1">
      <c r="A40" s="7" t="s">
        <v>236</v>
      </c>
    </row>
    <row r="41" spans="1:1">
      <c r="A41" t="s">
        <v>235</v>
      </c>
    </row>
    <row r="43" spans="1:1">
      <c r="A43" s="1" t="s">
        <v>172</v>
      </c>
    </row>
    <row r="44" spans="1:1">
      <c r="A44" s="7" t="s">
        <v>309</v>
      </c>
    </row>
    <row r="45" spans="1:1">
      <c r="A45" t="s">
        <v>310</v>
      </c>
    </row>
    <row r="46" spans="1:1">
      <c r="A46" t="s">
        <v>311</v>
      </c>
    </row>
    <row r="47" spans="1:1">
      <c r="A47" t="s">
        <v>308</v>
      </c>
    </row>
    <row r="49" spans="1:1">
      <c r="A49" s="1" t="s">
        <v>147</v>
      </c>
    </row>
    <row r="50" spans="1:1">
      <c r="A50" s="7" t="s">
        <v>169</v>
      </c>
    </row>
    <row r="51" spans="1:1">
      <c r="A51" t="s">
        <v>148</v>
      </c>
    </row>
    <row r="52" spans="1:1">
      <c r="A52" t="s">
        <v>237</v>
      </c>
    </row>
    <row r="54" spans="1:1">
      <c r="A54" s="1" t="s">
        <v>2371</v>
      </c>
    </row>
    <row r="55" spans="1:1">
      <c r="A55" s="7" t="s">
        <v>2373</v>
      </c>
    </row>
    <row r="56" spans="1:1">
      <c r="A56" t="s">
        <v>2367</v>
      </c>
    </row>
    <row r="57" spans="1:1">
      <c r="A57" t="s">
        <v>2368</v>
      </c>
    </row>
    <row r="59" spans="1:1">
      <c r="A59" t="s">
        <v>2372</v>
      </c>
    </row>
    <row r="60" spans="1:1">
      <c r="A60" t="s">
        <v>2369</v>
      </c>
    </row>
    <row r="61" spans="1:1">
      <c r="A61" t="s">
        <v>2370</v>
      </c>
    </row>
    <row r="63" spans="1:1">
      <c r="A63" s="1" t="s">
        <v>203</v>
      </c>
    </row>
    <row r="64" spans="1:1">
      <c r="A64" t="s">
        <v>204</v>
      </c>
    </row>
    <row r="66" spans="1:2">
      <c r="A66" s="13" t="s">
        <v>252</v>
      </c>
      <c r="B66" s="14"/>
    </row>
    <row r="67" spans="1:2">
      <c r="A67" t="s">
        <v>253</v>
      </c>
    </row>
    <row r="68" spans="1:2">
      <c r="A68" t="s">
        <v>254</v>
      </c>
    </row>
    <row r="69" spans="1:2">
      <c r="A69" t="s">
        <v>255</v>
      </c>
    </row>
    <row r="71" spans="1:2">
      <c r="A71">
        <f>10^9</f>
        <v>1000000000</v>
      </c>
    </row>
    <row r="72" spans="1:2">
      <c r="A72">
        <f>10^12</f>
        <v>1000000000000</v>
      </c>
    </row>
  </sheetData>
  <hyperlinks>
    <hyperlink ref="B25" r:id="rId1" xr:uid="{00000000-0004-0000-0000-000000000000}"/>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L70"/>
  <sheetViews>
    <sheetView zoomScale="80" zoomScaleNormal="80" workbookViewId="0">
      <pane xSplit="5" ySplit="1" topLeftCell="F32" activePane="bottomRight" state="frozen"/>
      <selection pane="topRight" activeCell="C1" sqref="C1"/>
      <selection pane="bottomLeft" activeCell="A2" sqref="A2"/>
      <selection pane="bottomRight" activeCell="A61" sqref="A61:A69"/>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522</v>
      </c>
    </row>
    <row r="10" spans="2:38">
      <c r="B10" t="s">
        <v>720</v>
      </c>
    </row>
    <row r="11" spans="2:38">
      <c r="B11" t="s">
        <v>721</v>
      </c>
    </row>
    <row r="12" spans="2:38">
      <c r="B12" t="s">
        <v>722</v>
      </c>
    </row>
    <row r="13" spans="2:38">
      <c r="B13" t="s">
        <v>324</v>
      </c>
    </row>
    <row r="14" spans="2:38">
      <c r="C14" t="s">
        <v>325</v>
      </c>
      <c r="D14" t="s">
        <v>520</v>
      </c>
      <c r="E14" t="s">
        <v>521</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522</v>
      </c>
    </row>
    <row r="15" spans="2:38">
      <c r="B15" t="s">
        <v>582</v>
      </c>
      <c r="D15" t="s">
        <v>774</v>
      </c>
    </row>
    <row r="16" spans="2:38">
      <c r="B16" t="s">
        <v>583</v>
      </c>
      <c r="D16" t="s">
        <v>775</v>
      </c>
    </row>
    <row r="17" spans="2:38">
      <c r="B17" t="s">
        <v>584</v>
      </c>
      <c r="C17" t="s">
        <v>723</v>
      </c>
      <c r="D17" t="s">
        <v>776</v>
      </c>
      <c r="E17" t="s">
        <v>777</v>
      </c>
      <c r="F17">
        <v>112.454048</v>
      </c>
      <c r="G17">
        <v>110.539215</v>
      </c>
      <c r="H17">
        <v>108.92274500000001</v>
      </c>
      <c r="I17">
        <v>106.654343</v>
      </c>
      <c r="J17">
        <v>104.16269699999999</v>
      </c>
      <c r="K17">
        <v>101.507874</v>
      </c>
      <c r="L17">
        <v>98.817490000000006</v>
      </c>
      <c r="M17">
        <v>96.130920000000003</v>
      </c>
      <c r="N17">
        <v>93.871718999999999</v>
      </c>
      <c r="O17">
        <v>92.062674999999999</v>
      </c>
      <c r="P17">
        <v>90.710632000000004</v>
      </c>
      <c r="Q17">
        <v>89.817718999999997</v>
      </c>
      <c r="R17">
        <v>89.108870999999994</v>
      </c>
      <c r="S17">
        <v>88.423644999999993</v>
      </c>
      <c r="T17">
        <v>87.907973999999996</v>
      </c>
      <c r="U17">
        <v>87.621277000000006</v>
      </c>
      <c r="V17">
        <v>87.515961000000004</v>
      </c>
      <c r="W17">
        <v>87.731780999999998</v>
      </c>
      <c r="X17">
        <v>88.064887999999996</v>
      </c>
      <c r="Y17">
        <v>88.509665999999996</v>
      </c>
      <c r="Z17">
        <v>89.110382000000001</v>
      </c>
      <c r="AA17">
        <v>89.644745</v>
      </c>
      <c r="AB17">
        <v>90.153274999999994</v>
      </c>
      <c r="AC17">
        <v>90.955062999999996</v>
      </c>
      <c r="AD17">
        <v>91.636039999999994</v>
      </c>
      <c r="AE17">
        <v>92.438216999999995</v>
      </c>
      <c r="AF17">
        <v>93.530761999999996</v>
      </c>
      <c r="AG17">
        <v>94.694366000000002</v>
      </c>
      <c r="AH17">
        <v>95.880324999999999</v>
      </c>
      <c r="AI17">
        <v>97.198882999999995</v>
      </c>
      <c r="AJ17">
        <v>98.387100000000004</v>
      </c>
      <c r="AK17">
        <v>99.415367000000003</v>
      </c>
      <c r="AL17" s="51">
        <v>-4.0000000000000001E-3</v>
      </c>
    </row>
    <row r="18" spans="2:38">
      <c r="B18" t="s">
        <v>586</v>
      </c>
      <c r="C18" t="s">
        <v>724</v>
      </c>
      <c r="D18" t="s">
        <v>778</v>
      </c>
      <c r="E18" t="s">
        <v>777</v>
      </c>
      <c r="F18">
        <v>0.45122899999999999</v>
      </c>
      <c r="G18">
        <v>0.435201</v>
      </c>
      <c r="H18">
        <v>0.42079800000000001</v>
      </c>
      <c r="I18">
        <v>0.40954099999999999</v>
      </c>
      <c r="J18">
        <v>0.401007</v>
      </c>
      <c r="K18">
        <v>0.39679999999999999</v>
      </c>
      <c r="L18">
        <v>0.39680700000000002</v>
      </c>
      <c r="M18">
        <v>0.40129199999999998</v>
      </c>
      <c r="N18">
        <v>0.41121200000000002</v>
      </c>
      <c r="O18">
        <v>0.42830099999999999</v>
      </c>
      <c r="P18">
        <v>0.45259100000000002</v>
      </c>
      <c r="Q18">
        <v>0.48301500000000003</v>
      </c>
      <c r="R18">
        <v>0.51715199999999995</v>
      </c>
      <c r="S18">
        <v>0.55716200000000005</v>
      </c>
      <c r="T18">
        <v>0.59840499999999996</v>
      </c>
      <c r="U18">
        <v>0.63877899999999999</v>
      </c>
      <c r="V18">
        <v>0.67941200000000002</v>
      </c>
      <c r="W18">
        <v>0.72184099999999995</v>
      </c>
      <c r="X18">
        <v>0.76297800000000005</v>
      </c>
      <c r="Y18">
        <v>0.80282900000000001</v>
      </c>
      <c r="Z18">
        <v>0.83932700000000005</v>
      </c>
      <c r="AA18">
        <v>0.87537900000000002</v>
      </c>
      <c r="AB18">
        <v>0.91500000000000004</v>
      </c>
      <c r="AC18">
        <v>0.95242099999999996</v>
      </c>
      <c r="AD18">
        <v>0.98566600000000004</v>
      </c>
      <c r="AE18">
        <v>1.017892</v>
      </c>
      <c r="AF18">
        <v>1.051277</v>
      </c>
      <c r="AG18">
        <v>1.08342</v>
      </c>
      <c r="AH18">
        <v>1.1138570000000001</v>
      </c>
      <c r="AI18">
        <v>1.1439140000000001</v>
      </c>
      <c r="AJ18">
        <v>1.1707650000000001</v>
      </c>
      <c r="AK18">
        <v>1.194259</v>
      </c>
      <c r="AL18" s="51">
        <v>3.2000000000000001E-2</v>
      </c>
    </row>
    <row r="19" spans="2:38">
      <c r="B19" t="s">
        <v>588</v>
      </c>
      <c r="C19" t="s">
        <v>725</v>
      </c>
      <c r="D19" t="s">
        <v>779</v>
      </c>
      <c r="E19" t="s">
        <v>777</v>
      </c>
      <c r="F19">
        <v>112.90527299999999</v>
      </c>
      <c r="G19">
        <v>110.974419</v>
      </c>
      <c r="H19">
        <v>109.34354399999999</v>
      </c>
      <c r="I19">
        <v>107.06388099999999</v>
      </c>
      <c r="J19">
        <v>104.563705</v>
      </c>
      <c r="K19">
        <v>101.90467099999999</v>
      </c>
      <c r="L19">
        <v>99.214293999999995</v>
      </c>
      <c r="M19">
        <v>96.532211000000004</v>
      </c>
      <c r="N19">
        <v>94.282927999999998</v>
      </c>
      <c r="O19">
        <v>92.490973999999994</v>
      </c>
      <c r="P19">
        <v>91.163223000000002</v>
      </c>
      <c r="Q19">
        <v>90.300735000000003</v>
      </c>
      <c r="R19">
        <v>89.626022000000006</v>
      </c>
      <c r="S19">
        <v>88.980804000000006</v>
      </c>
      <c r="T19">
        <v>88.506377999999998</v>
      </c>
      <c r="U19">
        <v>88.260056000000006</v>
      </c>
      <c r="V19">
        <v>88.195374000000001</v>
      </c>
      <c r="W19">
        <v>88.453620999999998</v>
      </c>
      <c r="X19">
        <v>88.827866</v>
      </c>
      <c r="Y19">
        <v>89.312492000000006</v>
      </c>
      <c r="Z19">
        <v>89.949707000000004</v>
      </c>
      <c r="AA19">
        <v>90.520126000000005</v>
      </c>
      <c r="AB19">
        <v>91.068275</v>
      </c>
      <c r="AC19">
        <v>91.907486000000006</v>
      </c>
      <c r="AD19">
        <v>92.621703999999994</v>
      </c>
      <c r="AE19">
        <v>93.456108</v>
      </c>
      <c r="AF19">
        <v>94.582038999999995</v>
      </c>
      <c r="AG19">
        <v>95.777786000000006</v>
      </c>
      <c r="AH19">
        <v>96.994185999999999</v>
      </c>
      <c r="AI19">
        <v>98.342796000000007</v>
      </c>
      <c r="AJ19">
        <v>99.557868999999997</v>
      </c>
      <c r="AK19">
        <v>100.609627</v>
      </c>
      <c r="AL19" s="51">
        <v>-4.0000000000000001E-3</v>
      </c>
    </row>
    <row r="20" spans="2:38">
      <c r="B20" t="s">
        <v>590</v>
      </c>
      <c r="D20" t="s">
        <v>780</v>
      </c>
    </row>
    <row r="21" spans="2:38">
      <c r="B21" t="s">
        <v>591</v>
      </c>
      <c r="C21" t="s">
        <v>726</v>
      </c>
      <c r="D21" t="s">
        <v>781</v>
      </c>
      <c r="E21" t="s">
        <v>777</v>
      </c>
      <c r="F21">
        <v>6.9383049999999997</v>
      </c>
      <c r="G21">
        <v>6.5207750000000004</v>
      </c>
      <c r="H21">
        <v>6.1733779999999996</v>
      </c>
      <c r="I21">
        <v>5.8704799999999997</v>
      </c>
      <c r="J21">
        <v>5.6068369999999996</v>
      </c>
      <c r="K21">
        <v>5.3713629999999997</v>
      </c>
      <c r="L21">
        <v>5.1400949999999996</v>
      </c>
      <c r="M21">
        <v>4.9202690000000002</v>
      </c>
      <c r="N21">
        <v>4.728796</v>
      </c>
      <c r="O21">
        <v>4.5630629999999996</v>
      </c>
      <c r="P21">
        <v>4.4284439999999998</v>
      </c>
      <c r="Q21">
        <v>4.3231539999999997</v>
      </c>
      <c r="R21">
        <v>4.2221060000000001</v>
      </c>
      <c r="S21">
        <v>4.1401000000000003</v>
      </c>
      <c r="T21">
        <v>4.0327289999999998</v>
      </c>
      <c r="U21">
        <v>3.968766</v>
      </c>
      <c r="V21">
        <v>3.924712</v>
      </c>
      <c r="W21">
        <v>3.881764</v>
      </c>
      <c r="X21">
        <v>3.8812250000000001</v>
      </c>
      <c r="Y21">
        <v>3.9077790000000001</v>
      </c>
      <c r="Z21">
        <v>3.932461</v>
      </c>
      <c r="AA21">
        <v>3.9536699999999998</v>
      </c>
      <c r="AB21">
        <v>3.9983170000000001</v>
      </c>
      <c r="AC21">
        <v>4.0482800000000001</v>
      </c>
      <c r="AD21">
        <v>4.0891000000000002</v>
      </c>
      <c r="AE21">
        <v>4.1346360000000004</v>
      </c>
      <c r="AF21">
        <v>4.1943149999999996</v>
      </c>
      <c r="AG21">
        <v>4.2561619999999998</v>
      </c>
      <c r="AH21">
        <v>4.3175129999999999</v>
      </c>
      <c r="AI21">
        <v>4.384233</v>
      </c>
      <c r="AJ21">
        <v>4.4428020000000004</v>
      </c>
      <c r="AK21">
        <v>4.4920309999999999</v>
      </c>
      <c r="AL21" s="51">
        <v>-1.4E-2</v>
      </c>
    </row>
    <row r="22" spans="2:38">
      <c r="B22" t="s">
        <v>593</v>
      </c>
      <c r="C22" t="s">
        <v>727</v>
      </c>
      <c r="D22" t="s">
        <v>782</v>
      </c>
      <c r="E22" t="s">
        <v>777</v>
      </c>
      <c r="F22">
        <v>0.182174</v>
      </c>
      <c r="G22">
        <v>0.189496</v>
      </c>
      <c r="H22">
        <v>0.19622100000000001</v>
      </c>
      <c r="I22">
        <v>0.202628</v>
      </c>
      <c r="J22">
        <v>0.208896</v>
      </c>
      <c r="K22">
        <v>0.214947</v>
      </c>
      <c r="L22">
        <v>0.22106100000000001</v>
      </c>
      <c r="M22">
        <v>0.22726199999999999</v>
      </c>
      <c r="N22">
        <v>0.23087299999999999</v>
      </c>
      <c r="O22">
        <v>0.239456</v>
      </c>
      <c r="P22">
        <v>0.249777</v>
      </c>
      <c r="Q22">
        <v>0.262235</v>
      </c>
      <c r="R22">
        <v>0.27646599999999999</v>
      </c>
      <c r="S22">
        <v>0.29218899999999998</v>
      </c>
      <c r="T22">
        <v>0.30884200000000001</v>
      </c>
      <c r="U22">
        <v>0.32666499999999998</v>
      </c>
      <c r="V22">
        <v>0.34522900000000001</v>
      </c>
      <c r="W22">
        <v>0.36363600000000001</v>
      </c>
      <c r="X22">
        <v>0.38244600000000001</v>
      </c>
      <c r="Y22">
        <v>0.400482</v>
      </c>
      <c r="Z22">
        <v>0.41920499999999999</v>
      </c>
      <c r="AA22">
        <v>0.43637999999999999</v>
      </c>
      <c r="AB22">
        <v>0.454069</v>
      </c>
      <c r="AC22">
        <v>0.47159400000000001</v>
      </c>
      <c r="AD22">
        <v>0.487985</v>
      </c>
      <c r="AE22">
        <v>0.50367200000000001</v>
      </c>
      <c r="AF22">
        <v>0.519007</v>
      </c>
      <c r="AG22">
        <v>0.533721</v>
      </c>
      <c r="AH22">
        <v>0.54784299999999997</v>
      </c>
      <c r="AI22">
        <v>0.56161000000000005</v>
      </c>
      <c r="AJ22">
        <v>0.57452199999999998</v>
      </c>
      <c r="AK22">
        <v>0.58653599999999995</v>
      </c>
      <c r="AL22" s="51">
        <v>3.7999999999999999E-2</v>
      </c>
    </row>
    <row r="23" spans="2:38">
      <c r="B23" t="s">
        <v>595</v>
      </c>
      <c r="C23" t="s">
        <v>728</v>
      </c>
      <c r="D23" t="s">
        <v>783</v>
      </c>
      <c r="E23" t="s">
        <v>777</v>
      </c>
      <c r="F23">
        <v>0.25173000000000001</v>
      </c>
      <c r="G23">
        <v>0.27574300000000002</v>
      </c>
      <c r="H23">
        <v>0.303145</v>
      </c>
      <c r="I23">
        <v>0.33332699999999998</v>
      </c>
      <c r="J23">
        <v>0.36749300000000001</v>
      </c>
      <c r="K23">
        <v>0.40656199999999998</v>
      </c>
      <c r="L23">
        <v>0.45161800000000002</v>
      </c>
      <c r="M23">
        <v>0.50254500000000002</v>
      </c>
      <c r="N23">
        <v>0.56172200000000005</v>
      </c>
      <c r="O23">
        <v>0.62995800000000002</v>
      </c>
      <c r="P23">
        <v>0.70757899999999996</v>
      </c>
      <c r="Q23">
        <v>0.79508800000000002</v>
      </c>
      <c r="R23">
        <v>0.88915599999999995</v>
      </c>
      <c r="S23">
        <v>0.98693799999999998</v>
      </c>
      <c r="T23">
        <v>1.0862099999999999</v>
      </c>
      <c r="U23">
        <v>1.185667</v>
      </c>
      <c r="V23">
        <v>1.2839719999999999</v>
      </c>
      <c r="W23">
        <v>1.382099</v>
      </c>
      <c r="X23">
        <v>1.4770289999999999</v>
      </c>
      <c r="Y23">
        <v>1.5670329999999999</v>
      </c>
      <c r="Z23">
        <v>1.6531089999999999</v>
      </c>
      <c r="AA23">
        <v>1.7319249999999999</v>
      </c>
      <c r="AB23">
        <v>1.8049219999999999</v>
      </c>
      <c r="AC23">
        <v>1.874716</v>
      </c>
      <c r="AD23">
        <v>1.937222</v>
      </c>
      <c r="AE23">
        <v>1.996122</v>
      </c>
      <c r="AF23">
        <v>2.0543719999999999</v>
      </c>
      <c r="AG23">
        <v>2.1098819999999998</v>
      </c>
      <c r="AH23">
        <v>2.1626910000000001</v>
      </c>
      <c r="AI23">
        <v>2.2146620000000001</v>
      </c>
      <c r="AJ23">
        <v>2.2624819999999999</v>
      </c>
      <c r="AK23">
        <v>2.305844</v>
      </c>
      <c r="AL23" s="51">
        <v>7.3999999999999996E-2</v>
      </c>
    </row>
    <row r="24" spans="2:38">
      <c r="B24" t="s">
        <v>597</v>
      </c>
      <c r="C24" t="s">
        <v>729</v>
      </c>
      <c r="D24" t="s">
        <v>784</v>
      </c>
      <c r="E24" t="s">
        <v>777</v>
      </c>
      <c r="F24">
        <v>0.16738700000000001</v>
      </c>
      <c r="G24">
        <v>0.122893</v>
      </c>
      <c r="H24">
        <v>9.8090999999999998E-2</v>
      </c>
      <c r="I24">
        <v>0.11591799999999999</v>
      </c>
      <c r="J24">
        <v>0.14608599999999999</v>
      </c>
      <c r="K24">
        <v>0.18282200000000001</v>
      </c>
      <c r="L24">
        <v>0.22741400000000001</v>
      </c>
      <c r="M24">
        <v>0.28032299999999999</v>
      </c>
      <c r="N24">
        <v>0.34372999999999998</v>
      </c>
      <c r="O24">
        <v>0.41816799999999998</v>
      </c>
      <c r="P24">
        <v>0.50362099999999999</v>
      </c>
      <c r="Q24">
        <v>0.60022799999999998</v>
      </c>
      <c r="R24">
        <v>0.70443199999999995</v>
      </c>
      <c r="S24">
        <v>0.81310499999999997</v>
      </c>
      <c r="T24">
        <v>0.92386100000000004</v>
      </c>
      <c r="U24">
        <v>1.0349410000000001</v>
      </c>
      <c r="V24">
        <v>1.144949</v>
      </c>
      <c r="W24">
        <v>1.254508</v>
      </c>
      <c r="X24">
        <v>1.3607590000000001</v>
      </c>
      <c r="Y24">
        <v>1.463317</v>
      </c>
      <c r="Z24">
        <v>1.5614920000000001</v>
      </c>
      <c r="AA24">
        <v>1.652174</v>
      </c>
      <c r="AB24">
        <v>1.736693</v>
      </c>
      <c r="AC24">
        <v>1.814935</v>
      </c>
      <c r="AD24">
        <v>1.884787</v>
      </c>
      <c r="AE24">
        <v>1.950099</v>
      </c>
      <c r="AF24">
        <v>2.014532</v>
      </c>
      <c r="AG24">
        <v>2.075618</v>
      </c>
      <c r="AH24">
        <v>2.1334179999999998</v>
      </c>
      <c r="AI24">
        <v>2.1898279999999999</v>
      </c>
      <c r="AJ24">
        <v>2.241568</v>
      </c>
      <c r="AK24">
        <v>2.2883680000000002</v>
      </c>
      <c r="AL24" s="51">
        <v>8.7999999999999995E-2</v>
      </c>
    </row>
    <row r="25" spans="2:38">
      <c r="B25" t="s">
        <v>599</v>
      </c>
      <c r="C25" t="s">
        <v>730</v>
      </c>
      <c r="D25" t="s">
        <v>785</v>
      </c>
      <c r="E25" t="s">
        <v>777</v>
      </c>
      <c r="F25">
        <v>1.101539</v>
      </c>
      <c r="G25">
        <v>0.71649200000000002</v>
      </c>
      <c r="H25">
        <v>0.48246</v>
      </c>
      <c r="I25">
        <v>0.45595200000000002</v>
      </c>
      <c r="J25">
        <v>0.46191300000000002</v>
      </c>
      <c r="K25">
        <v>0.46423199999999998</v>
      </c>
      <c r="L25">
        <v>0.46506700000000001</v>
      </c>
      <c r="M25">
        <v>0.46807100000000001</v>
      </c>
      <c r="N25">
        <v>0.47491299999999997</v>
      </c>
      <c r="O25">
        <v>0.48520400000000002</v>
      </c>
      <c r="P25">
        <v>0.49825700000000001</v>
      </c>
      <c r="Q25">
        <v>0.51393</v>
      </c>
      <c r="R25">
        <v>0.53137900000000005</v>
      </c>
      <c r="S25">
        <v>0.55025599999999997</v>
      </c>
      <c r="T25">
        <v>0.57033</v>
      </c>
      <c r="U25">
        <v>0.591503</v>
      </c>
      <c r="V25">
        <v>0.61368299999999998</v>
      </c>
      <c r="W25">
        <v>0.63721899999999998</v>
      </c>
      <c r="X25">
        <v>0.66051599999999999</v>
      </c>
      <c r="Y25">
        <v>0.68361099999999997</v>
      </c>
      <c r="Z25">
        <v>0.70687199999999994</v>
      </c>
      <c r="AA25">
        <v>0.72994899999999996</v>
      </c>
      <c r="AB25">
        <v>0.75029299999999999</v>
      </c>
      <c r="AC25">
        <v>0.77212899999999995</v>
      </c>
      <c r="AD25">
        <v>0.79163799999999995</v>
      </c>
      <c r="AE25">
        <v>0.81084000000000001</v>
      </c>
      <c r="AF25">
        <v>0.83273600000000003</v>
      </c>
      <c r="AG25">
        <v>0.85399499999999995</v>
      </c>
      <c r="AH25">
        <v>0.87461800000000001</v>
      </c>
      <c r="AI25">
        <v>0.89492000000000005</v>
      </c>
      <c r="AJ25">
        <v>0.91410999999999998</v>
      </c>
      <c r="AK25">
        <v>0.93208599999999997</v>
      </c>
      <c r="AL25" s="51">
        <v>-5.0000000000000001E-3</v>
      </c>
    </row>
    <row r="26" spans="2:38">
      <c r="B26" t="s">
        <v>601</v>
      </c>
      <c r="C26" t="s">
        <v>731</v>
      </c>
      <c r="D26" t="s">
        <v>786</v>
      </c>
      <c r="E26" t="s">
        <v>777</v>
      </c>
      <c r="F26">
        <v>0.64348399999999994</v>
      </c>
      <c r="G26">
        <v>0.410051</v>
      </c>
      <c r="H26">
        <v>0.26767299999999999</v>
      </c>
      <c r="I26">
        <v>0.25121700000000002</v>
      </c>
      <c r="J26">
        <v>0.25556499999999999</v>
      </c>
      <c r="K26">
        <v>0.25903799999999999</v>
      </c>
      <c r="L26">
        <v>0.26303399999999999</v>
      </c>
      <c r="M26">
        <v>0.26990700000000001</v>
      </c>
      <c r="N26">
        <v>0.28098899999999999</v>
      </c>
      <c r="O26">
        <v>0.29624</v>
      </c>
      <c r="P26">
        <v>0.31532399999999999</v>
      </c>
      <c r="Q26">
        <v>0.33817199999999997</v>
      </c>
      <c r="R26">
        <v>0.363952</v>
      </c>
      <c r="S26">
        <v>0.39210099999999998</v>
      </c>
      <c r="T26">
        <v>0.42212899999999998</v>
      </c>
      <c r="U26">
        <v>0.453677</v>
      </c>
      <c r="V26">
        <v>0.486431</v>
      </c>
      <c r="W26">
        <v>0.51983699999999999</v>
      </c>
      <c r="X26">
        <v>0.55318400000000001</v>
      </c>
      <c r="Y26">
        <v>0.58637499999999998</v>
      </c>
      <c r="Z26">
        <v>0.62009099999999995</v>
      </c>
      <c r="AA26">
        <v>0.65339199999999997</v>
      </c>
      <c r="AB26">
        <v>0.68480099999999999</v>
      </c>
      <c r="AC26">
        <v>0.71515300000000004</v>
      </c>
      <c r="AD26">
        <v>0.74272099999999996</v>
      </c>
      <c r="AE26">
        <v>0.76919800000000005</v>
      </c>
      <c r="AF26">
        <v>0.79674699999999998</v>
      </c>
      <c r="AG26">
        <v>0.82308599999999998</v>
      </c>
      <c r="AH26">
        <v>0.84824299999999997</v>
      </c>
      <c r="AI26">
        <v>0.87256800000000001</v>
      </c>
      <c r="AJ26">
        <v>0.89530299999999996</v>
      </c>
      <c r="AK26">
        <v>0.91638200000000003</v>
      </c>
      <c r="AL26" s="51">
        <v>1.0999999999999999E-2</v>
      </c>
    </row>
    <row r="27" spans="2:38">
      <c r="B27" t="s">
        <v>603</v>
      </c>
      <c r="C27" t="s">
        <v>732</v>
      </c>
      <c r="D27" t="s">
        <v>787</v>
      </c>
      <c r="E27" t="s">
        <v>777</v>
      </c>
      <c r="F27">
        <v>0</v>
      </c>
      <c r="G27">
        <v>0</v>
      </c>
      <c r="H27">
        <v>0</v>
      </c>
      <c r="I27">
        <v>0</v>
      </c>
      <c r="J27">
        <v>0</v>
      </c>
      <c r="K27">
        <v>0</v>
      </c>
      <c r="L27">
        <v>0</v>
      </c>
      <c r="M27">
        <v>0</v>
      </c>
      <c r="N27">
        <v>0</v>
      </c>
      <c r="O27">
        <v>0</v>
      </c>
      <c r="P27">
        <v>0</v>
      </c>
      <c r="Q27">
        <v>7.6000000000000004E-5</v>
      </c>
      <c r="R27">
        <v>1.65E-4</v>
      </c>
      <c r="S27">
        <v>2.7399999999999999E-4</v>
      </c>
      <c r="T27">
        <v>4.1100000000000002E-4</v>
      </c>
      <c r="U27">
        <v>5.8699999999999996E-4</v>
      </c>
      <c r="V27">
        <v>8.1300000000000003E-4</v>
      </c>
      <c r="W27">
        <v>1.101E-3</v>
      </c>
      <c r="X27">
        <v>1.464E-3</v>
      </c>
      <c r="Y27">
        <v>1.916E-3</v>
      </c>
      <c r="Z27">
        <v>2.4680000000000001E-3</v>
      </c>
      <c r="AA27">
        <v>3.1250000000000002E-3</v>
      </c>
      <c r="AB27">
        <v>3.8939999999999999E-3</v>
      </c>
      <c r="AC27">
        <v>4.7759999999999999E-3</v>
      </c>
      <c r="AD27">
        <v>5.7540000000000004E-3</v>
      </c>
      <c r="AE27">
        <v>6.8279999999999999E-3</v>
      </c>
      <c r="AF27">
        <v>7.9920000000000008E-3</v>
      </c>
      <c r="AG27">
        <v>9.221E-3</v>
      </c>
      <c r="AH27">
        <v>1.0495000000000001E-2</v>
      </c>
      <c r="AI27">
        <v>1.1799E-2</v>
      </c>
      <c r="AJ27">
        <v>1.3096999999999999E-2</v>
      </c>
      <c r="AK27">
        <v>1.4370000000000001E-2</v>
      </c>
      <c r="AL27" t="s">
        <v>125</v>
      </c>
    </row>
    <row r="28" spans="2:38">
      <c r="B28" t="s">
        <v>605</v>
      </c>
      <c r="C28" t="s">
        <v>733</v>
      </c>
      <c r="D28" t="s">
        <v>788</v>
      </c>
      <c r="E28" t="s">
        <v>777</v>
      </c>
      <c r="F28">
        <v>4.6740529999999998</v>
      </c>
      <c r="G28">
        <v>4.7455689999999997</v>
      </c>
      <c r="H28">
        <v>4.8280830000000003</v>
      </c>
      <c r="I28">
        <v>4.9003119999999996</v>
      </c>
      <c r="J28">
        <v>4.9645919999999997</v>
      </c>
      <c r="K28">
        <v>5.0243159999999998</v>
      </c>
      <c r="L28">
        <v>5.0900860000000003</v>
      </c>
      <c r="M28">
        <v>5.1645339999999997</v>
      </c>
      <c r="N28">
        <v>5.273155</v>
      </c>
      <c r="O28">
        <v>5.4241390000000003</v>
      </c>
      <c r="P28">
        <v>5.6202540000000001</v>
      </c>
      <c r="Q28">
        <v>5.8615919999999999</v>
      </c>
      <c r="R28">
        <v>6.1439500000000002</v>
      </c>
      <c r="S28">
        <v>6.4378529999999996</v>
      </c>
      <c r="T28">
        <v>6.7464969999999997</v>
      </c>
      <c r="U28">
        <v>7.0687769999999999</v>
      </c>
      <c r="V28">
        <v>7.384398</v>
      </c>
      <c r="W28">
        <v>7.714785</v>
      </c>
      <c r="X28">
        <v>8.0337809999999994</v>
      </c>
      <c r="Y28">
        <v>8.3408999999999995</v>
      </c>
      <c r="Z28">
        <v>8.6434929999999994</v>
      </c>
      <c r="AA28">
        <v>8.9230750000000008</v>
      </c>
      <c r="AB28">
        <v>9.1899440000000006</v>
      </c>
      <c r="AC28">
        <v>9.4485499999999991</v>
      </c>
      <c r="AD28">
        <v>9.6776409999999995</v>
      </c>
      <c r="AE28">
        <v>9.8953260000000007</v>
      </c>
      <c r="AF28">
        <v>10.116576999999999</v>
      </c>
      <c r="AG28">
        <v>10.330486000000001</v>
      </c>
      <c r="AH28">
        <v>10.537091999999999</v>
      </c>
      <c r="AI28">
        <v>10.745799999999999</v>
      </c>
      <c r="AJ28">
        <v>10.939223999999999</v>
      </c>
      <c r="AK28">
        <v>11.115087000000001</v>
      </c>
      <c r="AL28" s="51">
        <v>2.8000000000000001E-2</v>
      </c>
    </row>
    <row r="29" spans="2:38">
      <c r="B29" t="s">
        <v>607</v>
      </c>
      <c r="C29" t="s">
        <v>734</v>
      </c>
      <c r="D29" t="s">
        <v>789</v>
      </c>
      <c r="E29" t="s">
        <v>777</v>
      </c>
      <c r="F29">
        <v>0.20180799999999999</v>
      </c>
      <c r="G29">
        <v>0.173206</v>
      </c>
      <c r="H29">
        <v>0.16009399999999999</v>
      </c>
      <c r="I29">
        <v>0.147531</v>
      </c>
      <c r="J29">
        <v>0.135046</v>
      </c>
      <c r="K29">
        <v>0.12282</v>
      </c>
      <c r="L29">
        <v>0.11174199999999999</v>
      </c>
      <c r="M29">
        <v>0.10262300000000001</v>
      </c>
      <c r="N29">
        <v>9.4824000000000006E-2</v>
      </c>
      <c r="O29">
        <v>8.7908E-2</v>
      </c>
      <c r="P29">
        <v>8.1922999999999996E-2</v>
      </c>
      <c r="Q29">
        <v>7.6665999999999998E-2</v>
      </c>
      <c r="R29">
        <v>7.2255E-2</v>
      </c>
      <c r="S29">
        <v>6.8277000000000004E-2</v>
      </c>
      <c r="T29">
        <v>6.5132999999999996E-2</v>
      </c>
      <c r="U29">
        <v>6.2653E-2</v>
      </c>
      <c r="V29">
        <v>6.0725000000000001E-2</v>
      </c>
      <c r="W29">
        <v>5.9289000000000001E-2</v>
      </c>
      <c r="X29">
        <v>5.7675999999999998E-2</v>
      </c>
      <c r="Y29">
        <v>5.6554E-2</v>
      </c>
      <c r="Z29">
        <v>5.5777E-2</v>
      </c>
      <c r="AA29">
        <v>5.5256E-2</v>
      </c>
      <c r="AB29">
        <v>5.5552999999999998E-2</v>
      </c>
      <c r="AC29">
        <v>5.5398000000000003E-2</v>
      </c>
      <c r="AD29">
        <v>5.6069000000000001E-2</v>
      </c>
      <c r="AE29">
        <v>5.6778000000000002E-2</v>
      </c>
      <c r="AF29">
        <v>5.7543999999999998E-2</v>
      </c>
      <c r="AG29">
        <v>5.8334999999999998E-2</v>
      </c>
      <c r="AH29">
        <v>5.9146999999999998E-2</v>
      </c>
      <c r="AI29">
        <v>5.9997000000000002E-2</v>
      </c>
      <c r="AJ29">
        <v>6.0830000000000002E-2</v>
      </c>
      <c r="AK29">
        <v>6.1633E-2</v>
      </c>
      <c r="AL29" s="51">
        <v>-3.7999999999999999E-2</v>
      </c>
    </row>
    <row r="30" spans="2:38">
      <c r="B30" t="s">
        <v>609</v>
      </c>
      <c r="C30" t="s">
        <v>735</v>
      </c>
      <c r="D30" t="s">
        <v>790</v>
      </c>
      <c r="E30" t="s">
        <v>777</v>
      </c>
      <c r="F30">
        <v>0.53263199999999999</v>
      </c>
      <c r="G30">
        <v>0.51402099999999995</v>
      </c>
      <c r="H30">
        <v>0.49771399999999999</v>
      </c>
      <c r="I30">
        <v>0.48258400000000001</v>
      </c>
      <c r="J30">
        <v>0.468138</v>
      </c>
      <c r="K30">
        <v>0.452932</v>
      </c>
      <c r="L30">
        <v>0.43655500000000003</v>
      </c>
      <c r="M30">
        <v>0.42015599999999997</v>
      </c>
      <c r="N30">
        <v>0.40432499999999999</v>
      </c>
      <c r="O30">
        <v>0.38983099999999998</v>
      </c>
      <c r="P30">
        <v>0.37767299999999998</v>
      </c>
      <c r="Q30">
        <v>0.36770900000000001</v>
      </c>
      <c r="R30">
        <v>0.35998999999999998</v>
      </c>
      <c r="S30">
        <v>0.353711</v>
      </c>
      <c r="T30">
        <v>0.34963499999999997</v>
      </c>
      <c r="U30">
        <v>0.34743600000000002</v>
      </c>
      <c r="V30">
        <v>0.34650500000000001</v>
      </c>
      <c r="W30">
        <v>0.34681899999999999</v>
      </c>
      <c r="X30">
        <v>0.34717999999999999</v>
      </c>
      <c r="Y30">
        <v>0.34828300000000001</v>
      </c>
      <c r="Z30">
        <v>0.35025499999999998</v>
      </c>
      <c r="AA30">
        <v>0.352601</v>
      </c>
      <c r="AB30">
        <v>0.35659600000000002</v>
      </c>
      <c r="AC30">
        <v>0.361207</v>
      </c>
      <c r="AD30">
        <v>0.36571300000000001</v>
      </c>
      <c r="AE30">
        <v>0.370388</v>
      </c>
      <c r="AF30">
        <v>0.37541600000000003</v>
      </c>
      <c r="AG30">
        <v>0.38057099999999999</v>
      </c>
      <c r="AH30">
        <v>0.38583800000000001</v>
      </c>
      <c r="AI30">
        <v>0.39135500000000001</v>
      </c>
      <c r="AJ30">
        <v>0.39673000000000003</v>
      </c>
      <c r="AK30">
        <v>0.40190399999999998</v>
      </c>
      <c r="AL30" s="51">
        <v>-8.9999999999999993E-3</v>
      </c>
    </row>
    <row r="31" spans="2:38">
      <c r="B31" t="s">
        <v>611</v>
      </c>
      <c r="C31" t="s">
        <v>736</v>
      </c>
      <c r="D31" t="s">
        <v>791</v>
      </c>
      <c r="E31" t="s">
        <v>777</v>
      </c>
      <c r="F31">
        <v>5.4142999999999997E-2</v>
      </c>
      <c r="G31">
        <v>5.3129999999999997E-2</v>
      </c>
      <c r="H31">
        <v>5.2465999999999999E-2</v>
      </c>
      <c r="I31">
        <v>5.1742000000000003E-2</v>
      </c>
      <c r="J31">
        <v>5.1118999999999998E-2</v>
      </c>
      <c r="K31">
        <v>5.0546000000000001E-2</v>
      </c>
      <c r="L31">
        <v>5.0019000000000001E-2</v>
      </c>
      <c r="M31">
        <v>4.9571999999999998E-2</v>
      </c>
      <c r="N31">
        <v>4.9210999999999998E-2</v>
      </c>
      <c r="O31">
        <v>4.8891999999999998E-2</v>
      </c>
      <c r="P31">
        <v>4.8666000000000001E-2</v>
      </c>
      <c r="Q31">
        <v>4.8519E-2</v>
      </c>
      <c r="R31">
        <v>4.8429E-2</v>
      </c>
      <c r="S31">
        <v>4.8375000000000001E-2</v>
      </c>
      <c r="T31">
        <v>4.8433999999999998E-2</v>
      </c>
      <c r="U31">
        <v>4.8599000000000003E-2</v>
      </c>
      <c r="V31">
        <v>4.8813000000000002E-2</v>
      </c>
      <c r="W31">
        <v>4.9100999999999999E-2</v>
      </c>
      <c r="X31">
        <v>4.9423000000000002E-2</v>
      </c>
      <c r="Y31">
        <v>4.9785999999999997E-2</v>
      </c>
      <c r="Z31">
        <v>5.0229000000000003E-2</v>
      </c>
      <c r="AA31">
        <v>5.0726E-2</v>
      </c>
      <c r="AB31">
        <v>5.0790000000000002E-2</v>
      </c>
      <c r="AC31">
        <v>5.1313999999999999E-2</v>
      </c>
      <c r="AD31">
        <v>5.1908000000000003E-2</v>
      </c>
      <c r="AE31">
        <v>5.2553000000000002E-2</v>
      </c>
      <c r="AF31">
        <v>5.3255999999999998E-2</v>
      </c>
      <c r="AG31">
        <v>5.3988000000000001E-2</v>
      </c>
      <c r="AH31">
        <v>5.4746000000000003E-2</v>
      </c>
      <c r="AI31">
        <v>5.5539999999999999E-2</v>
      </c>
      <c r="AJ31">
        <v>5.6321999999999997E-2</v>
      </c>
      <c r="AK31">
        <v>5.7081E-2</v>
      </c>
      <c r="AL31" s="51">
        <v>2E-3</v>
      </c>
    </row>
    <row r="32" spans="2:38">
      <c r="B32" t="s">
        <v>613</v>
      </c>
      <c r="C32" t="s">
        <v>737</v>
      </c>
      <c r="D32" t="s">
        <v>792</v>
      </c>
      <c r="E32" t="s">
        <v>777</v>
      </c>
      <c r="F32">
        <v>0.110098</v>
      </c>
      <c r="G32">
        <v>0.10863200000000001</v>
      </c>
      <c r="H32">
        <v>0.107832</v>
      </c>
      <c r="I32">
        <v>0.106931</v>
      </c>
      <c r="J32">
        <v>0.10610600000000001</v>
      </c>
      <c r="K32">
        <v>0.105283</v>
      </c>
      <c r="L32">
        <v>0.10445</v>
      </c>
      <c r="M32">
        <v>0.103669</v>
      </c>
      <c r="N32">
        <v>0.10298</v>
      </c>
      <c r="O32">
        <v>0.10237</v>
      </c>
      <c r="P32">
        <v>0.10195</v>
      </c>
      <c r="Q32">
        <v>0.101699</v>
      </c>
      <c r="R32">
        <v>0.101593</v>
      </c>
      <c r="S32">
        <v>0.101563</v>
      </c>
      <c r="T32">
        <v>0.10175099999999999</v>
      </c>
      <c r="U32">
        <v>0.10216</v>
      </c>
      <c r="V32">
        <v>0.102685</v>
      </c>
      <c r="W32">
        <v>0.10336099999999999</v>
      </c>
      <c r="X32">
        <v>0.104115</v>
      </c>
      <c r="Y32">
        <v>0.104952</v>
      </c>
      <c r="Z32">
        <v>0.10594199999999999</v>
      </c>
      <c r="AA32">
        <v>0.10704</v>
      </c>
      <c r="AB32">
        <v>0.10731</v>
      </c>
      <c r="AC32">
        <v>0.10845299999999999</v>
      </c>
      <c r="AD32">
        <v>0.109721</v>
      </c>
      <c r="AE32">
        <v>0.11108999999999999</v>
      </c>
      <c r="AF32">
        <v>0.112579</v>
      </c>
      <c r="AG32">
        <v>0.11412700000000001</v>
      </c>
      <c r="AH32">
        <v>0.115726</v>
      </c>
      <c r="AI32">
        <v>0.11740100000000001</v>
      </c>
      <c r="AJ32">
        <v>0.119049</v>
      </c>
      <c r="AK32">
        <v>0.120646</v>
      </c>
      <c r="AL32" s="51">
        <v>3.0000000000000001E-3</v>
      </c>
    </row>
    <row r="33" spans="2:38">
      <c r="B33" t="s">
        <v>615</v>
      </c>
      <c r="C33" t="s">
        <v>738</v>
      </c>
      <c r="D33" t="s">
        <v>793</v>
      </c>
      <c r="E33" t="s">
        <v>777</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125</v>
      </c>
    </row>
    <row r="34" spans="2:38">
      <c r="B34" t="s">
        <v>617</v>
      </c>
      <c r="C34" t="s">
        <v>739</v>
      </c>
      <c r="D34" t="s">
        <v>794</v>
      </c>
      <c r="E34" t="s">
        <v>777</v>
      </c>
      <c r="F34">
        <v>9.6019999999999994E-3</v>
      </c>
      <c r="G34">
        <v>1.1513000000000001E-2</v>
      </c>
      <c r="H34">
        <v>1.359E-2</v>
      </c>
      <c r="I34">
        <v>1.583E-2</v>
      </c>
      <c r="J34">
        <v>1.8255E-2</v>
      </c>
      <c r="K34">
        <v>2.0910000000000002E-2</v>
      </c>
      <c r="L34">
        <v>2.3864E-2</v>
      </c>
      <c r="M34">
        <v>2.7137999999999999E-2</v>
      </c>
      <c r="N34">
        <v>3.0889E-2</v>
      </c>
      <c r="O34">
        <v>3.5207000000000002E-2</v>
      </c>
      <c r="P34">
        <v>4.0146000000000001E-2</v>
      </c>
      <c r="Q34">
        <v>4.5775000000000003E-2</v>
      </c>
      <c r="R34">
        <v>5.1978000000000003E-2</v>
      </c>
      <c r="S34">
        <v>5.8658000000000002E-2</v>
      </c>
      <c r="T34">
        <v>6.5694000000000002E-2</v>
      </c>
      <c r="U34">
        <v>7.2998999999999994E-2</v>
      </c>
      <c r="V34">
        <v>8.0502000000000004E-2</v>
      </c>
      <c r="W34">
        <v>8.8208999999999996E-2</v>
      </c>
      <c r="X34">
        <v>9.5981999999999998E-2</v>
      </c>
      <c r="Y34">
        <v>0.103785</v>
      </c>
      <c r="Z34">
        <v>0.11153399999999999</v>
      </c>
      <c r="AA34">
        <v>0.119044</v>
      </c>
      <c r="AB34">
        <v>0.12620300000000001</v>
      </c>
      <c r="AC34">
        <v>0.13311400000000001</v>
      </c>
      <c r="AD34">
        <v>0.13963600000000001</v>
      </c>
      <c r="AE34">
        <v>0.14588200000000001</v>
      </c>
      <c r="AF34">
        <v>0.151946</v>
      </c>
      <c r="AG34">
        <v>0.15774299999999999</v>
      </c>
      <c r="AH34">
        <v>0.163272</v>
      </c>
      <c r="AI34">
        <v>0.16858999999999999</v>
      </c>
      <c r="AJ34">
        <v>0.17355400000000001</v>
      </c>
      <c r="AK34">
        <v>0.178148</v>
      </c>
      <c r="AL34" s="51">
        <v>9.9000000000000005E-2</v>
      </c>
    </row>
    <row r="35" spans="2:38">
      <c r="B35" t="s">
        <v>619</v>
      </c>
      <c r="C35" t="s">
        <v>740</v>
      </c>
      <c r="D35" t="s">
        <v>795</v>
      </c>
      <c r="E35" t="s">
        <v>777</v>
      </c>
      <c r="F35">
        <v>14.866955000000001</v>
      </c>
      <c r="G35">
        <v>13.841519</v>
      </c>
      <c r="H35">
        <v>13.180747</v>
      </c>
      <c r="I35">
        <v>12.934454000000001</v>
      </c>
      <c r="J35">
        <v>12.790044999999999</v>
      </c>
      <c r="K35">
        <v>12.67577</v>
      </c>
      <c r="L35">
        <v>12.585005000000001</v>
      </c>
      <c r="M35">
        <v>12.53607</v>
      </c>
      <c r="N35">
        <v>12.576406</v>
      </c>
      <c r="O35">
        <v>12.720437</v>
      </c>
      <c r="P35">
        <v>12.973615000000001</v>
      </c>
      <c r="Q35">
        <v>13.334842</v>
      </c>
      <c r="R35">
        <v>13.765848999999999</v>
      </c>
      <c r="S35">
        <v>14.243399999999999</v>
      </c>
      <c r="T35">
        <v>14.721655999999999</v>
      </c>
      <c r="U35">
        <v>15.264430000000001</v>
      </c>
      <c r="V35">
        <v>15.823418999999999</v>
      </c>
      <c r="W35">
        <v>16.401727999999999</v>
      </c>
      <c r="X35">
        <v>17.00478</v>
      </c>
      <c r="Y35">
        <v>17.614773</v>
      </c>
      <c r="Z35">
        <v>18.212928999999999</v>
      </c>
      <c r="AA35">
        <v>18.768357999999999</v>
      </c>
      <c r="AB35">
        <v>19.319386000000002</v>
      </c>
      <c r="AC35">
        <v>19.859617</v>
      </c>
      <c r="AD35">
        <v>20.339891000000001</v>
      </c>
      <c r="AE35">
        <v>20.803411000000001</v>
      </c>
      <c r="AF35">
        <v>21.287019999999998</v>
      </c>
      <c r="AG35">
        <v>21.756933</v>
      </c>
      <c r="AH35">
        <v>22.210640000000001</v>
      </c>
      <c r="AI35">
        <v>22.668306000000001</v>
      </c>
      <c r="AJ35">
        <v>23.089592</v>
      </c>
      <c r="AK35">
        <v>23.470116000000001</v>
      </c>
      <c r="AL35" s="51">
        <v>1.4999999999999999E-2</v>
      </c>
    </row>
    <row r="36" spans="2:38">
      <c r="B36" t="s">
        <v>741</v>
      </c>
      <c r="C36" t="s">
        <v>742</v>
      </c>
      <c r="D36" t="s">
        <v>796</v>
      </c>
      <c r="E36" t="s">
        <v>777</v>
      </c>
      <c r="F36">
        <v>127.772232</v>
      </c>
      <c r="G36">
        <v>124.815941</v>
      </c>
      <c r="H36">
        <v>122.524292</v>
      </c>
      <c r="I36">
        <v>119.99833700000001</v>
      </c>
      <c r="J36">
        <v>117.353752</v>
      </c>
      <c r="K36">
        <v>114.580444</v>
      </c>
      <c r="L36">
        <v>111.799301</v>
      </c>
      <c r="M36">
        <v>109.06828299999999</v>
      </c>
      <c r="N36">
        <v>106.859337</v>
      </c>
      <c r="O36">
        <v>105.211411</v>
      </c>
      <c r="P36">
        <v>104.136841</v>
      </c>
      <c r="Q36">
        <v>103.63557400000001</v>
      </c>
      <c r="R36">
        <v>103.391869</v>
      </c>
      <c r="S36">
        <v>103.224205</v>
      </c>
      <c r="T36">
        <v>103.22803500000001</v>
      </c>
      <c r="U36">
        <v>103.524483</v>
      </c>
      <c r="V36">
        <v>104.01879099999999</v>
      </c>
      <c r="W36">
        <v>104.85534699999999</v>
      </c>
      <c r="X36">
        <v>105.83264200000001</v>
      </c>
      <c r="Y36">
        <v>106.927261</v>
      </c>
      <c r="Z36">
        <v>108.16263600000001</v>
      </c>
      <c r="AA36">
        <v>109.288483</v>
      </c>
      <c r="AB36">
        <v>110.387665</v>
      </c>
      <c r="AC36">
        <v>111.767105</v>
      </c>
      <c r="AD36">
        <v>112.96159400000001</v>
      </c>
      <c r="AE36">
        <v>114.25952100000001</v>
      </c>
      <c r="AF36">
        <v>115.869057</v>
      </c>
      <c r="AG36">
        <v>117.534721</v>
      </c>
      <c r="AH36">
        <v>119.204826</v>
      </c>
      <c r="AI36">
        <v>121.011101</v>
      </c>
      <c r="AJ36">
        <v>122.64746100000001</v>
      </c>
      <c r="AK36">
        <v>124.079742</v>
      </c>
      <c r="AL36" s="51">
        <v>-1E-3</v>
      </c>
    </row>
    <row r="37" spans="2:38">
      <c r="B37" t="s">
        <v>451</v>
      </c>
      <c r="D37" t="s">
        <v>797</v>
      </c>
    </row>
    <row r="38" spans="2:38">
      <c r="B38" t="s">
        <v>623</v>
      </c>
      <c r="D38" t="s">
        <v>798</v>
      </c>
    </row>
    <row r="39" spans="2:38">
      <c r="B39" t="s">
        <v>584</v>
      </c>
      <c r="C39" t="s">
        <v>743</v>
      </c>
      <c r="D39" t="s">
        <v>799</v>
      </c>
      <c r="E39" t="s">
        <v>777</v>
      </c>
      <c r="F39">
        <v>100.261047</v>
      </c>
      <c r="G39">
        <v>100.247711</v>
      </c>
      <c r="H39">
        <v>100.113564</v>
      </c>
      <c r="I39">
        <v>99.513992000000002</v>
      </c>
      <c r="J39">
        <v>98.964111000000003</v>
      </c>
      <c r="K39">
        <v>98.355941999999999</v>
      </c>
      <c r="L39">
        <v>97.555801000000002</v>
      </c>
      <c r="M39">
        <v>96.793571</v>
      </c>
      <c r="N39">
        <v>95.846405000000004</v>
      </c>
      <c r="O39">
        <v>94.803451999999993</v>
      </c>
      <c r="P39">
        <v>93.697417999999999</v>
      </c>
      <c r="Q39">
        <v>92.181274000000002</v>
      </c>
      <c r="R39">
        <v>90.656882999999993</v>
      </c>
      <c r="S39">
        <v>89.225693000000007</v>
      </c>
      <c r="T39">
        <v>87.669822999999994</v>
      </c>
      <c r="U39">
        <v>86.180785999999998</v>
      </c>
      <c r="V39">
        <v>84.724327000000002</v>
      </c>
      <c r="W39">
        <v>83.505584999999996</v>
      </c>
      <c r="X39">
        <v>82.340339999999998</v>
      </c>
      <c r="Y39">
        <v>81.290710000000004</v>
      </c>
      <c r="Z39">
        <v>80.30265</v>
      </c>
      <c r="AA39">
        <v>79.215439000000003</v>
      </c>
      <c r="AB39">
        <v>78.097351000000003</v>
      </c>
      <c r="AC39">
        <v>77.198081999999999</v>
      </c>
      <c r="AD39">
        <v>76.339264</v>
      </c>
      <c r="AE39">
        <v>75.647270000000006</v>
      </c>
      <c r="AF39">
        <v>75.130927999999997</v>
      </c>
      <c r="AG39">
        <v>74.747589000000005</v>
      </c>
      <c r="AH39">
        <v>74.453361999999998</v>
      </c>
      <c r="AI39">
        <v>74.338042999999999</v>
      </c>
      <c r="AJ39">
        <v>74.220839999999995</v>
      </c>
      <c r="AK39">
        <v>74.167000000000002</v>
      </c>
      <c r="AL39" s="51">
        <v>-0.01</v>
      </c>
    </row>
    <row r="40" spans="2:38">
      <c r="B40" t="s">
        <v>586</v>
      </c>
      <c r="C40" t="s">
        <v>744</v>
      </c>
      <c r="D40" t="s">
        <v>800</v>
      </c>
      <c r="E40" t="s">
        <v>777</v>
      </c>
      <c r="F40">
        <v>0.55175399999999997</v>
      </c>
      <c r="G40">
        <v>0.58613000000000004</v>
      </c>
      <c r="H40">
        <v>0.62633300000000003</v>
      </c>
      <c r="I40">
        <v>0.66927899999999996</v>
      </c>
      <c r="J40">
        <v>0.71678799999999998</v>
      </c>
      <c r="K40">
        <v>0.767316</v>
      </c>
      <c r="L40">
        <v>0.82169899999999996</v>
      </c>
      <c r="M40">
        <v>0.88051500000000005</v>
      </c>
      <c r="N40">
        <v>0.94220099999999996</v>
      </c>
      <c r="O40">
        <v>1.0070570000000001</v>
      </c>
      <c r="P40">
        <v>1.074953</v>
      </c>
      <c r="Q40">
        <v>1.1400490000000001</v>
      </c>
      <c r="R40">
        <v>1.2051320000000001</v>
      </c>
      <c r="S40">
        <v>1.269641</v>
      </c>
      <c r="T40">
        <v>1.330184</v>
      </c>
      <c r="U40">
        <v>1.38568</v>
      </c>
      <c r="V40">
        <v>1.438609</v>
      </c>
      <c r="W40">
        <v>1.4901359999999999</v>
      </c>
      <c r="X40">
        <v>1.537685</v>
      </c>
      <c r="Y40">
        <v>1.583218</v>
      </c>
      <c r="Z40">
        <v>1.6232930000000001</v>
      </c>
      <c r="AA40">
        <v>1.6565570000000001</v>
      </c>
      <c r="AB40">
        <v>1.6872560000000001</v>
      </c>
      <c r="AC40">
        <v>1.7161109999999999</v>
      </c>
      <c r="AD40">
        <v>1.7410859999999999</v>
      </c>
      <c r="AE40">
        <v>1.764958</v>
      </c>
      <c r="AF40">
        <v>1.7880720000000001</v>
      </c>
      <c r="AG40">
        <v>1.809998</v>
      </c>
      <c r="AH40">
        <v>1.8301210000000001</v>
      </c>
      <c r="AI40">
        <v>1.8503940000000001</v>
      </c>
      <c r="AJ40">
        <v>1.867651</v>
      </c>
      <c r="AK40">
        <v>1.8834770000000001</v>
      </c>
      <c r="AL40" s="51">
        <v>0.04</v>
      </c>
    </row>
    <row r="41" spans="2:38">
      <c r="B41" t="s">
        <v>626</v>
      </c>
      <c r="C41" t="s">
        <v>745</v>
      </c>
      <c r="D41" t="s">
        <v>801</v>
      </c>
      <c r="E41" t="s">
        <v>777</v>
      </c>
      <c r="F41">
        <v>100.812798</v>
      </c>
      <c r="G41">
        <v>100.833839</v>
      </c>
      <c r="H41">
        <v>100.73989899999999</v>
      </c>
      <c r="I41">
        <v>100.183273</v>
      </c>
      <c r="J41">
        <v>99.680901000000006</v>
      </c>
      <c r="K41">
        <v>99.123260000000002</v>
      </c>
      <c r="L41">
        <v>98.377502000000007</v>
      </c>
      <c r="M41">
        <v>97.674087999999998</v>
      </c>
      <c r="N41">
        <v>96.788605000000004</v>
      </c>
      <c r="O41">
        <v>95.810508999999996</v>
      </c>
      <c r="P41">
        <v>94.772368999999998</v>
      </c>
      <c r="Q41">
        <v>93.32132</v>
      </c>
      <c r="R41">
        <v>91.862015</v>
      </c>
      <c r="S41">
        <v>90.495330999999993</v>
      </c>
      <c r="T41">
        <v>89.000007999999994</v>
      </c>
      <c r="U41">
        <v>87.566467000000003</v>
      </c>
      <c r="V41">
        <v>86.162932999999995</v>
      </c>
      <c r="W41">
        <v>84.995720000000006</v>
      </c>
      <c r="X41">
        <v>83.878021000000004</v>
      </c>
      <c r="Y41">
        <v>82.873931999999996</v>
      </c>
      <c r="Z41">
        <v>81.925940999999995</v>
      </c>
      <c r="AA41">
        <v>80.871994000000001</v>
      </c>
      <c r="AB41">
        <v>79.784606999999994</v>
      </c>
      <c r="AC41">
        <v>78.914192</v>
      </c>
      <c r="AD41">
        <v>78.080353000000002</v>
      </c>
      <c r="AE41">
        <v>77.412231000000006</v>
      </c>
      <c r="AF41">
        <v>76.918998999999999</v>
      </c>
      <c r="AG41">
        <v>76.557586999999998</v>
      </c>
      <c r="AH41">
        <v>76.283484999999999</v>
      </c>
      <c r="AI41">
        <v>76.188438000000005</v>
      </c>
      <c r="AJ41">
        <v>76.088493</v>
      </c>
      <c r="AK41">
        <v>76.050476000000003</v>
      </c>
      <c r="AL41" s="51">
        <v>-8.9999999999999993E-3</v>
      </c>
    </row>
    <row r="42" spans="2:38">
      <c r="B42" t="s">
        <v>628</v>
      </c>
      <c r="D42" t="s">
        <v>802</v>
      </c>
    </row>
    <row r="43" spans="2:38">
      <c r="B43" t="s">
        <v>591</v>
      </c>
      <c r="C43" t="s">
        <v>746</v>
      </c>
      <c r="D43" t="s">
        <v>803</v>
      </c>
      <c r="E43" t="s">
        <v>777</v>
      </c>
      <c r="F43">
        <v>25.338615000000001</v>
      </c>
      <c r="G43">
        <v>24.907408</v>
      </c>
      <c r="H43">
        <v>24.508385000000001</v>
      </c>
      <c r="I43">
        <v>24.136320000000001</v>
      </c>
      <c r="J43">
        <v>23.824306</v>
      </c>
      <c r="K43">
        <v>23.473209000000001</v>
      </c>
      <c r="L43">
        <v>23.035553</v>
      </c>
      <c r="M43">
        <v>22.595451000000001</v>
      </c>
      <c r="N43">
        <v>22.066134999999999</v>
      </c>
      <c r="O43">
        <v>21.506350999999999</v>
      </c>
      <c r="P43">
        <v>20.97147</v>
      </c>
      <c r="Q43">
        <v>20.355540999999999</v>
      </c>
      <c r="R43">
        <v>19.765953</v>
      </c>
      <c r="S43">
        <v>19.201077999999999</v>
      </c>
      <c r="T43">
        <v>18.662932999999999</v>
      </c>
      <c r="U43">
        <v>18.15756</v>
      </c>
      <c r="V43">
        <v>17.702206</v>
      </c>
      <c r="W43">
        <v>17.318359000000001</v>
      </c>
      <c r="X43">
        <v>16.991579000000002</v>
      </c>
      <c r="Y43">
        <v>16.675426000000002</v>
      </c>
      <c r="Z43">
        <v>16.432193999999999</v>
      </c>
      <c r="AA43">
        <v>16.265640000000001</v>
      </c>
      <c r="AB43">
        <v>16.100235000000001</v>
      </c>
      <c r="AC43">
        <v>15.968863000000001</v>
      </c>
      <c r="AD43">
        <v>15.840775000000001</v>
      </c>
      <c r="AE43">
        <v>15.753539999999999</v>
      </c>
      <c r="AF43">
        <v>15.706448</v>
      </c>
      <c r="AG43">
        <v>15.685351000000001</v>
      </c>
      <c r="AH43">
        <v>15.676845</v>
      </c>
      <c r="AI43">
        <v>15.706037999999999</v>
      </c>
      <c r="AJ43">
        <v>15.722918</v>
      </c>
      <c r="AK43">
        <v>15.746278</v>
      </c>
      <c r="AL43" s="51">
        <v>-1.4999999999999999E-2</v>
      </c>
    </row>
    <row r="44" spans="2:38">
      <c r="B44" t="s">
        <v>593</v>
      </c>
      <c r="C44" t="s">
        <v>747</v>
      </c>
      <c r="D44" t="s">
        <v>804</v>
      </c>
      <c r="E44" t="s">
        <v>777</v>
      </c>
      <c r="F44">
        <v>1.684E-3</v>
      </c>
      <c r="G44">
        <v>3.5920000000000001E-3</v>
      </c>
      <c r="H44">
        <v>5.9280000000000001E-3</v>
      </c>
      <c r="I44">
        <v>8.8190000000000004E-3</v>
      </c>
      <c r="J44">
        <v>1.2491E-2</v>
      </c>
      <c r="K44">
        <v>1.7084999999999999E-2</v>
      </c>
      <c r="L44">
        <v>2.2747E-2</v>
      </c>
      <c r="M44">
        <v>2.9718000000000001E-2</v>
      </c>
      <c r="N44">
        <v>3.8073999999999997E-2</v>
      </c>
      <c r="O44">
        <v>4.7967000000000003E-2</v>
      </c>
      <c r="P44">
        <v>5.9489E-2</v>
      </c>
      <c r="Q44">
        <v>7.2256000000000001E-2</v>
      </c>
      <c r="R44">
        <v>8.6391999999999997E-2</v>
      </c>
      <c r="S44">
        <v>0.101725</v>
      </c>
      <c r="T44">
        <v>0.11776</v>
      </c>
      <c r="U44">
        <v>0.134078</v>
      </c>
      <c r="V44">
        <v>0.15063299999999999</v>
      </c>
      <c r="W44">
        <v>0.16731799999999999</v>
      </c>
      <c r="X44">
        <v>0.18367</v>
      </c>
      <c r="Y44">
        <v>0.19963500000000001</v>
      </c>
      <c r="Z44">
        <v>0.21502099999999999</v>
      </c>
      <c r="AA44">
        <v>0.229382</v>
      </c>
      <c r="AB44">
        <v>0.242673</v>
      </c>
      <c r="AC44">
        <v>0.254942</v>
      </c>
      <c r="AD44">
        <v>0.26612000000000002</v>
      </c>
      <c r="AE44">
        <v>0.276534</v>
      </c>
      <c r="AF44">
        <v>0.28627799999999998</v>
      </c>
      <c r="AG44">
        <v>0.295373</v>
      </c>
      <c r="AH44">
        <v>0.303759</v>
      </c>
      <c r="AI44">
        <v>0.31169000000000002</v>
      </c>
      <c r="AJ44">
        <v>0.31878099999999998</v>
      </c>
      <c r="AK44">
        <v>0.32523999999999997</v>
      </c>
      <c r="AL44" s="51">
        <v>0.185</v>
      </c>
    </row>
    <row r="45" spans="2:38">
      <c r="B45" t="s">
        <v>595</v>
      </c>
      <c r="C45" t="s">
        <v>748</v>
      </c>
      <c r="D45" t="s">
        <v>805</v>
      </c>
      <c r="E45" t="s">
        <v>777</v>
      </c>
      <c r="F45">
        <v>8.0560000000000007E-3</v>
      </c>
      <c r="G45">
        <v>1.5834999999999998E-2</v>
      </c>
      <c r="H45">
        <v>2.5422E-2</v>
      </c>
      <c r="I45">
        <v>3.6750999999999999E-2</v>
      </c>
      <c r="J45">
        <v>5.1020999999999997E-2</v>
      </c>
      <c r="K45">
        <v>6.8621000000000001E-2</v>
      </c>
      <c r="L45">
        <v>8.9899000000000007E-2</v>
      </c>
      <c r="M45">
        <v>0.11583400000000001</v>
      </c>
      <c r="N45">
        <v>0.14643600000000001</v>
      </c>
      <c r="O45">
        <v>0.18221699999999999</v>
      </c>
      <c r="P45">
        <v>0.22347700000000001</v>
      </c>
      <c r="Q45">
        <v>0.26783600000000002</v>
      </c>
      <c r="R45">
        <v>0.31623499999999999</v>
      </c>
      <c r="S45">
        <v>0.36816399999999999</v>
      </c>
      <c r="T45">
        <v>0.42091899999999999</v>
      </c>
      <c r="U45">
        <v>0.47270699999999999</v>
      </c>
      <c r="V45">
        <v>0.52434899999999995</v>
      </c>
      <c r="W45">
        <v>0.57597900000000002</v>
      </c>
      <c r="X45">
        <v>0.62516499999999997</v>
      </c>
      <c r="Y45">
        <v>0.67217700000000002</v>
      </c>
      <c r="Z45">
        <v>0.71662599999999999</v>
      </c>
      <c r="AA45">
        <v>0.75626599999999999</v>
      </c>
      <c r="AB45">
        <v>0.79155399999999998</v>
      </c>
      <c r="AC45">
        <v>0.82356200000000002</v>
      </c>
      <c r="AD45">
        <v>0.85208799999999996</v>
      </c>
      <c r="AE45">
        <v>0.87954100000000002</v>
      </c>
      <c r="AF45">
        <v>0.90610299999999999</v>
      </c>
      <c r="AG45">
        <v>0.93134899999999998</v>
      </c>
      <c r="AH45">
        <v>0.95484000000000002</v>
      </c>
      <c r="AI45">
        <v>0.97810299999999994</v>
      </c>
      <c r="AJ45">
        <v>0.99858499999999994</v>
      </c>
      <c r="AK45">
        <v>1.017401</v>
      </c>
      <c r="AL45" s="51">
        <v>0.16900000000000001</v>
      </c>
    </row>
    <row r="46" spans="2:38">
      <c r="B46" t="s">
        <v>597</v>
      </c>
      <c r="C46" t="s">
        <v>749</v>
      </c>
      <c r="D46" t="s">
        <v>806</v>
      </c>
      <c r="E46" t="s">
        <v>777</v>
      </c>
      <c r="F46">
        <v>0.161387</v>
      </c>
      <c r="G46">
        <v>9.6394999999999995E-2</v>
      </c>
      <c r="H46">
        <v>5.1366000000000002E-2</v>
      </c>
      <c r="I46">
        <v>5.4529000000000001E-2</v>
      </c>
      <c r="J46">
        <v>6.8923999999999999E-2</v>
      </c>
      <c r="K46">
        <v>8.7037000000000003E-2</v>
      </c>
      <c r="L46">
        <v>0.109544</v>
      </c>
      <c r="M46">
        <v>0.137763</v>
      </c>
      <c r="N46">
        <v>0.171629</v>
      </c>
      <c r="O46">
        <v>0.21143400000000001</v>
      </c>
      <c r="P46">
        <v>0.25719999999999998</v>
      </c>
      <c r="Q46">
        <v>0.306116</v>
      </c>
      <c r="R46">
        <v>0.35897400000000002</v>
      </c>
      <c r="S46">
        <v>0.41502899999999998</v>
      </c>
      <c r="T46">
        <v>0.47128500000000001</v>
      </c>
      <c r="U46">
        <v>0.525752</v>
      </c>
      <c r="V46">
        <v>0.57921599999999995</v>
      </c>
      <c r="W46">
        <v>0.63182099999999997</v>
      </c>
      <c r="X46">
        <v>0.68113599999999996</v>
      </c>
      <c r="Y46">
        <v>0.72753699999999999</v>
      </c>
      <c r="Z46">
        <v>0.77073599999999998</v>
      </c>
      <c r="AA46">
        <v>0.80858699999999994</v>
      </c>
      <c r="AB46">
        <v>0.84165299999999998</v>
      </c>
      <c r="AC46">
        <v>0.87111700000000003</v>
      </c>
      <c r="AD46">
        <v>0.89675499999999997</v>
      </c>
      <c r="AE46">
        <v>0.92093700000000001</v>
      </c>
      <c r="AF46">
        <v>0.94437400000000005</v>
      </c>
      <c r="AG46">
        <v>0.96649499999999999</v>
      </c>
      <c r="AH46">
        <v>0.98683500000000002</v>
      </c>
      <c r="AI46">
        <v>1.006969</v>
      </c>
      <c r="AJ46">
        <v>1.024389</v>
      </c>
      <c r="AK46">
        <v>1.0402499999999999</v>
      </c>
      <c r="AL46" s="51">
        <v>6.2E-2</v>
      </c>
    </row>
    <row r="47" spans="2:38">
      <c r="B47" t="s">
        <v>599</v>
      </c>
      <c r="C47" t="s">
        <v>750</v>
      </c>
      <c r="D47" t="s">
        <v>807</v>
      </c>
      <c r="E47" t="s">
        <v>777</v>
      </c>
      <c r="F47">
        <v>0.106534</v>
      </c>
      <c r="G47">
        <v>9.2370999999999995E-2</v>
      </c>
      <c r="H47">
        <v>8.9574000000000001E-2</v>
      </c>
      <c r="I47">
        <v>0.102178</v>
      </c>
      <c r="J47">
        <v>0.118409</v>
      </c>
      <c r="K47">
        <v>0.13597799999999999</v>
      </c>
      <c r="L47">
        <v>0.15517</v>
      </c>
      <c r="M47">
        <v>0.17658799999999999</v>
      </c>
      <c r="N47">
        <v>0.19993</v>
      </c>
      <c r="O47">
        <v>0.22517400000000001</v>
      </c>
      <c r="P47">
        <v>0.25211699999999998</v>
      </c>
      <c r="Q47">
        <v>0.279447</v>
      </c>
      <c r="R47">
        <v>0.30743900000000002</v>
      </c>
      <c r="S47">
        <v>0.33567999999999998</v>
      </c>
      <c r="T47">
        <v>0.363209</v>
      </c>
      <c r="U47">
        <v>0.38942900000000003</v>
      </c>
      <c r="V47">
        <v>0.41461500000000001</v>
      </c>
      <c r="W47">
        <v>0.43889600000000001</v>
      </c>
      <c r="X47">
        <v>0.46172099999999999</v>
      </c>
      <c r="Y47">
        <v>0.48328300000000002</v>
      </c>
      <c r="Z47">
        <v>0.50345700000000004</v>
      </c>
      <c r="AA47">
        <v>0.52165499999999998</v>
      </c>
      <c r="AB47">
        <v>0.53698299999999999</v>
      </c>
      <c r="AC47">
        <v>0.55114799999999997</v>
      </c>
      <c r="AD47">
        <v>0.56363600000000003</v>
      </c>
      <c r="AE47">
        <v>0.57514500000000002</v>
      </c>
      <c r="AF47">
        <v>0.58570800000000001</v>
      </c>
      <c r="AG47">
        <v>0.59550400000000003</v>
      </c>
      <c r="AH47">
        <v>0.60446500000000003</v>
      </c>
      <c r="AI47">
        <v>0.61305799999999999</v>
      </c>
      <c r="AJ47">
        <v>0.62061599999999995</v>
      </c>
      <c r="AK47">
        <v>0.62752399999999997</v>
      </c>
      <c r="AL47" s="51">
        <v>5.8999999999999997E-2</v>
      </c>
    </row>
    <row r="48" spans="2:38">
      <c r="B48" t="s">
        <v>601</v>
      </c>
      <c r="C48" t="s">
        <v>751</v>
      </c>
      <c r="D48" t="s">
        <v>808</v>
      </c>
      <c r="E48" t="s">
        <v>777</v>
      </c>
      <c r="F48">
        <v>0.31693700000000002</v>
      </c>
      <c r="G48">
        <v>0.16667199999999999</v>
      </c>
      <c r="H48">
        <v>7.5798000000000004E-2</v>
      </c>
      <c r="I48">
        <v>6.6737000000000005E-2</v>
      </c>
      <c r="J48">
        <v>7.2482000000000005E-2</v>
      </c>
      <c r="K48">
        <v>8.0130999999999994E-2</v>
      </c>
      <c r="L48">
        <v>9.0702000000000005E-2</v>
      </c>
      <c r="M48">
        <v>0.10549799999999999</v>
      </c>
      <c r="N48">
        <v>0.12449300000000001</v>
      </c>
      <c r="O48">
        <v>0.14726300000000001</v>
      </c>
      <c r="P48">
        <v>0.173124</v>
      </c>
      <c r="Q48">
        <v>0.20056399999999999</v>
      </c>
      <c r="R48">
        <v>0.229633</v>
      </c>
      <c r="S48">
        <v>0.25983099999999998</v>
      </c>
      <c r="T48">
        <v>0.29010000000000002</v>
      </c>
      <c r="U48">
        <v>0.31967299999999998</v>
      </c>
      <c r="V48">
        <v>0.34865600000000002</v>
      </c>
      <c r="W48">
        <v>0.37706099999999998</v>
      </c>
      <c r="X48">
        <v>0.40421200000000002</v>
      </c>
      <c r="Y48">
        <v>0.43022700000000003</v>
      </c>
      <c r="Z48">
        <v>0.454926</v>
      </c>
      <c r="AA48">
        <v>0.47761599999999999</v>
      </c>
      <c r="AB48">
        <v>0.49831799999999998</v>
      </c>
      <c r="AC48">
        <v>0.51686299999999996</v>
      </c>
      <c r="AD48">
        <v>0.53308500000000003</v>
      </c>
      <c r="AE48">
        <v>0.54807399999999995</v>
      </c>
      <c r="AF48">
        <v>0.56254599999999999</v>
      </c>
      <c r="AG48">
        <v>0.57586400000000004</v>
      </c>
      <c r="AH48">
        <v>0.58795799999999998</v>
      </c>
      <c r="AI48">
        <v>0.59931400000000001</v>
      </c>
      <c r="AJ48">
        <v>0.60927900000000002</v>
      </c>
      <c r="AK48">
        <v>0.61825699999999995</v>
      </c>
      <c r="AL48" s="51">
        <v>2.1999999999999999E-2</v>
      </c>
    </row>
    <row r="49" spans="1:38">
      <c r="B49" t="s">
        <v>603</v>
      </c>
      <c r="C49" t="s">
        <v>752</v>
      </c>
      <c r="D49" t="s">
        <v>809</v>
      </c>
      <c r="E49" t="s">
        <v>777</v>
      </c>
      <c r="F49">
        <v>0</v>
      </c>
      <c r="G49">
        <v>0</v>
      </c>
      <c r="H49">
        <v>0</v>
      </c>
      <c r="I49">
        <v>0</v>
      </c>
      <c r="J49">
        <v>0</v>
      </c>
      <c r="K49">
        <v>0</v>
      </c>
      <c r="L49">
        <v>0</v>
      </c>
      <c r="M49">
        <v>1.6000000000000001E-4</v>
      </c>
      <c r="N49">
        <v>3.3599999999999998E-4</v>
      </c>
      <c r="O49">
        <v>5.44E-4</v>
      </c>
      <c r="P49">
        <v>7.9600000000000005E-4</v>
      </c>
      <c r="Q49">
        <v>1.101E-3</v>
      </c>
      <c r="R49">
        <v>1.4760000000000001E-3</v>
      </c>
      <c r="S49">
        <v>1.939E-3</v>
      </c>
      <c r="T49">
        <v>2.4970000000000001E-3</v>
      </c>
      <c r="U49">
        <v>3.16E-3</v>
      </c>
      <c r="V49">
        <v>3.9459999999999999E-3</v>
      </c>
      <c r="W49">
        <v>4.8710000000000003E-3</v>
      </c>
      <c r="X49">
        <v>5.9280000000000001E-3</v>
      </c>
      <c r="Y49">
        <v>7.1170000000000001E-3</v>
      </c>
      <c r="Z49">
        <v>8.4250000000000002E-3</v>
      </c>
      <c r="AA49">
        <v>9.8110000000000003E-3</v>
      </c>
      <c r="AB49">
        <v>1.1252E-2</v>
      </c>
      <c r="AC49">
        <v>1.2725E-2</v>
      </c>
      <c r="AD49">
        <v>1.4198000000000001E-2</v>
      </c>
      <c r="AE49">
        <v>1.5678000000000001E-2</v>
      </c>
      <c r="AF49">
        <v>1.7149000000000001E-2</v>
      </c>
      <c r="AG49">
        <v>1.8593999999999999E-2</v>
      </c>
      <c r="AH49">
        <v>1.9997000000000001E-2</v>
      </c>
      <c r="AI49">
        <v>2.1366E-2</v>
      </c>
      <c r="AJ49">
        <v>2.2658999999999999E-2</v>
      </c>
      <c r="AK49">
        <v>2.3885E-2</v>
      </c>
      <c r="AL49" t="s">
        <v>125</v>
      </c>
    </row>
    <row r="50" spans="1:38">
      <c r="B50" t="s">
        <v>605</v>
      </c>
      <c r="C50" t="s">
        <v>753</v>
      </c>
      <c r="D50" t="s">
        <v>810</v>
      </c>
      <c r="E50" t="s">
        <v>777</v>
      </c>
      <c r="F50">
        <v>0.681585</v>
      </c>
      <c r="G50">
        <v>0.704681</v>
      </c>
      <c r="H50">
        <v>0.75820600000000005</v>
      </c>
      <c r="I50">
        <v>0.822654</v>
      </c>
      <c r="J50">
        <v>0.90159599999999995</v>
      </c>
      <c r="K50">
        <v>0.99637799999999999</v>
      </c>
      <c r="L50">
        <v>1.108975</v>
      </c>
      <c r="M50">
        <v>1.2440819999999999</v>
      </c>
      <c r="N50">
        <v>1.398601</v>
      </c>
      <c r="O50">
        <v>1.571698</v>
      </c>
      <c r="P50">
        <v>1.7616259999999999</v>
      </c>
      <c r="Q50">
        <v>1.952604</v>
      </c>
      <c r="R50">
        <v>2.1437029999999999</v>
      </c>
      <c r="S50">
        <v>2.3388089999999999</v>
      </c>
      <c r="T50">
        <v>2.5183599999999999</v>
      </c>
      <c r="U50">
        <v>2.6841789999999999</v>
      </c>
      <c r="V50">
        <v>2.8384689999999999</v>
      </c>
      <c r="W50">
        <v>2.9859239999999998</v>
      </c>
      <c r="X50">
        <v>3.1170990000000001</v>
      </c>
      <c r="Y50">
        <v>3.2351570000000001</v>
      </c>
      <c r="Z50">
        <v>3.3413029999999999</v>
      </c>
      <c r="AA50">
        <v>3.4284720000000002</v>
      </c>
      <c r="AB50">
        <v>3.4985089999999999</v>
      </c>
      <c r="AC50">
        <v>3.5574300000000001</v>
      </c>
      <c r="AD50">
        <v>3.605369</v>
      </c>
      <c r="AE50">
        <v>3.650598</v>
      </c>
      <c r="AF50">
        <v>3.6945299999999999</v>
      </c>
      <c r="AG50">
        <v>3.7368700000000001</v>
      </c>
      <c r="AH50">
        <v>3.7765409999999999</v>
      </c>
      <c r="AI50">
        <v>3.81908</v>
      </c>
      <c r="AJ50">
        <v>3.8560460000000001</v>
      </c>
      <c r="AK50">
        <v>3.8909549999999999</v>
      </c>
      <c r="AL50" s="51">
        <v>5.8000000000000003E-2</v>
      </c>
    </row>
    <row r="51" spans="1:38">
      <c r="B51" t="s">
        <v>607</v>
      </c>
      <c r="C51" t="s">
        <v>754</v>
      </c>
      <c r="D51" t="s">
        <v>811</v>
      </c>
      <c r="E51" t="s">
        <v>777</v>
      </c>
      <c r="F51">
        <v>0.184917</v>
      </c>
      <c r="G51">
        <v>0.158999</v>
      </c>
      <c r="H51">
        <v>0.150585</v>
      </c>
      <c r="I51">
        <v>0.14215800000000001</v>
      </c>
      <c r="J51">
        <v>0.13375300000000001</v>
      </c>
      <c r="K51">
        <v>0.125719</v>
      </c>
      <c r="L51">
        <v>0.11842900000000001</v>
      </c>
      <c r="M51">
        <v>0.11273900000000001</v>
      </c>
      <c r="N51">
        <v>0.108087</v>
      </c>
      <c r="O51">
        <v>0.104071</v>
      </c>
      <c r="P51">
        <v>0.10004300000000001</v>
      </c>
      <c r="Q51">
        <v>9.6692E-2</v>
      </c>
      <c r="R51">
        <v>9.3658000000000005E-2</v>
      </c>
      <c r="S51">
        <v>9.0952000000000005E-2</v>
      </c>
      <c r="T51">
        <v>8.8391999999999998E-2</v>
      </c>
      <c r="U51">
        <v>8.6446999999999996E-2</v>
      </c>
      <c r="V51">
        <v>8.4531999999999996E-2</v>
      </c>
      <c r="W51">
        <v>8.2932000000000006E-2</v>
      </c>
      <c r="X51">
        <v>8.1486000000000003E-2</v>
      </c>
      <c r="Y51">
        <v>8.0226000000000006E-2</v>
      </c>
      <c r="Z51">
        <v>7.9003000000000004E-2</v>
      </c>
      <c r="AA51">
        <v>7.7669000000000002E-2</v>
      </c>
      <c r="AB51">
        <v>7.6855000000000007E-2</v>
      </c>
      <c r="AC51">
        <v>7.5726000000000002E-2</v>
      </c>
      <c r="AD51">
        <v>7.5102000000000002E-2</v>
      </c>
      <c r="AE51">
        <v>7.4527999999999997E-2</v>
      </c>
      <c r="AF51">
        <v>7.4039999999999995E-2</v>
      </c>
      <c r="AG51">
        <v>7.3635999999999993E-2</v>
      </c>
      <c r="AH51">
        <v>7.3303999999999994E-2</v>
      </c>
      <c r="AI51">
        <v>7.3089000000000001E-2</v>
      </c>
      <c r="AJ51">
        <v>7.2909000000000002E-2</v>
      </c>
      <c r="AK51">
        <v>7.2799000000000003E-2</v>
      </c>
      <c r="AL51" s="51">
        <v>-0.03</v>
      </c>
    </row>
    <row r="52" spans="1:38">
      <c r="B52" t="s">
        <v>609</v>
      </c>
      <c r="C52" t="s">
        <v>755</v>
      </c>
      <c r="D52" t="s">
        <v>812</v>
      </c>
      <c r="E52" t="s">
        <v>777</v>
      </c>
      <c r="F52">
        <v>0.40797099999999997</v>
      </c>
      <c r="G52">
        <v>0.40432600000000002</v>
      </c>
      <c r="H52">
        <v>0.401474</v>
      </c>
      <c r="I52">
        <v>0.397924</v>
      </c>
      <c r="J52">
        <v>0.39488299999999998</v>
      </c>
      <c r="K52">
        <v>0.39190399999999997</v>
      </c>
      <c r="L52">
        <v>0.38845400000000002</v>
      </c>
      <c r="M52">
        <v>0.385467</v>
      </c>
      <c r="N52">
        <v>0.382465</v>
      </c>
      <c r="O52">
        <v>0.37969900000000001</v>
      </c>
      <c r="P52">
        <v>0.37668600000000002</v>
      </c>
      <c r="Q52">
        <v>0.37324800000000002</v>
      </c>
      <c r="R52">
        <v>0.36990000000000001</v>
      </c>
      <c r="S52">
        <v>0.36675600000000003</v>
      </c>
      <c r="T52">
        <v>0.36327100000000001</v>
      </c>
      <c r="U52">
        <v>0.36052200000000001</v>
      </c>
      <c r="V52">
        <v>0.35740300000000003</v>
      </c>
      <c r="W52">
        <v>0.35473500000000002</v>
      </c>
      <c r="X52">
        <v>0.35206599999999999</v>
      </c>
      <c r="Y52">
        <v>0.349574</v>
      </c>
      <c r="Z52">
        <v>0.34696700000000003</v>
      </c>
      <c r="AA52">
        <v>0.34381499999999998</v>
      </c>
      <c r="AB52">
        <v>0.34093499999999999</v>
      </c>
      <c r="AC52">
        <v>0.338225</v>
      </c>
      <c r="AD52">
        <v>0.33549000000000001</v>
      </c>
      <c r="AE52">
        <v>0.333007</v>
      </c>
      <c r="AF52">
        <v>0.33094200000000001</v>
      </c>
      <c r="AG52">
        <v>0.32927800000000002</v>
      </c>
      <c r="AH52">
        <v>0.327957</v>
      </c>
      <c r="AI52">
        <v>0.327183</v>
      </c>
      <c r="AJ52">
        <v>0.32654699999999998</v>
      </c>
      <c r="AK52">
        <v>0.32620900000000003</v>
      </c>
      <c r="AL52" s="51">
        <v>-7.0000000000000001E-3</v>
      </c>
    </row>
    <row r="53" spans="1:38">
      <c r="B53" t="s">
        <v>611</v>
      </c>
      <c r="C53" t="s">
        <v>756</v>
      </c>
      <c r="D53" t="s">
        <v>813</v>
      </c>
      <c r="E53" t="s">
        <v>777</v>
      </c>
      <c r="F53">
        <v>0.160413</v>
      </c>
      <c r="G53">
        <v>0.151283</v>
      </c>
      <c r="H53">
        <v>0.14328199999999999</v>
      </c>
      <c r="I53">
        <v>0.13581199999999999</v>
      </c>
      <c r="J53">
        <v>0.12919600000000001</v>
      </c>
      <c r="K53">
        <v>0.123221</v>
      </c>
      <c r="L53">
        <v>0.117741</v>
      </c>
      <c r="M53">
        <v>0.112886</v>
      </c>
      <c r="N53">
        <v>0.10850799999999999</v>
      </c>
      <c r="O53">
        <v>0.104645</v>
      </c>
      <c r="P53">
        <v>0.10112599999999999</v>
      </c>
      <c r="Q53">
        <v>9.7785999999999998E-2</v>
      </c>
      <c r="R53">
        <v>9.4818E-2</v>
      </c>
      <c r="S53">
        <v>9.2225000000000001E-2</v>
      </c>
      <c r="T53">
        <v>8.9807999999999999E-2</v>
      </c>
      <c r="U53">
        <v>8.8093000000000005E-2</v>
      </c>
      <c r="V53">
        <v>8.6384000000000002E-2</v>
      </c>
      <c r="W53">
        <v>8.4976999999999997E-2</v>
      </c>
      <c r="X53">
        <v>8.3692000000000003E-2</v>
      </c>
      <c r="Y53">
        <v>8.2541000000000003E-2</v>
      </c>
      <c r="Z53">
        <v>8.1364000000000006E-2</v>
      </c>
      <c r="AA53">
        <v>8.0029000000000003E-2</v>
      </c>
      <c r="AB53">
        <v>7.9210000000000003E-2</v>
      </c>
      <c r="AC53">
        <v>7.8542000000000001E-2</v>
      </c>
      <c r="AD53">
        <v>7.7882999999999994E-2</v>
      </c>
      <c r="AE53">
        <v>7.7270000000000005E-2</v>
      </c>
      <c r="AF53">
        <v>7.6737E-2</v>
      </c>
      <c r="AG53">
        <v>7.6285000000000006E-2</v>
      </c>
      <c r="AH53">
        <v>7.5905E-2</v>
      </c>
      <c r="AI53">
        <v>7.5639999999999999E-2</v>
      </c>
      <c r="AJ53">
        <v>7.5414999999999996E-2</v>
      </c>
      <c r="AK53">
        <v>7.5264999999999999E-2</v>
      </c>
      <c r="AL53" s="51">
        <v>-2.4E-2</v>
      </c>
    </row>
    <row r="54" spans="1:38">
      <c r="B54" t="s">
        <v>613</v>
      </c>
      <c r="C54" t="s">
        <v>757</v>
      </c>
      <c r="D54" t="s">
        <v>814</v>
      </c>
      <c r="E54" t="s">
        <v>777</v>
      </c>
      <c r="F54">
        <v>0.74303900000000001</v>
      </c>
      <c r="G54">
        <v>0.68562400000000001</v>
      </c>
      <c r="H54">
        <v>0.63282499999999997</v>
      </c>
      <c r="I54">
        <v>0.58233100000000004</v>
      </c>
      <c r="J54">
        <v>0.53580099999999997</v>
      </c>
      <c r="K54">
        <v>0.49273600000000001</v>
      </c>
      <c r="L54">
        <v>0.452627</v>
      </c>
      <c r="M54">
        <v>0.41623199999999999</v>
      </c>
      <c r="N54">
        <v>0.38317600000000002</v>
      </c>
      <c r="O54">
        <v>0.35366599999999998</v>
      </c>
      <c r="P54">
        <v>0.32694499999999999</v>
      </c>
      <c r="Q54">
        <v>0.30245300000000003</v>
      </c>
      <c r="R54">
        <v>0.28098099999999998</v>
      </c>
      <c r="S54">
        <v>0.26256600000000002</v>
      </c>
      <c r="T54">
        <v>0.246336</v>
      </c>
      <c r="U54">
        <v>0.23488600000000001</v>
      </c>
      <c r="V54">
        <v>0.224443</v>
      </c>
      <c r="W54">
        <v>0.21632899999999999</v>
      </c>
      <c r="X54">
        <v>0.20952100000000001</v>
      </c>
      <c r="Y54">
        <v>0.20385500000000001</v>
      </c>
      <c r="Z54">
        <v>0.19845399999999999</v>
      </c>
      <c r="AA54">
        <v>0.192445</v>
      </c>
      <c r="AB54">
        <v>0.19095000000000001</v>
      </c>
      <c r="AC54">
        <v>0.18947</v>
      </c>
      <c r="AD54">
        <v>0.18796099999999999</v>
      </c>
      <c r="AE54">
        <v>0.186607</v>
      </c>
      <c r="AF54">
        <v>0.185503</v>
      </c>
      <c r="AG54">
        <v>0.184637</v>
      </c>
      <c r="AH54">
        <v>0.18396899999999999</v>
      </c>
      <c r="AI54">
        <v>0.18362000000000001</v>
      </c>
      <c r="AJ54">
        <v>0.183341</v>
      </c>
      <c r="AK54">
        <v>0.183224</v>
      </c>
      <c r="AL54" s="51">
        <v>-4.3999999999999997E-2</v>
      </c>
    </row>
    <row r="55" spans="1:38">
      <c r="B55" t="s">
        <v>615</v>
      </c>
      <c r="C55" t="s">
        <v>758</v>
      </c>
      <c r="D55" t="s">
        <v>815</v>
      </c>
      <c r="E55" t="s">
        <v>777</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125</v>
      </c>
    </row>
    <row r="56" spans="1:38">
      <c r="B56" t="s">
        <v>617</v>
      </c>
      <c r="C56" t="s">
        <v>759</v>
      </c>
      <c r="D56" t="s">
        <v>816</v>
      </c>
      <c r="E56" t="s">
        <v>777</v>
      </c>
      <c r="F56">
        <v>0</v>
      </c>
      <c r="G56">
        <v>3.8000000000000002E-5</v>
      </c>
      <c r="H56">
        <v>8.2000000000000001E-5</v>
      </c>
      <c r="I56">
        <v>1.34E-4</v>
      </c>
      <c r="J56">
        <v>1.9699999999999999E-4</v>
      </c>
      <c r="K56">
        <v>2.7399999999999999E-4</v>
      </c>
      <c r="L56">
        <v>3.6699999999999998E-4</v>
      </c>
      <c r="M56">
        <v>4.8099999999999998E-4</v>
      </c>
      <c r="N56">
        <v>6.1799999999999995E-4</v>
      </c>
      <c r="O56">
        <v>7.8100000000000001E-4</v>
      </c>
      <c r="P56">
        <v>9.7300000000000002E-4</v>
      </c>
      <c r="Q56">
        <v>1.188E-3</v>
      </c>
      <c r="R56">
        <v>1.4270000000000001E-3</v>
      </c>
      <c r="S56">
        <v>1.689E-3</v>
      </c>
      <c r="T56">
        <v>1.964E-3</v>
      </c>
      <c r="U56">
        <v>2.2439999999999999E-3</v>
      </c>
      <c r="V56">
        <v>2.526E-3</v>
      </c>
      <c r="W56">
        <v>2.8089999999999999E-3</v>
      </c>
      <c r="X56">
        <v>3.081E-3</v>
      </c>
      <c r="Y56">
        <v>3.3430000000000001E-3</v>
      </c>
      <c r="Z56">
        <v>3.5899999999999999E-3</v>
      </c>
      <c r="AA56">
        <v>3.813E-3</v>
      </c>
      <c r="AB56">
        <v>4.0119999999999999E-3</v>
      </c>
      <c r="AC56">
        <v>4.1900000000000001E-3</v>
      </c>
      <c r="AD56">
        <v>4.3449999999999999E-3</v>
      </c>
      <c r="AE56">
        <v>4.4889999999999999E-3</v>
      </c>
      <c r="AF56">
        <v>4.6230000000000004E-3</v>
      </c>
      <c r="AG56">
        <v>4.7479999999999996E-3</v>
      </c>
      <c r="AH56">
        <v>4.8659999999999997E-3</v>
      </c>
      <c r="AI56">
        <v>4.9800000000000001E-3</v>
      </c>
      <c r="AJ56">
        <v>5.0819999999999997E-3</v>
      </c>
      <c r="AK56">
        <v>5.1770000000000002E-3</v>
      </c>
      <c r="AL56" t="s">
        <v>125</v>
      </c>
    </row>
    <row r="57" spans="1:38">
      <c r="B57" t="s">
        <v>643</v>
      </c>
      <c r="C57" t="s">
        <v>760</v>
      </c>
      <c r="D57" t="s">
        <v>817</v>
      </c>
      <c r="E57" t="s">
        <v>777</v>
      </c>
      <c r="F57">
        <v>28.111136999999999</v>
      </c>
      <c r="G57">
        <v>27.387224</v>
      </c>
      <c r="H57">
        <v>26.842928000000001</v>
      </c>
      <c r="I57">
        <v>26.486345</v>
      </c>
      <c r="J57">
        <v>26.243058999999999</v>
      </c>
      <c r="K57">
        <v>25.992294000000001</v>
      </c>
      <c r="L57">
        <v>25.690207999999998</v>
      </c>
      <c r="M57">
        <v>25.432901000000001</v>
      </c>
      <c r="N57">
        <v>25.128488999999998</v>
      </c>
      <c r="O57">
        <v>24.835512000000001</v>
      </c>
      <c r="P57">
        <v>24.605067999999999</v>
      </c>
      <c r="Q57">
        <v>24.306829</v>
      </c>
      <c r="R57">
        <v>24.050588999999999</v>
      </c>
      <c r="S57">
        <v>23.836442999999999</v>
      </c>
      <c r="T57">
        <v>23.636835000000001</v>
      </c>
      <c r="U57">
        <v>23.458731</v>
      </c>
      <c r="V57">
        <v>23.317374999999998</v>
      </c>
      <c r="W57">
        <v>23.242007999999998</v>
      </c>
      <c r="X57">
        <v>23.200358999999999</v>
      </c>
      <c r="Y57">
        <v>23.150095</v>
      </c>
      <c r="Z57">
        <v>23.152065</v>
      </c>
      <c r="AA57">
        <v>23.1952</v>
      </c>
      <c r="AB57">
        <v>23.213139000000002</v>
      </c>
      <c r="AC57">
        <v>23.242804</v>
      </c>
      <c r="AD57">
        <v>23.25281</v>
      </c>
      <c r="AE57">
        <v>23.295952</v>
      </c>
      <c r="AF57">
        <v>23.374977000000001</v>
      </c>
      <c r="AG57">
        <v>23.473986</v>
      </c>
      <c r="AH57">
        <v>23.577241999999998</v>
      </c>
      <c r="AI57">
        <v>23.720130999999999</v>
      </c>
      <c r="AJ57">
        <v>23.836569000000001</v>
      </c>
      <c r="AK57">
        <v>23.952463000000002</v>
      </c>
      <c r="AL57" s="51">
        <v>-5.0000000000000001E-3</v>
      </c>
    </row>
    <row r="58" spans="1:38">
      <c r="B58" t="s">
        <v>761</v>
      </c>
      <c r="C58" t="s">
        <v>762</v>
      </c>
      <c r="D58" t="s">
        <v>818</v>
      </c>
      <c r="E58" t="s">
        <v>777</v>
      </c>
      <c r="F58">
        <v>128.923935</v>
      </c>
      <c r="G58">
        <v>128.221069</v>
      </c>
      <c r="H58">
        <v>127.582825</v>
      </c>
      <c r="I58">
        <v>126.669617</v>
      </c>
      <c r="J58">
        <v>125.923958</v>
      </c>
      <c r="K58">
        <v>125.115555</v>
      </c>
      <c r="L58">
        <v>124.067711</v>
      </c>
      <c r="M58">
        <v>123.106987</v>
      </c>
      <c r="N58">
        <v>121.917091</v>
      </c>
      <c r="O58">
        <v>120.646019</v>
      </c>
      <c r="P58">
        <v>119.377441</v>
      </c>
      <c r="Q58">
        <v>117.628151</v>
      </c>
      <c r="R58">
        <v>115.912605</v>
      </c>
      <c r="S58">
        <v>114.331772</v>
      </c>
      <c r="T58">
        <v>112.636841</v>
      </c>
      <c r="U58">
        <v>111.0252</v>
      </c>
      <c r="V58">
        <v>109.48030900000001</v>
      </c>
      <c r="W58">
        <v>108.23773199999999</v>
      </c>
      <c r="X58">
        <v>107.078384</v>
      </c>
      <c r="Y58">
        <v>106.02402499999999</v>
      </c>
      <c r="Z58">
        <v>105.078003</v>
      </c>
      <c r="AA58">
        <v>104.06719200000001</v>
      </c>
      <c r="AB58">
        <v>102.997742</v>
      </c>
      <c r="AC58">
        <v>102.156998</v>
      </c>
      <c r="AD58">
        <v>101.33316000000001</v>
      </c>
      <c r="AE58">
        <v>100.70818300000001</v>
      </c>
      <c r="AF58">
        <v>100.293976</v>
      </c>
      <c r="AG58">
        <v>100.03157</v>
      </c>
      <c r="AH58">
        <v>99.860725000000002</v>
      </c>
      <c r="AI58">
        <v>99.908569</v>
      </c>
      <c r="AJ58">
        <v>99.925064000000006</v>
      </c>
      <c r="AK58">
        <v>100.002937</v>
      </c>
      <c r="AL58" s="51">
        <v>-8.0000000000000002E-3</v>
      </c>
    </row>
    <row r="59" spans="1:38">
      <c r="B59" t="s">
        <v>312</v>
      </c>
      <c r="C59" t="s">
        <v>763</v>
      </c>
      <c r="D59" t="s">
        <v>819</v>
      </c>
      <c r="E59" t="s">
        <v>777</v>
      </c>
      <c r="F59">
        <v>256.696167</v>
      </c>
      <c r="G59">
        <v>253.03701799999999</v>
      </c>
      <c r="H59">
        <v>250.10711699999999</v>
      </c>
      <c r="I59">
        <v>246.66795300000001</v>
      </c>
      <c r="J59">
        <v>243.27771000000001</v>
      </c>
      <c r="K59">
        <v>239.695999</v>
      </c>
      <c r="L59">
        <v>235.86700400000001</v>
      </c>
      <c r="M59">
        <v>232.175262</v>
      </c>
      <c r="N59">
        <v>228.77642800000001</v>
      </c>
      <c r="O59">
        <v>225.85742200000001</v>
      </c>
      <c r="P59">
        <v>223.51428200000001</v>
      </c>
      <c r="Q59">
        <v>221.263733</v>
      </c>
      <c r="R59">
        <v>219.304474</v>
      </c>
      <c r="S59">
        <v>217.555969</v>
      </c>
      <c r="T59">
        <v>215.864868</v>
      </c>
      <c r="U59">
        <v>214.54968299999999</v>
      </c>
      <c r="V59">
        <v>213.4991</v>
      </c>
      <c r="W59">
        <v>213.09307899999999</v>
      </c>
      <c r="X59">
        <v>212.91102599999999</v>
      </c>
      <c r="Y59">
        <v>212.95129399999999</v>
      </c>
      <c r="Z59">
        <v>213.24063100000001</v>
      </c>
      <c r="AA59">
        <v>213.355682</v>
      </c>
      <c r="AB59">
        <v>213.38540599999999</v>
      </c>
      <c r="AC59">
        <v>213.924103</v>
      </c>
      <c r="AD59">
        <v>214.29475400000001</v>
      </c>
      <c r="AE59">
        <v>214.96771200000001</v>
      </c>
      <c r="AF59">
        <v>216.163025</v>
      </c>
      <c r="AG59">
        <v>217.566284</v>
      </c>
      <c r="AH59">
        <v>219.065552</v>
      </c>
      <c r="AI59">
        <v>220.919678</v>
      </c>
      <c r="AJ59">
        <v>222.57252500000001</v>
      </c>
      <c r="AK59">
        <v>224.082672</v>
      </c>
      <c r="AL59" s="51">
        <v>-4.0000000000000001E-3</v>
      </c>
    </row>
    <row r="60" spans="1:38">
      <c r="B60" t="s">
        <v>341</v>
      </c>
      <c r="D60" t="s">
        <v>820</v>
      </c>
    </row>
    <row r="61" spans="1:38" ht="32">
      <c r="A61" s="80" t="s">
        <v>120</v>
      </c>
      <c r="B61" t="s">
        <v>352</v>
      </c>
      <c r="C61" t="s">
        <v>764</v>
      </c>
      <c r="D61" t="s">
        <v>821</v>
      </c>
      <c r="E61" t="s">
        <v>777</v>
      </c>
      <c r="F61">
        <v>39.796196000000002</v>
      </c>
      <c r="G61">
        <v>38.152617999999997</v>
      </c>
      <c r="H61">
        <v>36.962359999999997</v>
      </c>
      <c r="I61">
        <v>36.383457</v>
      </c>
      <c r="J61">
        <v>35.783290999999998</v>
      </c>
      <c r="K61">
        <v>35.335213000000003</v>
      </c>
      <c r="L61">
        <v>35.094025000000002</v>
      </c>
      <c r="M61">
        <v>35.010078</v>
      </c>
      <c r="N61">
        <v>35.051743000000002</v>
      </c>
      <c r="O61">
        <v>35.057124999999999</v>
      </c>
      <c r="P61">
        <v>35.032302999999999</v>
      </c>
      <c r="Q61">
        <v>34.917273999999999</v>
      </c>
      <c r="R61">
        <v>34.849029999999999</v>
      </c>
      <c r="S61">
        <v>34.652099999999997</v>
      </c>
      <c r="T61">
        <v>34.445506999999999</v>
      </c>
      <c r="U61">
        <v>34.151935999999999</v>
      </c>
      <c r="V61">
        <v>33.796351999999999</v>
      </c>
      <c r="W61">
        <v>33.427520999999999</v>
      </c>
      <c r="X61">
        <v>32.980991000000003</v>
      </c>
      <c r="Y61">
        <v>32.476978000000003</v>
      </c>
      <c r="Z61">
        <v>31.884388000000001</v>
      </c>
      <c r="AA61">
        <v>31.22308</v>
      </c>
      <c r="AB61">
        <v>30.474335</v>
      </c>
      <c r="AC61">
        <v>29.641096000000001</v>
      </c>
      <c r="AD61">
        <v>28.746244000000001</v>
      </c>
      <c r="AE61">
        <v>27.816116000000001</v>
      </c>
      <c r="AF61">
        <v>26.837890999999999</v>
      </c>
      <c r="AG61">
        <v>25.841944000000002</v>
      </c>
      <c r="AH61">
        <v>24.734261</v>
      </c>
      <c r="AI61">
        <v>23.586152999999999</v>
      </c>
      <c r="AJ61">
        <v>22.389772000000001</v>
      </c>
      <c r="AK61">
        <v>21.149708</v>
      </c>
      <c r="AL61" s="51">
        <v>-0.02</v>
      </c>
    </row>
    <row r="62" spans="1:38" ht="32">
      <c r="A62" s="80" t="s">
        <v>121</v>
      </c>
      <c r="B62" t="s">
        <v>423</v>
      </c>
      <c r="C62" t="s">
        <v>765</v>
      </c>
      <c r="D62" t="s">
        <v>822</v>
      </c>
      <c r="E62" t="s">
        <v>777</v>
      </c>
      <c r="F62">
        <v>36.429501000000002</v>
      </c>
      <c r="G62">
        <v>37.457599999999999</v>
      </c>
      <c r="H62">
        <v>38.576286000000003</v>
      </c>
      <c r="I62">
        <v>39.586303999999998</v>
      </c>
      <c r="J62">
        <v>40.438637</v>
      </c>
      <c r="K62">
        <v>41.066840999999997</v>
      </c>
      <c r="L62">
        <v>41.671875</v>
      </c>
      <c r="M62">
        <v>42.258983999999998</v>
      </c>
      <c r="N62">
        <v>42.827057000000003</v>
      </c>
      <c r="O62">
        <v>43.339602999999997</v>
      </c>
      <c r="P62">
        <v>43.829712000000001</v>
      </c>
      <c r="Q62">
        <v>44.212615999999997</v>
      </c>
      <c r="R62">
        <v>44.686374999999998</v>
      </c>
      <c r="S62">
        <v>45.050860999999998</v>
      </c>
      <c r="T62">
        <v>45.386966999999999</v>
      </c>
      <c r="U62">
        <v>45.674923</v>
      </c>
      <c r="V62">
        <v>45.923920000000003</v>
      </c>
      <c r="W62">
        <v>46.193516000000002</v>
      </c>
      <c r="X62">
        <v>46.40963</v>
      </c>
      <c r="Y62">
        <v>46.585940999999998</v>
      </c>
      <c r="Z62">
        <v>46.779967999999997</v>
      </c>
      <c r="AA62">
        <v>46.996898999999999</v>
      </c>
      <c r="AB62">
        <v>47.257843000000001</v>
      </c>
      <c r="AC62">
        <v>47.554561999999997</v>
      </c>
      <c r="AD62">
        <v>47.911079000000001</v>
      </c>
      <c r="AE62">
        <v>48.341377000000001</v>
      </c>
      <c r="AF62">
        <v>48.821334999999998</v>
      </c>
      <c r="AG62">
        <v>49.371516999999997</v>
      </c>
      <c r="AH62">
        <v>49.829619999999998</v>
      </c>
      <c r="AI62">
        <v>50.324989000000002</v>
      </c>
      <c r="AJ62">
        <v>50.806350999999999</v>
      </c>
      <c r="AK62">
        <v>51.215468999999999</v>
      </c>
      <c r="AL62" s="51">
        <v>1.0999999999999999E-2</v>
      </c>
    </row>
    <row r="63" spans="1:38" ht="32">
      <c r="A63" s="80" t="s">
        <v>269</v>
      </c>
      <c r="B63" t="s">
        <v>335</v>
      </c>
      <c r="C63" t="s">
        <v>766</v>
      </c>
      <c r="D63" t="s">
        <v>823</v>
      </c>
      <c r="E63" t="s">
        <v>777</v>
      </c>
      <c r="F63">
        <v>2.0558E-2</v>
      </c>
      <c r="G63">
        <v>3.0301000000000002E-2</v>
      </c>
      <c r="H63">
        <v>3.9633000000000002E-2</v>
      </c>
      <c r="I63">
        <v>4.8856999999999998E-2</v>
      </c>
      <c r="J63">
        <v>5.7368000000000002E-2</v>
      </c>
      <c r="K63">
        <v>6.5474000000000004E-2</v>
      </c>
      <c r="L63">
        <v>7.1022000000000002E-2</v>
      </c>
      <c r="M63">
        <v>7.6441999999999996E-2</v>
      </c>
      <c r="N63">
        <v>8.1937999999999997E-2</v>
      </c>
      <c r="O63">
        <v>8.7426000000000004E-2</v>
      </c>
      <c r="P63">
        <v>9.3086000000000002E-2</v>
      </c>
      <c r="Q63">
        <v>9.8650000000000002E-2</v>
      </c>
      <c r="R63">
        <v>0.10459</v>
      </c>
      <c r="S63">
        <v>0.110348</v>
      </c>
      <c r="T63">
        <v>0.11630500000000001</v>
      </c>
      <c r="U63">
        <v>0.12227200000000001</v>
      </c>
      <c r="V63">
        <v>0.128331</v>
      </c>
      <c r="W63">
        <v>0.13469</v>
      </c>
      <c r="X63">
        <v>0.14113400000000001</v>
      </c>
      <c r="Y63">
        <v>0.147842</v>
      </c>
      <c r="Z63">
        <v>0.15479599999999999</v>
      </c>
      <c r="AA63">
        <v>0.16205900000000001</v>
      </c>
      <c r="AB63">
        <v>0.16950799999999999</v>
      </c>
      <c r="AC63">
        <v>0.17718600000000001</v>
      </c>
      <c r="AD63">
        <v>0.185027</v>
      </c>
      <c r="AE63">
        <v>0.193248</v>
      </c>
      <c r="AF63">
        <v>0.20200599999999999</v>
      </c>
      <c r="AG63">
        <v>0.21151900000000001</v>
      </c>
      <c r="AH63">
        <v>0.22103600000000001</v>
      </c>
      <c r="AI63">
        <v>0.23124500000000001</v>
      </c>
      <c r="AJ63">
        <v>0.24204200000000001</v>
      </c>
      <c r="AK63">
        <v>0.25326500000000002</v>
      </c>
      <c r="AL63" s="51">
        <v>8.4000000000000005E-2</v>
      </c>
    </row>
    <row r="64" spans="1:38" ht="48">
      <c r="A64" s="80" t="s">
        <v>119</v>
      </c>
      <c r="B64" t="s">
        <v>333</v>
      </c>
      <c r="C64" t="s">
        <v>767</v>
      </c>
      <c r="D64" t="s">
        <v>824</v>
      </c>
      <c r="E64" t="s">
        <v>777</v>
      </c>
      <c r="F64">
        <v>9.9390000000000006E-2</v>
      </c>
      <c r="G64">
        <v>8.6901999999999993E-2</v>
      </c>
      <c r="H64">
        <v>8.2423999999999997E-2</v>
      </c>
      <c r="I64">
        <v>7.7427999999999997E-2</v>
      </c>
      <c r="J64">
        <v>7.6699000000000003E-2</v>
      </c>
      <c r="K64">
        <v>7.5853000000000004E-2</v>
      </c>
      <c r="L64">
        <v>7.4443999999999996E-2</v>
      </c>
      <c r="M64">
        <v>7.3126999999999998E-2</v>
      </c>
      <c r="N64">
        <v>7.1967000000000003E-2</v>
      </c>
      <c r="O64">
        <v>7.0750999999999994E-2</v>
      </c>
      <c r="P64">
        <v>6.9639999999999994E-2</v>
      </c>
      <c r="Q64">
        <v>6.8510000000000001E-2</v>
      </c>
      <c r="R64">
        <v>6.762E-2</v>
      </c>
      <c r="S64">
        <v>6.6848000000000005E-2</v>
      </c>
      <c r="T64">
        <v>6.6576999999999997E-2</v>
      </c>
      <c r="U64">
        <v>6.6439999999999999E-2</v>
      </c>
      <c r="V64">
        <v>6.6532999999999995E-2</v>
      </c>
      <c r="W64">
        <v>6.6728999999999997E-2</v>
      </c>
      <c r="X64">
        <v>6.6918000000000005E-2</v>
      </c>
      <c r="Y64">
        <v>6.7155999999999993E-2</v>
      </c>
      <c r="Z64">
        <v>6.7460999999999993E-2</v>
      </c>
      <c r="AA64">
        <v>6.7851999999999996E-2</v>
      </c>
      <c r="AB64">
        <v>6.8322999999999995E-2</v>
      </c>
      <c r="AC64">
        <v>6.8890999999999994E-2</v>
      </c>
      <c r="AD64">
        <v>6.9608000000000003E-2</v>
      </c>
      <c r="AE64">
        <v>7.0596999999999993E-2</v>
      </c>
      <c r="AF64">
        <v>7.1891999999999998E-2</v>
      </c>
      <c r="AG64">
        <v>7.3468000000000006E-2</v>
      </c>
      <c r="AH64">
        <v>7.5041999999999998E-2</v>
      </c>
      <c r="AI64">
        <v>7.7198000000000003E-2</v>
      </c>
      <c r="AJ64">
        <v>7.9909999999999995E-2</v>
      </c>
      <c r="AK64">
        <v>8.3315E-2</v>
      </c>
      <c r="AL64" s="51">
        <v>-6.0000000000000001E-3</v>
      </c>
    </row>
    <row r="65" spans="1:38" ht="32">
      <c r="A65" s="80" t="s">
        <v>120</v>
      </c>
      <c r="B65" t="s">
        <v>652</v>
      </c>
      <c r="C65" t="s">
        <v>768</v>
      </c>
      <c r="D65" t="s">
        <v>825</v>
      </c>
      <c r="E65" t="s">
        <v>777</v>
      </c>
      <c r="F65">
        <v>22.975470999999999</v>
      </c>
      <c r="G65">
        <v>24.841909000000001</v>
      </c>
      <c r="H65">
        <v>26.525154000000001</v>
      </c>
      <c r="I65">
        <v>27.566548999999998</v>
      </c>
      <c r="J65">
        <v>28.470409</v>
      </c>
      <c r="K65">
        <v>29.092424000000001</v>
      </c>
      <c r="L65">
        <v>29.632771999999999</v>
      </c>
      <c r="M65">
        <v>30.136178999999998</v>
      </c>
      <c r="N65">
        <v>30.747997000000002</v>
      </c>
      <c r="O65">
        <v>31.429978999999999</v>
      </c>
      <c r="P65">
        <v>32.237197999999999</v>
      </c>
      <c r="Q65">
        <v>33.094161999999997</v>
      </c>
      <c r="R65">
        <v>34.149059000000001</v>
      </c>
      <c r="S65">
        <v>35.21172</v>
      </c>
      <c r="T65">
        <v>36.406685000000003</v>
      </c>
      <c r="U65">
        <v>37.647263000000002</v>
      </c>
      <c r="V65">
        <v>38.978122999999997</v>
      </c>
      <c r="W65">
        <v>40.445495999999999</v>
      </c>
      <c r="X65">
        <v>41.988585999999998</v>
      </c>
      <c r="Y65">
        <v>43.625366</v>
      </c>
      <c r="Z65">
        <v>45.347366000000001</v>
      </c>
      <c r="AA65">
        <v>47.172932000000003</v>
      </c>
      <c r="AB65">
        <v>49.063037999999999</v>
      </c>
      <c r="AC65">
        <v>51.027560999999999</v>
      </c>
      <c r="AD65">
        <v>53.047229999999999</v>
      </c>
      <c r="AE65">
        <v>55.170895000000002</v>
      </c>
      <c r="AF65">
        <v>57.438972</v>
      </c>
      <c r="AG65">
        <v>59.919533000000001</v>
      </c>
      <c r="AH65">
        <v>62.385666000000001</v>
      </c>
      <c r="AI65">
        <v>65.045105000000007</v>
      </c>
      <c r="AJ65">
        <v>67.839141999999995</v>
      </c>
      <c r="AK65">
        <v>70.748276000000004</v>
      </c>
      <c r="AL65" s="51">
        <v>3.6999999999999998E-2</v>
      </c>
    </row>
    <row r="66" spans="1:38">
      <c r="A66" t="s">
        <v>118</v>
      </c>
      <c r="B66" t="s">
        <v>654</v>
      </c>
      <c r="C66" t="s">
        <v>769</v>
      </c>
      <c r="D66" t="s">
        <v>826</v>
      </c>
      <c r="E66" t="s">
        <v>777</v>
      </c>
      <c r="F66">
        <v>0</v>
      </c>
      <c r="G66">
        <v>1.4387E-2</v>
      </c>
      <c r="H66">
        <v>2.801E-2</v>
      </c>
      <c r="I66">
        <v>4.1177999999999999E-2</v>
      </c>
      <c r="J66">
        <v>5.3536E-2</v>
      </c>
      <c r="K66">
        <v>6.5304000000000001E-2</v>
      </c>
      <c r="L66">
        <v>7.6624999999999999E-2</v>
      </c>
      <c r="M66">
        <v>8.7719000000000005E-2</v>
      </c>
      <c r="N66">
        <v>9.5337000000000005E-2</v>
      </c>
      <c r="O66">
        <v>0.102953</v>
      </c>
      <c r="P66">
        <v>0.110781</v>
      </c>
      <c r="Q66">
        <v>0.118478</v>
      </c>
      <c r="R66">
        <v>0.12662300000000001</v>
      </c>
      <c r="S66">
        <v>0.13454099999999999</v>
      </c>
      <c r="T66">
        <v>0.14268900000000001</v>
      </c>
      <c r="U66">
        <v>0.150834</v>
      </c>
      <c r="V66">
        <v>0.159077</v>
      </c>
      <c r="W66">
        <v>0.16767899999999999</v>
      </c>
      <c r="X66">
        <v>0.17637</v>
      </c>
      <c r="Y66">
        <v>0.18523500000000001</v>
      </c>
      <c r="Z66">
        <v>0.194241</v>
      </c>
      <c r="AA66">
        <v>0.20364299999999999</v>
      </c>
      <c r="AB66">
        <v>0.213285</v>
      </c>
      <c r="AC66">
        <v>0.223218</v>
      </c>
      <c r="AD66">
        <v>0.23335900000000001</v>
      </c>
      <c r="AE66">
        <v>0.243982</v>
      </c>
      <c r="AF66">
        <v>0.25528499999999998</v>
      </c>
      <c r="AG66">
        <v>0.26754499999999998</v>
      </c>
      <c r="AH66">
        <v>0.27980899999999997</v>
      </c>
      <c r="AI66">
        <v>0.29294999999999999</v>
      </c>
      <c r="AJ66">
        <v>0.30683500000000002</v>
      </c>
      <c r="AK66">
        <v>0.32125700000000001</v>
      </c>
      <c r="AL66" t="s">
        <v>125</v>
      </c>
    </row>
    <row r="67" spans="1:38">
      <c r="A67" t="s">
        <v>122</v>
      </c>
      <c r="B67" t="s">
        <v>656</v>
      </c>
      <c r="C67" t="s">
        <v>770</v>
      </c>
      <c r="D67" t="s">
        <v>827</v>
      </c>
      <c r="E67" t="s">
        <v>777</v>
      </c>
      <c r="F67">
        <v>0</v>
      </c>
      <c r="G67">
        <v>1.5753E-2</v>
      </c>
      <c r="H67">
        <v>3.0702E-2</v>
      </c>
      <c r="I67">
        <v>4.5151999999999998E-2</v>
      </c>
      <c r="J67">
        <v>5.8713000000000001E-2</v>
      </c>
      <c r="K67">
        <v>7.1626999999999996E-2</v>
      </c>
      <c r="L67">
        <v>8.405E-2</v>
      </c>
      <c r="M67">
        <v>9.6225000000000005E-2</v>
      </c>
      <c r="N67">
        <v>0.10459300000000001</v>
      </c>
      <c r="O67">
        <v>0.11294999999999999</v>
      </c>
      <c r="P67">
        <v>0.12153899999999999</v>
      </c>
      <c r="Q67">
        <v>0.12998599999999999</v>
      </c>
      <c r="R67">
        <v>0.13892399999999999</v>
      </c>
      <c r="S67">
        <v>0.14761199999999999</v>
      </c>
      <c r="T67">
        <v>0.156553</v>
      </c>
      <c r="U67">
        <v>0.16549</v>
      </c>
      <c r="V67">
        <v>0.174536</v>
      </c>
      <c r="W67">
        <v>0.183975</v>
      </c>
      <c r="X67">
        <v>0.19351199999999999</v>
      </c>
      <c r="Y67">
        <v>0.203238</v>
      </c>
      <c r="Z67">
        <v>0.213121</v>
      </c>
      <c r="AA67">
        <v>0.223437</v>
      </c>
      <c r="AB67">
        <v>0.234017</v>
      </c>
      <c r="AC67">
        <v>0.24491599999999999</v>
      </c>
      <c r="AD67">
        <v>0.25604300000000002</v>
      </c>
      <c r="AE67">
        <v>0.26769900000000002</v>
      </c>
      <c r="AF67">
        <v>0.28010099999999999</v>
      </c>
      <c r="AG67">
        <v>0.29355300000000001</v>
      </c>
      <c r="AH67">
        <v>0.30701000000000001</v>
      </c>
      <c r="AI67">
        <v>0.32142900000000002</v>
      </c>
      <c r="AJ67">
        <v>0.33666299999999999</v>
      </c>
      <c r="AK67">
        <v>0.35248699999999999</v>
      </c>
      <c r="AL67" t="s">
        <v>125</v>
      </c>
    </row>
    <row r="68" spans="1:38">
      <c r="A68" t="s">
        <v>122</v>
      </c>
      <c r="B68" t="s">
        <v>658</v>
      </c>
      <c r="C68" t="s">
        <v>771</v>
      </c>
      <c r="D68" t="s">
        <v>828</v>
      </c>
      <c r="E68" t="s">
        <v>777</v>
      </c>
      <c r="F68">
        <v>0</v>
      </c>
      <c r="G68">
        <v>1.5897999999999999E-2</v>
      </c>
      <c r="H68">
        <v>3.0986E-2</v>
      </c>
      <c r="I68">
        <v>4.5569999999999999E-2</v>
      </c>
      <c r="J68">
        <v>5.9256000000000003E-2</v>
      </c>
      <c r="K68">
        <v>7.2289999999999993E-2</v>
      </c>
      <c r="L68">
        <v>8.4828000000000001E-2</v>
      </c>
      <c r="M68">
        <v>9.7115000000000007E-2</v>
      </c>
      <c r="N68">
        <v>0.10556</v>
      </c>
      <c r="O68">
        <v>0.113995</v>
      </c>
      <c r="P68">
        <v>0.122664</v>
      </c>
      <c r="Q68">
        <v>0.131189</v>
      </c>
      <c r="R68">
        <v>0.140209</v>
      </c>
      <c r="S68">
        <v>0.148978</v>
      </c>
      <c r="T68">
        <v>0.158001</v>
      </c>
      <c r="U68">
        <v>0.167021</v>
      </c>
      <c r="V68">
        <v>0.17615</v>
      </c>
      <c r="W68">
        <v>0.18567700000000001</v>
      </c>
      <c r="X68">
        <v>0.195302</v>
      </c>
      <c r="Y68">
        <v>0.20511799999999999</v>
      </c>
      <c r="Z68">
        <v>0.21509200000000001</v>
      </c>
      <c r="AA68">
        <v>0.22550400000000001</v>
      </c>
      <c r="AB68">
        <v>0.236182</v>
      </c>
      <c r="AC68">
        <v>0.24718100000000001</v>
      </c>
      <c r="AD68">
        <v>0.258411</v>
      </c>
      <c r="AE68">
        <v>0.270175</v>
      </c>
      <c r="AF68">
        <v>0.282692</v>
      </c>
      <c r="AG68">
        <v>0.29626799999999998</v>
      </c>
      <c r="AH68">
        <v>0.30984899999999999</v>
      </c>
      <c r="AI68">
        <v>0.32440200000000002</v>
      </c>
      <c r="AJ68">
        <v>0.339777</v>
      </c>
      <c r="AK68">
        <v>0.35574800000000001</v>
      </c>
      <c r="AL68" t="s">
        <v>125</v>
      </c>
    </row>
    <row r="69" spans="1:38" ht="32">
      <c r="A69" s="80" t="s">
        <v>270</v>
      </c>
      <c r="B69" t="s">
        <v>660</v>
      </c>
      <c r="C69" t="s">
        <v>772</v>
      </c>
      <c r="D69" t="s">
        <v>829</v>
      </c>
      <c r="E69" t="s">
        <v>777</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125</v>
      </c>
    </row>
    <row r="70" spans="1:38">
      <c r="B70" t="s">
        <v>662</v>
      </c>
      <c r="C70" t="s">
        <v>773</v>
      </c>
      <c r="D70" t="s">
        <v>830</v>
      </c>
      <c r="E70" t="s">
        <v>777</v>
      </c>
      <c r="F70">
        <v>99.321113999999994</v>
      </c>
      <c r="G70">
        <v>100.61537199999999</v>
      </c>
      <c r="H70">
        <v>102.27555099999999</v>
      </c>
      <c r="I70">
        <v>103.794495</v>
      </c>
      <c r="J70">
        <v>104.99791</v>
      </c>
      <c r="K70">
        <v>105.845024</v>
      </c>
      <c r="L70">
        <v>106.78964999999999</v>
      </c>
      <c r="M70">
        <v>107.83586099999999</v>
      </c>
      <c r="N70">
        <v>109.086189</v>
      </c>
      <c r="O70">
        <v>110.314789</v>
      </c>
      <c r="P70">
        <v>111.61691999999999</v>
      </c>
      <c r="Q70">
        <v>112.770866</v>
      </c>
      <c r="R70">
        <v>114.262428</v>
      </c>
      <c r="S70">
        <v>115.52301</v>
      </c>
      <c r="T70">
        <v>116.879272</v>
      </c>
      <c r="U70">
        <v>118.14617200000001</v>
      </c>
      <c r="V70">
        <v>119.40303</v>
      </c>
      <c r="W70">
        <v>120.80527499999999</v>
      </c>
      <c r="X70">
        <v>122.152451</v>
      </c>
      <c r="Y70">
        <v>123.496872</v>
      </c>
      <c r="Z70">
        <v>124.85643</v>
      </c>
      <c r="AA70">
        <v>126.275398</v>
      </c>
      <c r="AB70">
        <v>127.716537</v>
      </c>
      <c r="AC70">
        <v>129.18461600000001</v>
      </c>
      <c r="AD70">
        <v>130.70700099999999</v>
      </c>
      <c r="AE70">
        <v>132.37408400000001</v>
      </c>
      <c r="AF70">
        <v>134.19018600000001</v>
      </c>
      <c r="AG70">
        <v>136.27534499999999</v>
      </c>
      <c r="AH70">
        <v>138.142303</v>
      </c>
      <c r="AI70">
        <v>140.203461</v>
      </c>
      <c r="AJ70">
        <v>142.34049999999999</v>
      </c>
      <c r="AK70">
        <v>144.479523</v>
      </c>
      <c r="AL70" s="51">
        <v>1.2E-2</v>
      </c>
    </row>
  </sheetData>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L193"/>
  <sheetViews>
    <sheetView workbookViewId="0">
      <pane xSplit="4" ySplit="1" topLeftCell="E167" activePane="bottomRight" state="frozen"/>
      <selection pane="topRight" activeCell="C1" sqref="C1"/>
      <selection pane="bottomLeft" activeCell="A2" sqref="A2"/>
      <selection pane="bottomRight" activeCell="A178" sqref="A178:XFD178"/>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522</v>
      </c>
    </row>
    <row r="10" spans="1:37">
      <c r="A10" t="s">
        <v>1419</v>
      </c>
    </row>
    <row r="11" spans="1:37">
      <c r="A11" t="s">
        <v>1420</v>
      </c>
    </row>
    <row r="12" spans="1:37">
      <c r="A12" t="s">
        <v>1421</v>
      </c>
    </row>
    <row r="13" spans="1:37">
      <c r="A13" t="s">
        <v>324</v>
      </c>
    </row>
    <row r="14" spans="1:37">
      <c r="B14" t="s">
        <v>325</v>
      </c>
      <c r="C14" t="s">
        <v>520</v>
      </c>
      <c r="D14" t="s">
        <v>521</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522</v>
      </c>
    </row>
    <row r="15" spans="1:37">
      <c r="A15" t="s">
        <v>134</v>
      </c>
      <c r="B15" t="s">
        <v>1422</v>
      </c>
      <c r="C15" t="s">
        <v>1622</v>
      </c>
      <c r="D15" t="s">
        <v>1623</v>
      </c>
      <c r="E15">
        <v>7.4371919999999996</v>
      </c>
      <c r="F15">
        <v>6.9839510000000002</v>
      </c>
      <c r="G15">
        <v>6.762543</v>
      </c>
      <c r="H15">
        <v>6.8198179999999997</v>
      </c>
      <c r="I15">
        <v>6.8689369999999998</v>
      </c>
      <c r="J15">
        <v>6.9880680000000002</v>
      </c>
      <c r="K15">
        <v>7.0418729999999998</v>
      </c>
      <c r="L15">
        <v>7.0944960000000004</v>
      </c>
      <c r="M15">
        <v>7.1810070000000001</v>
      </c>
      <c r="N15">
        <v>7.2358209999999996</v>
      </c>
      <c r="O15">
        <v>7.3714449999999996</v>
      </c>
      <c r="P15">
        <v>7.4946630000000001</v>
      </c>
      <c r="Q15">
        <v>7.6425599999999996</v>
      </c>
      <c r="R15">
        <v>7.7326319999999997</v>
      </c>
      <c r="S15">
        <v>7.8705889999999998</v>
      </c>
      <c r="T15">
        <v>7.9764939999999998</v>
      </c>
      <c r="U15">
        <v>8.0831649999999993</v>
      </c>
      <c r="V15">
        <v>8.1829330000000002</v>
      </c>
      <c r="W15">
        <v>8.3353350000000006</v>
      </c>
      <c r="X15">
        <v>8.4346219999999992</v>
      </c>
      <c r="Y15">
        <v>8.5442389999999993</v>
      </c>
      <c r="Z15">
        <v>8.7289480000000008</v>
      </c>
      <c r="AA15">
        <v>8.8301400000000001</v>
      </c>
      <c r="AB15">
        <v>9.0121769999999994</v>
      </c>
      <c r="AC15">
        <v>9.1272450000000003</v>
      </c>
      <c r="AD15">
        <v>9.1847530000000006</v>
      </c>
      <c r="AE15">
        <v>9.2997859999999992</v>
      </c>
      <c r="AF15">
        <v>9.3906500000000008</v>
      </c>
      <c r="AG15">
        <v>9.4621929999999992</v>
      </c>
      <c r="AH15">
        <v>9.5264919999999993</v>
      </c>
      <c r="AI15">
        <v>9.6035950000000003</v>
      </c>
      <c r="AJ15">
        <v>9.6402839999999994</v>
      </c>
      <c r="AK15" s="51">
        <v>8.0000000000000002E-3</v>
      </c>
    </row>
    <row r="16" spans="1:37">
      <c r="A16" t="s">
        <v>133</v>
      </c>
      <c r="C16" t="s">
        <v>1624</v>
      </c>
    </row>
    <row r="17" spans="1:37">
      <c r="A17" t="s">
        <v>1423</v>
      </c>
      <c r="B17" t="s">
        <v>1424</v>
      </c>
      <c r="C17" t="s">
        <v>1625</v>
      </c>
      <c r="D17" t="s">
        <v>1626</v>
      </c>
      <c r="E17">
        <v>10.244579</v>
      </c>
      <c r="F17">
        <v>10.385241000000001</v>
      </c>
      <c r="G17">
        <v>10.547454</v>
      </c>
      <c r="H17">
        <v>10.754515</v>
      </c>
      <c r="I17">
        <v>10.951167999999999</v>
      </c>
      <c r="J17">
        <v>11.153541000000001</v>
      </c>
      <c r="K17">
        <v>11.334089000000001</v>
      </c>
      <c r="L17">
        <v>11.506738</v>
      </c>
      <c r="M17">
        <v>11.678476</v>
      </c>
      <c r="N17">
        <v>11.840007999999999</v>
      </c>
      <c r="O17">
        <v>12.012331</v>
      </c>
      <c r="P17">
        <v>12.175207</v>
      </c>
      <c r="Q17">
        <v>12.335881000000001</v>
      </c>
      <c r="R17">
        <v>12.479459</v>
      </c>
      <c r="S17">
        <v>12.624266</v>
      </c>
      <c r="T17">
        <v>12.759097000000001</v>
      </c>
      <c r="U17">
        <v>12.886977999999999</v>
      </c>
      <c r="V17">
        <v>13.010166</v>
      </c>
      <c r="W17">
        <v>13.140363000000001</v>
      </c>
      <c r="X17">
        <v>13.255720999999999</v>
      </c>
      <c r="Y17">
        <v>13.367231</v>
      </c>
      <c r="Z17">
        <v>13.489248999999999</v>
      </c>
      <c r="AA17">
        <v>13.593283</v>
      </c>
      <c r="AB17">
        <v>13.712871</v>
      </c>
      <c r="AC17">
        <v>13.813337000000001</v>
      </c>
      <c r="AD17">
        <v>13.898913</v>
      </c>
      <c r="AE17">
        <v>13.992039</v>
      </c>
      <c r="AF17">
        <v>14.078389</v>
      </c>
      <c r="AG17">
        <v>14.157685000000001</v>
      </c>
      <c r="AH17">
        <v>14.233568</v>
      </c>
      <c r="AI17">
        <v>14.306689</v>
      </c>
      <c r="AJ17">
        <v>14.370668</v>
      </c>
      <c r="AK17" s="51">
        <v>1.0999999999999999E-2</v>
      </c>
    </row>
    <row r="18" spans="1:37">
      <c r="A18" t="s">
        <v>1425</v>
      </c>
      <c r="B18" t="s">
        <v>1426</v>
      </c>
      <c r="C18" t="s">
        <v>1627</v>
      </c>
      <c r="D18" t="s">
        <v>1626</v>
      </c>
      <c r="E18">
        <v>12.689043</v>
      </c>
      <c r="F18">
        <v>13.281943999999999</v>
      </c>
      <c r="G18">
        <v>13.718405000000001</v>
      </c>
      <c r="H18">
        <v>14.066468</v>
      </c>
      <c r="I18">
        <v>14.350777000000001</v>
      </c>
      <c r="J18">
        <v>14.599243</v>
      </c>
      <c r="K18">
        <v>14.819848</v>
      </c>
      <c r="L18">
        <v>15.025233999999999</v>
      </c>
      <c r="M18">
        <v>15.222841000000001</v>
      </c>
      <c r="N18">
        <v>15.413539999999999</v>
      </c>
      <c r="O18">
        <v>15.604711999999999</v>
      </c>
      <c r="P18">
        <v>15.792744000000001</v>
      </c>
      <c r="Q18">
        <v>15.980371</v>
      </c>
      <c r="R18">
        <v>16.164300999999998</v>
      </c>
      <c r="S18">
        <v>16.349632</v>
      </c>
      <c r="T18">
        <v>16.533463999999999</v>
      </c>
      <c r="U18">
        <v>16.716801</v>
      </c>
      <c r="V18">
        <v>16.900030000000001</v>
      </c>
      <c r="W18">
        <v>17.085986999999999</v>
      </c>
      <c r="X18">
        <v>17.269203000000001</v>
      </c>
      <c r="Y18">
        <v>17.452584999999999</v>
      </c>
      <c r="Z18">
        <v>17.639697999999999</v>
      </c>
      <c r="AA18">
        <v>17.823103</v>
      </c>
      <c r="AB18">
        <v>18.010954000000002</v>
      </c>
      <c r="AC18">
        <v>18.194859999999998</v>
      </c>
      <c r="AD18">
        <v>18.375864</v>
      </c>
      <c r="AE18">
        <v>18.559619999999999</v>
      </c>
      <c r="AF18">
        <v>18.742386</v>
      </c>
      <c r="AG18">
        <v>18.924105000000001</v>
      </c>
      <c r="AH18">
        <v>19.105595000000001</v>
      </c>
      <c r="AI18">
        <v>19.287244999999999</v>
      </c>
      <c r="AJ18">
        <v>19.467231999999999</v>
      </c>
      <c r="AK18" s="51">
        <v>1.4E-2</v>
      </c>
    </row>
    <row r="19" spans="1:37">
      <c r="A19" t="s">
        <v>1427</v>
      </c>
      <c r="B19" t="s">
        <v>1428</v>
      </c>
      <c r="C19" t="s">
        <v>1628</v>
      </c>
      <c r="D19" t="s">
        <v>1626</v>
      </c>
      <c r="E19">
        <v>12.689043</v>
      </c>
      <c r="F19">
        <v>13.281943999999999</v>
      </c>
      <c r="G19">
        <v>13.718405000000001</v>
      </c>
      <c r="H19">
        <v>14.066468</v>
      </c>
      <c r="I19">
        <v>14.350777000000001</v>
      </c>
      <c r="J19">
        <v>14.599243</v>
      </c>
      <c r="K19">
        <v>14.819848</v>
      </c>
      <c r="L19">
        <v>15.025233999999999</v>
      </c>
      <c r="M19">
        <v>15.222841000000001</v>
      </c>
      <c r="N19">
        <v>15.413539999999999</v>
      </c>
      <c r="O19">
        <v>15.604711999999999</v>
      </c>
      <c r="P19">
        <v>15.792744000000001</v>
      </c>
      <c r="Q19">
        <v>15.980371</v>
      </c>
      <c r="R19">
        <v>16.164300999999998</v>
      </c>
      <c r="S19">
        <v>16.349632</v>
      </c>
      <c r="T19">
        <v>16.533463999999999</v>
      </c>
      <c r="U19">
        <v>16.716801</v>
      </c>
      <c r="V19">
        <v>16.900030000000001</v>
      </c>
      <c r="W19">
        <v>17.085986999999999</v>
      </c>
      <c r="X19">
        <v>17.269203000000001</v>
      </c>
      <c r="Y19">
        <v>17.452584999999999</v>
      </c>
      <c r="Z19">
        <v>17.639697999999999</v>
      </c>
      <c r="AA19">
        <v>17.823103</v>
      </c>
      <c r="AB19">
        <v>18.010954000000002</v>
      </c>
      <c r="AC19">
        <v>18.194859999999998</v>
      </c>
      <c r="AD19">
        <v>18.375864</v>
      </c>
      <c r="AE19">
        <v>18.559619999999999</v>
      </c>
      <c r="AF19">
        <v>18.742386</v>
      </c>
      <c r="AG19">
        <v>18.924105000000001</v>
      </c>
      <c r="AH19">
        <v>19.105595000000001</v>
      </c>
      <c r="AI19">
        <v>19.287244999999999</v>
      </c>
      <c r="AJ19">
        <v>19.467231999999999</v>
      </c>
      <c r="AK19" s="51">
        <v>1.4E-2</v>
      </c>
    </row>
    <row r="20" spans="1:37">
      <c r="A20" t="s">
        <v>132</v>
      </c>
      <c r="C20" t="s">
        <v>1629</v>
      </c>
    </row>
    <row r="21" spans="1:37">
      <c r="A21" t="s">
        <v>1429</v>
      </c>
      <c r="B21" t="s">
        <v>1430</v>
      </c>
      <c r="C21" t="s">
        <v>1630</v>
      </c>
      <c r="D21" t="s">
        <v>1631</v>
      </c>
      <c r="E21">
        <v>0.85378500000000002</v>
      </c>
      <c r="F21">
        <v>0.85582800000000003</v>
      </c>
      <c r="G21">
        <v>0.857622</v>
      </c>
      <c r="H21">
        <v>0.85920099999999999</v>
      </c>
      <c r="I21">
        <v>0.86059399999999997</v>
      </c>
      <c r="J21">
        <v>0.86182599999999998</v>
      </c>
      <c r="K21">
        <v>0.86291799999999996</v>
      </c>
      <c r="L21">
        <v>0.86388900000000002</v>
      </c>
      <c r="M21">
        <v>0.86475400000000002</v>
      </c>
      <c r="N21">
        <v>0.86552799999999996</v>
      </c>
      <c r="O21">
        <v>0.86622200000000005</v>
      </c>
      <c r="P21">
        <v>0.86684600000000001</v>
      </c>
      <c r="Q21">
        <v>0.86740700000000004</v>
      </c>
      <c r="R21">
        <v>0.86791399999999996</v>
      </c>
      <c r="S21">
        <v>0.86837500000000001</v>
      </c>
      <c r="T21">
        <v>0.86879499999999998</v>
      </c>
      <c r="U21">
        <v>0.86917900000000003</v>
      </c>
      <c r="V21">
        <v>0.86953000000000003</v>
      </c>
      <c r="W21">
        <v>0.86985400000000002</v>
      </c>
      <c r="X21">
        <v>0.87015200000000004</v>
      </c>
      <c r="Y21">
        <v>0.87044999999999995</v>
      </c>
      <c r="Z21">
        <v>0.870749</v>
      </c>
      <c r="AA21">
        <v>0.87104800000000004</v>
      </c>
      <c r="AB21">
        <v>0.87134599999999995</v>
      </c>
      <c r="AC21">
        <v>0.871645</v>
      </c>
      <c r="AD21">
        <v>0.87194400000000005</v>
      </c>
      <c r="AE21">
        <v>0.87224299999999999</v>
      </c>
      <c r="AF21">
        <v>0.87254200000000004</v>
      </c>
      <c r="AG21">
        <v>0.87284200000000001</v>
      </c>
      <c r="AH21">
        <v>0.87314099999999994</v>
      </c>
      <c r="AI21">
        <v>0.87343999999999999</v>
      </c>
      <c r="AJ21">
        <v>0.87343999999999999</v>
      </c>
      <c r="AK21" s="51">
        <v>1E-3</v>
      </c>
    </row>
    <row r="22" spans="1:37">
      <c r="A22" t="s">
        <v>1431</v>
      </c>
      <c r="B22" t="s">
        <v>1432</v>
      </c>
      <c r="C22" t="s">
        <v>1632</v>
      </c>
      <c r="D22" t="s">
        <v>1631</v>
      </c>
      <c r="E22">
        <v>0.81311199999999995</v>
      </c>
      <c r="F22">
        <v>0.81307600000000002</v>
      </c>
      <c r="G22">
        <v>0.813083</v>
      </c>
      <c r="H22">
        <v>0.81312300000000004</v>
      </c>
      <c r="I22">
        <v>0.81317799999999996</v>
      </c>
      <c r="J22">
        <v>0.81324399999999997</v>
      </c>
      <c r="K22">
        <v>0.81331399999999998</v>
      </c>
      <c r="L22">
        <v>0.81339399999999995</v>
      </c>
      <c r="M22">
        <v>0.81347499999999995</v>
      </c>
      <c r="N22">
        <v>0.81355</v>
      </c>
      <c r="O22">
        <v>0.81362500000000004</v>
      </c>
      <c r="P22">
        <v>0.81369899999999995</v>
      </c>
      <c r="Q22">
        <v>0.81377200000000005</v>
      </c>
      <c r="R22">
        <v>0.81384599999999996</v>
      </c>
      <c r="S22">
        <v>0.81391999999999998</v>
      </c>
      <c r="T22">
        <v>0.81399299999999997</v>
      </c>
      <c r="U22">
        <v>0.81406599999999996</v>
      </c>
      <c r="V22">
        <v>0.81413899999999995</v>
      </c>
      <c r="W22">
        <v>0.81421100000000002</v>
      </c>
      <c r="X22">
        <v>0.81428199999999995</v>
      </c>
      <c r="Y22">
        <v>0.81435299999999999</v>
      </c>
      <c r="Z22">
        <v>0.81442499999999995</v>
      </c>
      <c r="AA22">
        <v>0.814496</v>
      </c>
      <c r="AB22">
        <v>0.81456700000000004</v>
      </c>
      <c r="AC22">
        <v>0.81463799999999997</v>
      </c>
      <c r="AD22">
        <v>0.81471000000000005</v>
      </c>
      <c r="AE22">
        <v>0.81478099999999998</v>
      </c>
      <c r="AF22">
        <v>0.81485200000000002</v>
      </c>
      <c r="AG22">
        <v>0.81492399999999998</v>
      </c>
      <c r="AH22">
        <v>0.81499500000000002</v>
      </c>
      <c r="AI22">
        <v>0.81506599999999996</v>
      </c>
      <c r="AJ22">
        <v>0.81506599999999996</v>
      </c>
      <c r="AK22" s="51">
        <v>0</v>
      </c>
    </row>
    <row r="23" spans="1:37">
      <c r="A23" t="s">
        <v>131</v>
      </c>
      <c r="C23" t="s">
        <v>1633</v>
      </c>
    </row>
    <row r="24" spans="1:37">
      <c r="A24" t="s">
        <v>1433</v>
      </c>
      <c r="C24" t="s">
        <v>1634</v>
      </c>
    </row>
    <row r="25" spans="1:37">
      <c r="A25" t="s">
        <v>1434</v>
      </c>
      <c r="B25" t="s">
        <v>1435</v>
      </c>
      <c r="C25" t="s">
        <v>1635</v>
      </c>
      <c r="D25" t="s">
        <v>1194</v>
      </c>
      <c r="E25">
        <v>330.98739599999999</v>
      </c>
      <c r="F25">
        <v>333.336029</v>
      </c>
      <c r="G25">
        <v>335.67343099999999</v>
      </c>
      <c r="H25">
        <v>337.99581899999998</v>
      </c>
      <c r="I25">
        <v>340.29690599999998</v>
      </c>
      <c r="J25">
        <v>342.573395</v>
      </c>
      <c r="K25">
        <v>344.82360799999998</v>
      </c>
      <c r="L25">
        <v>347.04864500000002</v>
      </c>
      <c r="M25">
        <v>349.241241</v>
      </c>
      <c r="N25">
        <v>351.39712500000002</v>
      </c>
      <c r="O25">
        <v>353.52502399999997</v>
      </c>
      <c r="P25">
        <v>355.61209100000002</v>
      </c>
      <c r="Q25">
        <v>357.64117399999998</v>
      </c>
      <c r="R25">
        <v>359.62283300000001</v>
      </c>
      <c r="S25">
        <v>361.55712899999997</v>
      </c>
      <c r="T25">
        <v>363.44470200000001</v>
      </c>
      <c r="U25">
        <v>365.28671300000002</v>
      </c>
      <c r="V25">
        <v>367.08483899999999</v>
      </c>
      <c r="W25">
        <v>368.84106400000002</v>
      </c>
      <c r="X25">
        <v>370.55746499999998</v>
      </c>
      <c r="Y25">
        <v>372.23648100000003</v>
      </c>
      <c r="Z25">
        <v>373.88070699999997</v>
      </c>
      <c r="AA25">
        <v>375.49331699999999</v>
      </c>
      <c r="AB25">
        <v>377.07763699999998</v>
      </c>
      <c r="AC25">
        <v>378.637451</v>
      </c>
      <c r="AD25">
        <v>380.177277</v>
      </c>
      <c r="AE25">
        <v>381.70190400000001</v>
      </c>
      <c r="AF25">
        <v>383.21539300000001</v>
      </c>
      <c r="AG25">
        <v>384.72088600000001</v>
      </c>
      <c r="AH25">
        <v>386.22262599999999</v>
      </c>
      <c r="AI25">
        <v>387.72448700000001</v>
      </c>
      <c r="AJ25">
        <v>389.21731599999998</v>
      </c>
      <c r="AK25" s="51">
        <v>5.0000000000000001E-3</v>
      </c>
    </row>
    <row r="26" spans="1:37">
      <c r="A26" t="s">
        <v>1436</v>
      </c>
      <c r="B26" t="s">
        <v>1437</v>
      </c>
      <c r="C26" t="s">
        <v>1636</v>
      </c>
      <c r="D26" t="s">
        <v>1194</v>
      </c>
      <c r="E26">
        <v>37.376499000000003</v>
      </c>
      <c r="F26">
        <v>37.731200999999999</v>
      </c>
      <c r="G26">
        <v>38.084301000000004</v>
      </c>
      <c r="H26">
        <v>38.435600000000001</v>
      </c>
      <c r="I26">
        <v>38.785702000000001</v>
      </c>
      <c r="J26">
        <v>39.134300000000003</v>
      </c>
      <c r="K26">
        <v>39.480801</v>
      </c>
      <c r="L26">
        <v>39.824500999999998</v>
      </c>
      <c r="M26">
        <v>40.164901999999998</v>
      </c>
      <c r="N26">
        <v>40.501499000000003</v>
      </c>
      <c r="O26">
        <v>40.833697999999998</v>
      </c>
      <c r="P26">
        <v>41.161301000000002</v>
      </c>
      <c r="Q26">
        <v>41.484000999999999</v>
      </c>
      <c r="R26">
        <v>41.8018</v>
      </c>
      <c r="S26">
        <v>42.114699999999999</v>
      </c>
      <c r="T26">
        <v>42.423000000000002</v>
      </c>
      <c r="U26">
        <v>42.727001000000001</v>
      </c>
      <c r="V26">
        <v>43.027000000000001</v>
      </c>
      <c r="W26">
        <v>43.323501999999998</v>
      </c>
      <c r="X26">
        <v>43.617001000000002</v>
      </c>
      <c r="Y26">
        <v>43.907699999999998</v>
      </c>
      <c r="Z26">
        <v>44.196201000000002</v>
      </c>
      <c r="AA26">
        <v>44.482700000000001</v>
      </c>
      <c r="AB26">
        <v>44.767798999999997</v>
      </c>
      <c r="AC26">
        <v>45.051498000000002</v>
      </c>
      <c r="AD26">
        <v>45.334301000000004</v>
      </c>
      <c r="AE26">
        <v>45.616501</v>
      </c>
      <c r="AF26">
        <v>45.898398999999998</v>
      </c>
      <c r="AG26">
        <v>46.180301999999998</v>
      </c>
      <c r="AH26">
        <v>46.462600999999999</v>
      </c>
      <c r="AI26">
        <v>46.745601999999998</v>
      </c>
      <c r="AJ26">
        <v>46.926898999999999</v>
      </c>
      <c r="AK26" s="51">
        <v>7.0000000000000001E-3</v>
      </c>
    </row>
    <row r="27" spans="1:37">
      <c r="A27" t="s">
        <v>1438</v>
      </c>
      <c r="B27" t="s">
        <v>1439</v>
      </c>
      <c r="C27" t="s">
        <v>1637</v>
      </c>
      <c r="D27" t="s">
        <v>1194</v>
      </c>
      <c r="E27">
        <v>223.293015</v>
      </c>
      <c r="F27">
        <v>225.624481</v>
      </c>
      <c r="G27">
        <v>227.87544299999999</v>
      </c>
      <c r="H27">
        <v>230.09162900000001</v>
      </c>
      <c r="I27">
        <v>232.270309</v>
      </c>
      <c r="J27">
        <v>234.408401</v>
      </c>
      <c r="K27">
        <v>236.50340299999999</v>
      </c>
      <c r="L27">
        <v>238.50779700000001</v>
      </c>
      <c r="M27">
        <v>240.471542</v>
      </c>
      <c r="N27">
        <v>242.39334099999999</v>
      </c>
      <c r="O27">
        <v>244.27140800000001</v>
      </c>
      <c r="P27">
        <v>246.104401</v>
      </c>
      <c r="Q27">
        <v>247.83586099999999</v>
      </c>
      <c r="R27">
        <v>249.523087</v>
      </c>
      <c r="S27">
        <v>251.166214</v>
      </c>
      <c r="T27">
        <v>252.76554899999999</v>
      </c>
      <c r="U27">
        <v>254.32131999999999</v>
      </c>
      <c r="V27">
        <v>255.77548200000001</v>
      </c>
      <c r="W27">
        <v>257.18585200000001</v>
      </c>
      <c r="X27">
        <v>258.55242900000002</v>
      </c>
      <c r="Y27">
        <v>259.875519</v>
      </c>
      <c r="Z27">
        <v>261.15564000000001</v>
      </c>
      <c r="AA27">
        <v>262.33441199999999</v>
      </c>
      <c r="AB27">
        <v>263.470032</v>
      </c>
      <c r="AC27">
        <v>264.56213400000001</v>
      </c>
      <c r="AD27">
        <v>265.61059599999999</v>
      </c>
      <c r="AE27">
        <v>266.61239599999999</v>
      </c>
      <c r="AF27">
        <v>267.49368299999998</v>
      </c>
      <c r="AG27">
        <v>268.31723</v>
      </c>
      <c r="AH27">
        <v>269.10873400000003</v>
      </c>
      <c r="AI27">
        <v>269.89547700000003</v>
      </c>
      <c r="AJ27">
        <v>270.69632000000001</v>
      </c>
      <c r="AK27" s="51">
        <v>6.0000000000000001E-3</v>
      </c>
    </row>
    <row r="28" spans="1:37">
      <c r="A28" t="s">
        <v>1440</v>
      </c>
      <c r="B28" t="s">
        <v>1441</v>
      </c>
      <c r="C28" t="s">
        <v>1638</v>
      </c>
      <c r="D28" t="s">
        <v>1194</v>
      </c>
      <c r="E28">
        <v>431.45648199999999</v>
      </c>
      <c r="F28">
        <v>435.03106700000001</v>
      </c>
      <c r="G28">
        <v>438.42877199999998</v>
      </c>
      <c r="H28">
        <v>441.74908399999998</v>
      </c>
      <c r="I28">
        <v>444.99130200000002</v>
      </c>
      <c r="J28">
        <v>448.15499899999998</v>
      </c>
      <c r="K28">
        <v>451.23928799999999</v>
      </c>
      <c r="L28">
        <v>454.13662699999998</v>
      </c>
      <c r="M28">
        <v>456.95474200000001</v>
      </c>
      <c r="N28">
        <v>459.69357300000001</v>
      </c>
      <c r="O28">
        <v>462.353363</v>
      </c>
      <c r="P28">
        <v>464.93392899999998</v>
      </c>
      <c r="Q28">
        <v>467.31066900000002</v>
      </c>
      <c r="R28">
        <v>469.60745200000002</v>
      </c>
      <c r="S28">
        <v>471.82504299999999</v>
      </c>
      <c r="T28">
        <v>473.96469100000002</v>
      </c>
      <c r="U28">
        <v>476.02716099999998</v>
      </c>
      <c r="V28">
        <v>477.88455199999999</v>
      </c>
      <c r="W28">
        <v>479.66339099999999</v>
      </c>
      <c r="X28">
        <v>481.36468500000001</v>
      </c>
      <c r="Y28">
        <v>482.99035600000002</v>
      </c>
      <c r="Z28">
        <v>484.54113799999999</v>
      </c>
      <c r="AA28">
        <v>485.88729899999998</v>
      </c>
      <c r="AB28">
        <v>487.15609699999999</v>
      </c>
      <c r="AC28">
        <v>488.35095200000001</v>
      </c>
      <c r="AD28">
        <v>489.47482300000001</v>
      </c>
      <c r="AE28">
        <v>490.526276</v>
      </c>
      <c r="AF28">
        <v>491.35308800000001</v>
      </c>
      <c r="AG28">
        <v>492.08837899999997</v>
      </c>
      <c r="AH28">
        <v>492.77105699999998</v>
      </c>
      <c r="AI28">
        <v>493.44274899999999</v>
      </c>
      <c r="AJ28">
        <v>494.13211100000001</v>
      </c>
      <c r="AK28" s="51">
        <v>4.0000000000000001E-3</v>
      </c>
    </row>
    <row r="29" spans="1:37">
      <c r="A29" t="s">
        <v>1442</v>
      </c>
      <c r="B29" t="s">
        <v>1443</v>
      </c>
      <c r="C29" t="s">
        <v>1639</v>
      </c>
      <c r="D29" t="s">
        <v>1194</v>
      </c>
      <c r="E29">
        <v>639.06109600000002</v>
      </c>
      <c r="F29">
        <v>641.00024399999995</v>
      </c>
      <c r="G29">
        <v>642.56573500000002</v>
      </c>
      <c r="H29">
        <v>643.83770800000002</v>
      </c>
      <c r="I29">
        <v>644.94006300000001</v>
      </c>
      <c r="J29">
        <v>645.94451900000001</v>
      </c>
      <c r="K29">
        <v>646.94030799999996</v>
      </c>
      <c r="L29">
        <v>647.87536599999999</v>
      </c>
      <c r="M29">
        <v>648.75286900000003</v>
      </c>
      <c r="N29">
        <v>649.57720900000004</v>
      </c>
      <c r="O29">
        <v>650.34802200000001</v>
      </c>
      <c r="P29">
        <v>651.09234600000002</v>
      </c>
      <c r="Q29">
        <v>651.77179000000001</v>
      </c>
      <c r="R29">
        <v>652.40765399999998</v>
      </c>
      <c r="S29">
        <v>652.98724400000003</v>
      </c>
      <c r="T29">
        <v>653.49932899999999</v>
      </c>
      <c r="U29">
        <v>653.93969700000002</v>
      </c>
      <c r="V29">
        <v>654.30737299999998</v>
      </c>
      <c r="W29">
        <v>654.60601799999995</v>
      </c>
      <c r="X29">
        <v>654.83569299999999</v>
      </c>
      <c r="Y29">
        <v>654.99517800000001</v>
      </c>
      <c r="Z29">
        <v>655.07330300000001</v>
      </c>
      <c r="AA29">
        <v>655.07141100000001</v>
      </c>
      <c r="AB29">
        <v>655.00683600000002</v>
      </c>
      <c r="AC29">
        <v>654.84973100000002</v>
      </c>
      <c r="AD29">
        <v>654.60833700000001</v>
      </c>
      <c r="AE29">
        <v>654.27923599999997</v>
      </c>
      <c r="AF29">
        <v>653.82940699999995</v>
      </c>
      <c r="AG29">
        <v>653.30267300000003</v>
      </c>
      <c r="AH29">
        <v>652.68481399999996</v>
      </c>
      <c r="AI29">
        <v>652.01037599999995</v>
      </c>
      <c r="AJ29">
        <v>651.27984600000002</v>
      </c>
      <c r="AK29" s="51">
        <v>1E-3</v>
      </c>
    </row>
    <row r="30" spans="1:37">
      <c r="A30" t="s">
        <v>1444</v>
      </c>
      <c r="B30" t="s">
        <v>1445</v>
      </c>
      <c r="C30" t="s">
        <v>1640</v>
      </c>
      <c r="D30" t="s">
        <v>1194</v>
      </c>
      <c r="E30">
        <v>1294.498047</v>
      </c>
      <c r="F30">
        <v>1323.9239500000001</v>
      </c>
      <c r="G30">
        <v>1355.1610109999999</v>
      </c>
      <c r="H30">
        <v>1386.3759769999999</v>
      </c>
      <c r="I30">
        <v>1417.5660399999999</v>
      </c>
      <c r="J30">
        <v>1448.730957</v>
      </c>
      <c r="K30">
        <v>1479.8680420000001</v>
      </c>
      <c r="L30">
        <v>1512.948975</v>
      </c>
      <c r="M30">
        <v>1546.001953</v>
      </c>
      <c r="N30">
        <v>1579.0310059999999</v>
      </c>
      <c r="O30">
        <v>1612.0419919999999</v>
      </c>
      <c r="P30">
        <v>1645.0389399999999</v>
      </c>
      <c r="Q30">
        <v>1680.089966</v>
      </c>
      <c r="R30">
        <v>1715.123047</v>
      </c>
      <c r="S30">
        <v>1750.139038</v>
      </c>
      <c r="T30">
        <v>1785.140991</v>
      </c>
      <c r="U30">
        <v>1820.1290280000001</v>
      </c>
      <c r="V30">
        <v>1856.9279790000001</v>
      </c>
      <c r="W30">
        <v>1893.713013</v>
      </c>
      <c r="X30">
        <v>1930.4830320000001</v>
      </c>
      <c r="Y30">
        <v>1967.239014</v>
      </c>
      <c r="Z30">
        <v>2003.979004</v>
      </c>
      <c r="AA30">
        <v>2041.9799800000001</v>
      </c>
      <c r="AB30">
        <v>2079.9670409999999</v>
      </c>
      <c r="AC30">
        <v>2117.9379880000001</v>
      </c>
      <c r="AD30">
        <v>2155.8930660000001</v>
      </c>
      <c r="AE30">
        <v>2193.8278810000002</v>
      </c>
      <c r="AF30">
        <v>2232.468018</v>
      </c>
      <c r="AG30">
        <v>2271.0839839999999</v>
      </c>
      <c r="AH30">
        <v>2309.6879880000001</v>
      </c>
      <c r="AI30">
        <v>2348.2919919999999</v>
      </c>
      <c r="AJ30">
        <v>2386.906982</v>
      </c>
      <c r="AK30" s="51">
        <v>0.02</v>
      </c>
    </row>
    <row r="31" spans="1:37">
      <c r="A31" t="s">
        <v>1446</v>
      </c>
      <c r="B31" t="s">
        <v>1447</v>
      </c>
      <c r="C31" t="s">
        <v>1641</v>
      </c>
      <c r="D31" t="s">
        <v>1194</v>
      </c>
      <c r="E31">
        <v>247.463303</v>
      </c>
      <c r="F31">
        <v>251.356506</v>
      </c>
      <c r="G31">
        <v>254.768494</v>
      </c>
      <c r="H31">
        <v>258.15121499999998</v>
      </c>
      <c r="I31">
        <v>261.53381300000001</v>
      </c>
      <c r="J31">
        <v>264.926086</v>
      </c>
      <c r="K31">
        <v>268.32888800000001</v>
      </c>
      <c r="L31">
        <v>271.39761399999998</v>
      </c>
      <c r="M31">
        <v>274.47820999999999</v>
      </c>
      <c r="N31">
        <v>277.57089200000001</v>
      </c>
      <c r="O31">
        <v>280.67208900000003</v>
      </c>
      <c r="P31">
        <v>283.776093</v>
      </c>
      <c r="Q31">
        <v>286.64898699999998</v>
      </c>
      <c r="R31">
        <v>289.528412</v>
      </c>
      <c r="S31">
        <v>292.41668700000002</v>
      </c>
      <c r="T31">
        <v>295.31478900000002</v>
      </c>
      <c r="U31">
        <v>298.21850599999999</v>
      </c>
      <c r="V31">
        <v>300.96640000000002</v>
      </c>
      <c r="W31">
        <v>303.72399899999999</v>
      </c>
      <c r="X31">
        <v>306.48599200000001</v>
      </c>
      <c r="Y31">
        <v>309.25149499999998</v>
      </c>
      <c r="Z31">
        <v>312.01901199999998</v>
      </c>
      <c r="AA31">
        <v>314.64639299999999</v>
      </c>
      <c r="AB31">
        <v>317.283997</v>
      </c>
      <c r="AC31">
        <v>319.92990099999997</v>
      </c>
      <c r="AD31">
        <v>322.58050500000002</v>
      </c>
      <c r="AE31">
        <v>325.23458900000003</v>
      </c>
      <c r="AF31">
        <v>327.66778599999998</v>
      </c>
      <c r="AG31">
        <v>330.10269199999999</v>
      </c>
      <c r="AH31">
        <v>332.540009</v>
      </c>
      <c r="AI31">
        <v>334.980591</v>
      </c>
      <c r="AJ31">
        <v>337.42300399999999</v>
      </c>
      <c r="AK31" s="51">
        <v>0.01</v>
      </c>
    </row>
    <row r="32" spans="1:37">
      <c r="A32" t="s">
        <v>1448</v>
      </c>
      <c r="B32" t="s">
        <v>1449</v>
      </c>
      <c r="C32" t="s">
        <v>1642</v>
      </c>
      <c r="D32" t="s">
        <v>1194</v>
      </c>
      <c r="E32">
        <v>284.08569299999999</v>
      </c>
      <c r="F32">
        <v>284.036743</v>
      </c>
      <c r="G32">
        <v>283.85732999999999</v>
      </c>
      <c r="H32">
        <v>283.58648699999998</v>
      </c>
      <c r="I32">
        <v>283.28619400000002</v>
      </c>
      <c r="J32">
        <v>282.90820300000001</v>
      </c>
      <c r="K32">
        <v>282.514771</v>
      </c>
      <c r="L32">
        <v>281.98602299999999</v>
      </c>
      <c r="M32">
        <v>281.40417500000001</v>
      </c>
      <c r="N32">
        <v>280.78417999999999</v>
      </c>
      <c r="O32">
        <v>280.14111300000002</v>
      </c>
      <c r="P32">
        <v>279.51861600000001</v>
      </c>
      <c r="Q32">
        <v>278.81866500000001</v>
      </c>
      <c r="R32">
        <v>278.09124800000001</v>
      </c>
      <c r="S32">
        <v>277.35281400000002</v>
      </c>
      <c r="T32">
        <v>276.62503099999998</v>
      </c>
      <c r="U32">
        <v>275.92275999999998</v>
      </c>
      <c r="V32">
        <v>275.22488399999997</v>
      </c>
      <c r="W32">
        <v>274.53198200000003</v>
      </c>
      <c r="X32">
        <v>273.85324100000003</v>
      </c>
      <c r="Y32">
        <v>273.19802900000002</v>
      </c>
      <c r="Z32">
        <v>272.57278400000001</v>
      </c>
      <c r="AA32">
        <v>271.965149</v>
      </c>
      <c r="AB32">
        <v>271.41427599999997</v>
      </c>
      <c r="AC32">
        <v>270.85751299999998</v>
      </c>
      <c r="AD32">
        <v>270.31564300000002</v>
      </c>
      <c r="AE32">
        <v>269.808807</v>
      </c>
      <c r="AF32">
        <v>269.25894199999999</v>
      </c>
      <c r="AG32">
        <v>268.75732399999998</v>
      </c>
      <c r="AH32">
        <v>268.23818999999997</v>
      </c>
      <c r="AI32">
        <v>267.74749800000001</v>
      </c>
      <c r="AJ32">
        <v>267.22180200000003</v>
      </c>
      <c r="AK32" s="51">
        <v>-2E-3</v>
      </c>
    </row>
    <row r="33" spans="1:37">
      <c r="A33" t="s">
        <v>1450</v>
      </c>
      <c r="B33" t="s">
        <v>1451</v>
      </c>
      <c r="C33" t="s">
        <v>1643</v>
      </c>
      <c r="D33" t="s">
        <v>1194</v>
      </c>
      <c r="E33">
        <v>1429.6586910000001</v>
      </c>
      <c r="F33">
        <v>1434.1889650000001</v>
      </c>
      <c r="G33">
        <v>1438.1188959999999</v>
      </c>
      <c r="H33">
        <v>1441.5008539999999</v>
      </c>
      <c r="I33">
        <v>1444.3666989999999</v>
      </c>
      <c r="J33">
        <v>1446.7482910000001</v>
      </c>
      <c r="K33">
        <v>1448.6674800000001</v>
      </c>
      <c r="L33">
        <v>1450.0898440000001</v>
      </c>
      <c r="M33">
        <v>1451.008789</v>
      </c>
      <c r="N33">
        <v>1451.470581</v>
      </c>
      <c r="O33">
        <v>1451.520874</v>
      </c>
      <c r="P33">
        <v>1451.195557</v>
      </c>
      <c r="Q33">
        <v>1450.4646</v>
      </c>
      <c r="R33">
        <v>1449.3110349999999</v>
      </c>
      <c r="S33">
        <v>1447.772217</v>
      </c>
      <c r="T33">
        <v>1445.8914789999999</v>
      </c>
      <c r="U33">
        <v>1443.6961670000001</v>
      </c>
      <c r="V33">
        <v>1441.165039</v>
      </c>
      <c r="W33">
        <v>1438.2822269999999</v>
      </c>
      <c r="X33">
        <v>1435.0756839999999</v>
      </c>
      <c r="Y33">
        <v>1431.5805660000001</v>
      </c>
      <c r="Z33">
        <v>1427.81897</v>
      </c>
      <c r="AA33">
        <v>1423.784058</v>
      </c>
      <c r="AB33">
        <v>1419.461548</v>
      </c>
      <c r="AC33">
        <v>1414.857544</v>
      </c>
      <c r="AD33">
        <v>1409.977905</v>
      </c>
      <c r="AE33">
        <v>1404.8291019999999</v>
      </c>
      <c r="AF33">
        <v>1399.3945309999999</v>
      </c>
      <c r="AG33">
        <v>1393.67749</v>
      </c>
      <c r="AH33">
        <v>1387.6949460000001</v>
      </c>
      <c r="AI33">
        <v>1381.4664310000001</v>
      </c>
      <c r="AJ33">
        <v>1375.001221</v>
      </c>
      <c r="AK33" s="51">
        <v>-1E-3</v>
      </c>
    </row>
    <row r="34" spans="1:37">
      <c r="A34" t="s">
        <v>1452</v>
      </c>
      <c r="B34" t="s">
        <v>1453</v>
      </c>
      <c r="C34" t="s">
        <v>1644</v>
      </c>
      <c r="D34" t="s">
        <v>1194</v>
      </c>
      <c r="E34">
        <v>178.16810599999999</v>
      </c>
      <c r="F34">
        <v>177.97569300000001</v>
      </c>
      <c r="G34">
        <v>177.74659700000001</v>
      </c>
      <c r="H34">
        <v>177.47950700000001</v>
      </c>
      <c r="I34">
        <v>177.17759699999999</v>
      </c>
      <c r="J34">
        <v>176.84410099999999</v>
      </c>
      <c r="K34">
        <v>176.48170500000001</v>
      </c>
      <c r="L34">
        <v>176.08959999999999</v>
      </c>
      <c r="M34">
        <v>175.66580200000001</v>
      </c>
      <c r="N34">
        <v>175.21170000000001</v>
      </c>
      <c r="O34">
        <v>174.72830200000001</v>
      </c>
      <c r="P34">
        <v>174.21620200000001</v>
      </c>
      <c r="Q34">
        <v>173.67520099999999</v>
      </c>
      <c r="R34">
        <v>173.10459900000001</v>
      </c>
      <c r="S34">
        <v>172.50520299999999</v>
      </c>
      <c r="T34">
        <v>171.87750199999999</v>
      </c>
      <c r="U34">
        <v>171.22110000000001</v>
      </c>
      <c r="V34">
        <v>170.532196</v>
      </c>
      <c r="W34">
        <v>169.81140099999999</v>
      </c>
      <c r="X34">
        <v>169.06530799999999</v>
      </c>
      <c r="Y34">
        <v>168.300995</v>
      </c>
      <c r="Z34">
        <v>167.52330000000001</v>
      </c>
      <c r="AA34">
        <v>166.72770700000001</v>
      </c>
      <c r="AB34">
        <v>165.91149899999999</v>
      </c>
      <c r="AC34">
        <v>165.08120700000001</v>
      </c>
      <c r="AD34">
        <v>164.24380500000001</v>
      </c>
      <c r="AE34">
        <v>163.40490700000001</v>
      </c>
      <c r="AF34">
        <v>162.5625</v>
      </c>
      <c r="AG34">
        <v>161.71319600000001</v>
      </c>
      <c r="AH34">
        <v>160.858994</v>
      </c>
      <c r="AI34">
        <v>160.002106</v>
      </c>
      <c r="AJ34">
        <v>159.14480599999999</v>
      </c>
      <c r="AK34" s="51">
        <v>-4.0000000000000001E-3</v>
      </c>
    </row>
    <row r="35" spans="1:37">
      <c r="A35" t="s">
        <v>1454</v>
      </c>
      <c r="B35" t="s">
        <v>1455</v>
      </c>
      <c r="C35" t="s">
        <v>1645</v>
      </c>
      <c r="D35" t="s">
        <v>1194</v>
      </c>
      <c r="E35">
        <v>732.97448699999995</v>
      </c>
      <c r="F35">
        <v>741.50860599999999</v>
      </c>
      <c r="G35">
        <v>749.86358600000005</v>
      </c>
      <c r="H35">
        <v>758.13366699999995</v>
      </c>
      <c r="I35">
        <v>766.31182899999999</v>
      </c>
      <c r="J35">
        <v>774.38922100000002</v>
      </c>
      <c r="K35">
        <v>782.36169400000006</v>
      </c>
      <c r="L35">
        <v>789.92394999999999</v>
      </c>
      <c r="M35">
        <v>797.39141800000004</v>
      </c>
      <c r="N35">
        <v>804.75280799999996</v>
      </c>
      <c r="O35">
        <v>811.996216</v>
      </c>
      <c r="P35">
        <v>819.10772699999995</v>
      </c>
      <c r="Q35">
        <v>825.83727999999996</v>
      </c>
      <c r="R35">
        <v>832.45422399999995</v>
      </c>
      <c r="S35">
        <v>838.95288100000005</v>
      </c>
      <c r="T35">
        <v>845.31176800000003</v>
      </c>
      <c r="U35">
        <v>851.52978499999995</v>
      </c>
      <c r="V35">
        <v>857.43316700000003</v>
      </c>
      <c r="W35">
        <v>863.20739700000001</v>
      </c>
      <c r="X35">
        <v>868.84320100000002</v>
      </c>
      <c r="Y35">
        <v>874.34875499999998</v>
      </c>
      <c r="Z35">
        <v>879.73638900000003</v>
      </c>
      <c r="AA35">
        <v>884.77459699999997</v>
      </c>
      <c r="AB35">
        <v>889.67962599999998</v>
      </c>
      <c r="AC35">
        <v>894.45849599999997</v>
      </c>
      <c r="AD35">
        <v>899.12365699999998</v>
      </c>
      <c r="AE35">
        <v>903.677368</v>
      </c>
      <c r="AF35">
        <v>907.769226</v>
      </c>
      <c r="AG35">
        <v>911.73828100000003</v>
      </c>
      <c r="AH35">
        <v>915.59722899999997</v>
      </c>
      <c r="AI35">
        <v>919.35131799999999</v>
      </c>
      <c r="AJ35">
        <v>922.99926800000003</v>
      </c>
      <c r="AK35" s="51">
        <v>7.0000000000000001E-3</v>
      </c>
    </row>
    <row r="36" spans="1:37">
      <c r="A36" t="s">
        <v>1456</v>
      </c>
      <c r="B36" t="s">
        <v>1457</v>
      </c>
      <c r="C36" t="s">
        <v>1646</v>
      </c>
      <c r="D36" t="s">
        <v>1194</v>
      </c>
      <c r="E36">
        <v>1865.5031739999999</v>
      </c>
      <c r="F36">
        <v>1885.6514890000001</v>
      </c>
      <c r="G36">
        <v>1905.4688719999999</v>
      </c>
      <c r="H36">
        <v>1925.033813</v>
      </c>
      <c r="I36">
        <v>1944.293823</v>
      </c>
      <c r="J36">
        <v>1963.1956789999999</v>
      </c>
      <c r="K36">
        <v>1981.7017820000001</v>
      </c>
      <c r="L36">
        <v>1999.6389160000001</v>
      </c>
      <c r="M36">
        <v>2017.239014</v>
      </c>
      <c r="N36">
        <v>2034.4454350000001</v>
      </c>
      <c r="O36">
        <v>2051.1992190000001</v>
      </c>
      <c r="P36">
        <v>2067.4499510000001</v>
      </c>
      <c r="Q36">
        <v>2083.0517580000001</v>
      </c>
      <c r="R36">
        <v>2098.210693</v>
      </c>
      <c r="S36">
        <v>2112.892578</v>
      </c>
      <c r="T36">
        <v>2127.0539549999999</v>
      </c>
      <c r="U36">
        <v>2140.6655270000001</v>
      </c>
      <c r="V36">
        <v>2153.5974120000001</v>
      </c>
      <c r="W36">
        <v>2165.9953609999998</v>
      </c>
      <c r="X36">
        <v>2177.8808589999999</v>
      </c>
      <c r="Y36">
        <v>2189.2871089999999</v>
      </c>
      <c r="Z36">
        <v>2200.2438959999999</v>
      </c>
      <c r="AA36">
        <v>2210.5795899999998</v>
      </c>
      <c r="AB36">
        <v>2220.4255370000001</v>
      </c>
      <c r="AC36">
        <v>2229.8122560000002</v>
      </c>
      <c r="AD36">
        <v>2238.77124</v>
      </c>
      <c r="AE36">
        <v>2247.3239749999998</v>
      </c>
      <c r="AF36">
        <v>2255.226807</v>
      </c>
      <c r="AG36">
        <v>2262.6987300000001</v>
      </c>
      <c r="AH36">
        <v>2269.7514649999998</v>
      </c>
      <c r="AI36">
        <v>2276.3969729999999</v>
      </c>
      <c r="AJ36">
        <v>2282.6401369999999</v>
      </c>
      <c r="AK36" s="51">
        <v>7.0000000000000001E-3</v>
      </c>
    </row>
    <row r="37" spans="1:37">
      <c r="A37" t="s">
        <v>1458</v>
      </c>
      <c r="B37" t="s">
        <v>1459</v>
      </c>
      <c r="C37" t="s">
        <v>1647</v>
      </c>
      <c r="D37" t="s">
        <v>1194</v>
      </c>
      <c r="E37">
        <v>33.461436999999997</v>
      </c>
      <c r="F37">
        <v>33.876185999999997</v>
      </c>
      <c r="G37">
        <v>34.303497</v>
      </c>
      <c r="H37">
        <v>34.741508000000003</v>
      </c>
      <c r="I37">
        <v>35.176994000000001</v>
      </c>
      <c r="J37">
        <v>35.608803000000002</v>
      </c>
      <c r="K37">
        <v>36.036422999999999</v>
      </c>
      <c r="L37">
        <v>36.458022999999997</v>
      </c>
      <c r="M37">
        <v>36.876781000000001</v>
      </c>
      <c r="N37">
        <v>37.299438000000002</v>
      </c>
      <c r="O37">
        <v>37.717548000000001</v>
      </c>
      <c r="P37">
        <v>38.130436000000003</v>
      </c>
      <c r="Q37">
        <v>38.536839000000001</v>
      </c>
      <c r="R37">
        <v>38.939712999999998</v>
      </c>
      <c r="S37">
        <v>39.345931999999998</v>
      </c>
      <c r="T37">
        <v>39.747700000000002</v>
      </c>
      <c r="U37">
        <v>40.144806000000003</v>
      </c>
      <c r="V37">
        <v>40.537041000000002</v>
      </c>
      <c r="W37">
        <v>40.925570999999998</v>
      </c>
      <c r="X37">
        <v>41.310752999999998</v>
      </c>
      <c r="Y37">
        <v>41.693027000000001</v>
      </c>
      <c r="Z37">
        <v>42.072746000000002</v>
      </c>
      <c r="AA37">
        <v>42.448729999999998</v>
      </c>
      <c r="AB37">
        <v>42.823891000000003</v>
      </c>
      <c r="AC37">
        <v>43.205261</v>
      </c>
      <c r="AD37">
        <v>43.584999000000003</v>
      </c>
      <c r="AE37">
        <v>43.962817999999999</v>
      </c>
      <c r="AF37">
        <v>44.336970999999998</v>
      </c>
      <c r="AG37">
        <v>44.709049</v>
      </c>
      <c r="AH37">
        <v>45.078814999999999</v>
      </c>
      <c r="AI37">
        <v>45.446486999999998</v>
      </c>
      <c r="AJ37">
        <v>45.811763999999997</v>
      </c>
      <c r="AK37" s="51">
        <v>0.01</v>
      </c>
    </row>
    <row r="38" spans="1:37">
      <c r="A38" t="s">
        <v>130</v>
      </c>
      <c r="C38" t="s">
        <v>1648</v>
      </c>
    </row>
    <row r="39" spans="1:37">
      <c r="A39" t="s">
        <v>1460</v>
      </c>
      <c r="C39" t="s">
        <v>1649</v>
      </c>
    </row>
    <row r="40" spans="1:37">
      <c r="A40" t="s">
        <v>1423</v>
      </c>
      <c r="C40" t="s">
        <v>1650</v>
      </c>
    </row>
    <row r="41" spans="1:37">
      <c r="A41" t="s">
        <v>1434</v>
      </c>
      <c r="B41" t="s">
        <v>1461</v>
      </c>
      <c r="C41" t="s">
        <v>1651</v>
      </c>
      <c r="D41" t="s">
        <v>777</v>
      </c>
      <c r="E41">
        <v>721.91784700000005</v>
      </c>
      <c r="F41">
        <v>734.06219499999997</v>
      </c>
      <c r="G41">
        <v>747.42523200000005</v>
      </c>
      <c r="H41">
        <v>757.89398200000005</v>
      </c>
      <c r="I41">
        <v>766.14849900000002</v>
      </c>
      <c r="J41">
        <v>775.42034899999999</v>
      </c>
      <c r="K41">
        <v>785.53460700000005</v>
      </c>
      <c r="L41">
        <v>795.18792699999995</v>
      </c>
      <c r="M41">
        <v>805.01843299999996</v>
      </c>
      <c r="N41">
        <v>815.72650099999998</v>
      </c>
      <c r="O41">
        <v>827.55218500000001</v>
      </c>
      <c r="P41">
        <v>839.68627900000001</v>
      </c>
      <c r="Q41">
        <v>851.99041699999998</v>
      </c>
      <c r="R41">
        <v>864.56347700000003</v>
      </c>
      <c r="S41">
        <v>876.85357699999997</v>
      </c>
      <c r="T41">
        <v>887.97845500000005</v>
      </c>
      <c r="U41">
        <v>898.65393100000006</v>
      </c>
      <c r="V41">
        <v>910.13421600000004</v>
      </c>
      <c r="W41">
        <v>921.73034700000005</v>
      </c>
      <c r="X41">
        <v>933.70996100000002</v>
      </c>
      <c r="Y41">
        <v>946.13281199999994</v>
      </c>
      <c r="Z41">
        <v>958.79187000000002</v>
      </c>
      <c r="AA41">
        <v>970.88244599999996</v>
      </c>
      <c r="AB41">
        <v>982.95562700000005</v>
      </c>
      <c r="AC41">
        <v>995.20153800000003</v>
      </c>
      <c r="AD41">
        <v>1008.019592</v>
      </c>
      <c r="AE41">
        <v>1022.330383</v>
      </c>
      <c r="AF41">
        <v>1037.8583980000001</v>
      </c>
      <c r="AG41">
        <v>1054.029663</v>
      </c>
      <c r="AH41">
        <v>1071.330078</v>
      </c>
      <c r="AI41">
        <v>1089.0820309999999</v>
      </c>
      <c r="AJ41">
        <v>1107.07251</v>
      </c>
      <c r="AK41" s="51">
        <v>1.4E-2</v>
      </c>
    </row>
    <row r="42" spans="1:37">
      <c r="A42" t="s">
        <v>1436</v>
      </c>
      <c r="B42" t="s">
        <v>1462</v>
      </c>
      <c r="C42" t="s">
        <v>1652</v>
      </c>
      <c r="D42" t="s">
        <v>777</v>
      </c>
      <c r="E42">
        <v>28.623788999999999</v>
      </c>
      <c r="F42">
        <v>29.378005999999999</v>
      </c>
      <c r="G42">
        <v>30.106943000000001</v>
      </c>
      <c r="H42">
        <v>30.830207999999999</v>
      </c>
      <c r="I42">
        <v>31.566890999999998</v>
      </c>
      <c r="J42">
        <v>32.333153000000003</v>
      </c>
      <c r="K42">
        <v>33.071167000000003</v>
      </c>
      <c r="L42">
        <v>33.786259000000001</v>
      </c>
      <c r="M42">
        <v>34.545833999999999</v>
      </c>
      <c r="N42">
        <v>35.320377000000001</v>
      </c>
      <c r="O42">
        <v>36.098109999999998</v>
      </c>
      <c r="P42">
        <v>36.888019999999997</v>
      </c>
      <c r="Q42">
        <v>37.666420000000002</v>
      </c>
      <c r="R42">
        <v>38.467606000000004</v>
      </c>
      <c r="S42">
        <v>39.311377999999998</v>
      </c>
      <c r="T42">
        <v>40.179099999999998</v>
      </c>
      <c r="U42">
        <v>41.045451999999997</v>
      </c>
      <c r="V42">
        <v>41.898429999999998</v>
      </c>
      <c r="W42">
        <v>42.764907999999998</v>
      </c>
      <c r="X42">
        <v>43.651919999999997</v>
      </c>
      <c r="Y42">
        <v>44.512721999999997</v>
      </c>
      <c r="Z42">
        <v>45.374530999999998</v>
      </c>
      <c r="AA42">
        <v>46.236114999999998</v>
      </c>
      <c r="AB42">
        <v>47.097717000000003</v>
      </c>
      <c r="AC42">
        <v>47.955421000000001</v>
      </c>
      <c r="AD42">
        <v>48.800117</v>
      </c>
      <c r="AE42">
        <v>49.649563000000001</v>
      </c>
      <c r="AF42">
        <v>50.498558000000003</v>
      </c>
      <c r="AG42">
        <v>51.333809000000002</v>
      </c>
      <c r="AH42">
        <v>52.166027</v>
      </c>
      <c r="AI42">
        <v>53.005412999999997</v>
      </c>
      <c r="AJ42">
        <v>53.833857999999999</v>
      </c>
      <c r="AK42" s="51">
        <v>2.1000000000000001E-2</v>
      </c>
    </row>
    <row r="43" spans="1:37">
      <c r="A43" t="s">
        <v>1438</v>
      </c>
      <c r="B43" t="s">
        <v>1463</v>
      </c>
      <c r="C43" t="s">
        <v>1653</v>
      </c>
      <c r="D43" t="s">
        <v>777</v>
      </c>
      <c r="E43">
        <v>33.209201999999998</v>
      </c>
      <c r="F43">
        <v>34.048943000000001</v>
      </c>
      <c r="G43">
        <v>34.913704000000003</v>
      </c>
      <c r="H43">
        <v>35.818874000000001</v>
      </c>
      <c r="I43">
        <v>36.730998999999997</v>
      </c>
      <c r="J43">
        <v>37.665573000000002</v>
      </c>
      <c r="K43">
        <v>38.562325000000001</v>
      </c>
      <c r="L43">
        <v>39.444180000000003</v>
      </c>
      <c r="M43">
        <v>40.355502999999999</v>
      </c>
      <c r="N43">
        <v>41.306175000000003</v>
      </c>
      <c r="O43">
        <v>42.295521000000001</v>
      </c>
      <c r="P43">
        <v>43.308075000000002</v>
      </c>
      <c r="Q43">
        <v>44.349842000000002</v>
      </c>
      <c r="R43">
        <v>45.406948</v>
      </c>
      <c r="S43">
        <v>46.529530000000001</v>
      </c>
      <c r="T43">
        <v>47.703445000000002</v>
      </c>
      <c r="U43">
        <v>48.884433999999999</v>
      </c>
      <c r="V43">
        <v>50.074992999999999</v>
      </c>
      <c r="W43">
        <v>51.285178999999999</v>
      </c>
      <c r="X43">
        <v>52.536529999999999</v>
      </c>
      <c r="Y43">
        <v>53.763618000000001</v>
      </c>
      <c r="Z43">
        <v>55.006045999999998</v>
      </c>
      <c r="AA43">
        <v>56.275047000000001</v>
      </c>
      <c r="AB43">
        <v>57.551315000000002</v>
      </c>
      <c r="AC43">
        <v>58.843609000000001</v>
      </c>
      <c r="AD43">
        <v>60.127803999999998</v>
      </c>
      <c r="AE43">
        <v>61.431099000000003</v>
      </c>
      <c r="AF43">
        <v>62.744984000000002</v>
      </c>
      <c r="AG43">
        <v>64.033524</v>
      </c>
      <c r="AH43">
        <v>65.344893999999996</v>
      </c>
      <c r="AI43">
        <v>66.707130000000006</v>
      </c>
      <c r="AJ43">
        <v>68.086067</v>
      </c>
      <c r="AK43" s="51">
        <v>2.3E-2</v>
      </c>
    </row>
    <row r="44" spans="1:37">
      <c r="A44" t="s">
        <v>1440</v>
      </c>
      <c r="B44" t="s">
        <v>1464</v>
      </c>
      <c r="C44" t="s">
        <v>1654</v>
      </c>
      <c r="D44" t="s">
        <v>777</v>
      </c>
      <c r="E44">
        <v>110.37220000000001</v>
      </c>
      <c r="F44">
        <v>114.96706399999999</v>
      </c>
      <c r="G44">
        <v>119.52607</v>
      </c>
      <c r="H44">
        <v>124.192825</v>
      </c>
      <c r="I44">
        <v>129.02941899999999</v>
      </c>
      <c r="J44">
        <v>134.026535</v>
      </c>
      <c r="K44">
        <v>139.05650299999999</v>
      </c>
      <c r="L44">
        <v>144.11045799999999</v>
      </c>
      <c r="M44">
        <v>149.17520099999999</v>
      </c>
      <c r="N44">
        <v>154.419083</v>
      </c>
      <c r="O44">
        <v>159.886627</v>
      </c>
      <c r="P44">
        <v>165.540817</v>
      </c>
      <c r="Q44">
        <v>171.35957300000001</v>
      </c>
      <c r="R44">
        <v>177.30233799999999</v>
      </c>
      <c r="S44">
        <v>183.560059</v>
      </c>
      <c r="T44">
        <v>190.11108400000001</v>
      </c>
      <c r="U44">
        <v>196.86978099999999</v>
      </c>
      <c r="V44">
        <v>203.88325499999999</v>
      </c>
      <c r="W44">
        <v>211.11752300000001</v>
      </c>
      <c r="X44">
        <v>218.67070000000001</v>
      </c>
      <c r="Y44">
        <v>226.475067</v>
      </c>
      <c r="Z44">
        <v>234.56231700000001</v>
      </c>
      <c r="AA44">
        <v>242.976776</v>
      </c>
      <c r="AB44">
        <v>251.56822199999999</v>
      </c>
      <c r="AC44">
        <v>260.42532299999999</v>
      </c>
      <c r="AD44">
        <v>269.57080100000002</v>
      </c>
      <c r="AE44">
        <v>279.04714999999999</v>
      </c>
      <c r="AF44">
        <v>288.87005599999998</v>
      </c>
      <c r="AG44">
        <v>298.84204099999999</v>
      </c>
      <c r="AH44">
        <v>309.20880099999999</v>
      </c>
      <c r="AI44">
        <v>320.05453499999999</v>
      </c>
      <c r="AJ44">
        <v>331.23413099999999</v>
      </c>
      <c r="AK44" s="51">
        <v>3.5999999999999997E-2</v>
      </c>
    </row>
    <row r="45" spans="1:37">
      <c r="A45" t="s">
        <v>1442</v>
      </c>
      <c r="B45" t="s">
        <v>1465</v>
      </c>
      <c r="C45" t="s">
        <v>1655</v>
      </c>
      <c r="D45" t="s">
        <v>777</v>
      </c>
      <c r="E45">
        <v>591.59338400000001</v>
      </c>
      <c r="F45">
        <v>603.73327600000005</v>
      </c>
      <c r="G45">
        <v>615.44171100000005</v>
      </c>
      <c r="H45">
        <v>627.32391399999995</v>
      </c>
      <c r="I45">
        <v>639.45165999999995</v>
      </c>
      <c r="J45">
        <v>652.16449</v>
      </c>
      <c r="K45">
        <v>665.01355000000001</v>
      </c>
      <c r="L45">
        <v>677.73413100000005</v>
      </c>
      <c r="M45">
        <v>690.96069299999999</v>
      </c>
      <c r="N45">
        <v>704.52154499999995</v>
      </c>
      <c r="O45">
        <v>718.19085700000005</v>
      </c>
      <c r="P45">
        <v>731.98284899999999</v>
      </c>
      <c r="Q45">
        <v>746.08496100000002</v>
      </c>
      <c r="R45">
        <v>760.40948500000002</v>
      </c>
      <c r="S45">
        <v>775.20019500000001</v>
      </c>
      <c r="T45">
        <v>790.35797100000002</v>
      </c>
      <c r="U45">
        <v>805.70745799999997</v>
      </c>
      <c r="V45">
        <v>821.41314699999998</v>
      </c>
      <c r="W45">
        <v>837.40283199999999</v>
      </c>
      <c r="X45">
        <v>853.79797399999995</v>
      </c>
      <c r="Y45">
        <v>870.25061000000005</v>
      </c>
      <c r="Z45">
        <v>887.12731900000006</v>
      </c>
      <c r="AA45">
        <v>904.57653800000003</v>
      </c>
      <c r="AB45">
        <v>922.29486099999997</v>
      </c>
      <c r="AC45">
        <v>940.15087900000003</v>
      </c>
      <c r="AD45">
        <v>958.12487799999997</v>
      </c>
      <c r="AE45">
        <v>976.49731399999996</v>
      </c>
      <c r="AF45">
        <v>995.418091</v>
      </c>
      <c r="AG45">
        <v>1014.88031</v>
      </c>
      <c r="AH45">
        <v>1035.434448</v>
      </c>
      <c r="AI45">
        <v>1057.50415</v>
      </c>
      <c r="AJ45">
        <v>1080.732788</v>
      </c>
      <c r="AK45" s="51">
        <v>0.02</v>
      </c>
    </row>
    <row r="46" spans="1:37">
      <c r="A46" t="s">
        <v>1444</v>
      </c>
      <c r="B46" t="s">
        <v>1466</v>
      </c>
      <c r="C46" t="s">
        <v>1656</v>
      </c>
      <c r="D46" t="s">
        <v>777</v>
      </c>
      <c r="E46">
        <v>45.564075000000003</v>
      </c>
      <c r="F46">
        <v>47.896571999999999</v>
      </c>
      <c r="G46">
        <v>50.370753999999998</v>
      </c>
      <c r="H46">
        <v>53.00132</v>
      </c>
      <c r="I46">
        <v>55.796672999999998</v>
      </c>
      <c r="J46">
        <v>58.735858999999998</v>
      </c>
      <c r="K46">
        <v>61.796214999999997</v>
      </c>
      <c r="L46">
        <v>64.972838999999993</v>
      </c>
      <c r="M46">
        <v>68.280045000000001</v>
      </c>
      <c r="N46">
        <v>71.736716999999999</v>
      </c>
      <c r="O46">
        <v>75.371116999999998</v>
      </c>
      <c r="P46">
        <v>79.161773999999994</v>
      </c>
      <c r="Q46">
        <v>83.165497000000002</v>
      </c>
      <c r="R46">
        <v>87.320740000000001</v>
      </c>
      <c r="S46">
        <v>91.714729000000005</v>
      </c>
      <c r="T46">
        <v>96.373016000000007</v>
      </c>
      <c r="U46">
        <v>101.28312699999999</v>
      </c>
      <c r="V46">
        <v>106.452698</v>
      </c>
      <c r="W46">
        <v>111.876152</v>
      </c>
      <c r="X46">
        <v>117.564774</v>
      </c>
      <c r="Y46">
        <v>123.548973</v>
      </c>
      <c r="Z46">
        <v>129.838638</v>
      </c>
      <c r="AA46">
        <v>136.42607100000001</v>
      </c>
      <c r="AB46">
        <v>143.30441300000001</v>
      </c>
      <c r="AC46">
        <v>150.524933</v>
      </c>
      <c r="AD46">
        <v>158.113632</v>
      </c>
      <c r="AE46">
        <v>166.09411600000001</v>
      </c>
      <c r="AF46">
        <v>174.47126800000001</v>
      </c>
      <c r="AG46">
        <v>183.17164600000001</v>
      </c>
      <c r="AH46">
        <v>192.335083</v>
      </c>
      <c r="AI46">
        <v>202.00462300000001</v>
      </c>
      <c r="AJ46">
        <v>212.18244899999999</v>
      </c>
      <c r="AK46" s="51">
        <v>5.0999999999999997E-2</v>
      </c>
    </row>
    <row r="47" spans="1:37">
      <c r="A47" t="s">
        <v>1446</v>
      </c>
      <c r="B47" t="s">
        <v>1467</v>
      </c>
      <c r="C47" t="s">
        <v>1657</v>
      </c>
      <c r="D47" t="s">
        <v>777</v>
      </c>
      <c r="E47">
        <v>80.165374999999997</v>
      </c>
      <c r="F47">
        <v>83.176697000000004</v>
      </c>
      <c r="G47">
        <v>85.994667000000007</v>
      </c>
      <c r="H47">
        <v>88.733620000000002</v>
      </c>
      <c r="I47">
        <v>91.53904</v>
      </c>
      <c r="J47">
        <v>94.406165999999999</v>
      </c>
      <c r="K47">
        <v>97.238724000000005</v>
      </c>
      <c r="L47">
        <v>100.050026</v>
      </c>
      <c r="M47">
        <v>103.070908</v>
      </c>
      <c r="N47">
        <v>105.86525</v>
      </c>
      <c r="O47">
        <v>108.77446</v>
      </c>
      <c r="P47">
        <v>111.76956199999999</v>
      </c>
      <c r="Q47">
        <v>114.912262</v>
      </c>
      <c r="R47">
        <v>118.08369399999999</v>
      </c>
      <c r="S47">
        <v>121.286079</v>
      </c>
      <c r="T47">
        <v>124.63106500000001</v>
      </c>
      <c r="U47">
        <v>128.06806900000001</v>
      </c>
      <c r="V47">
        <v>131.57449299999999</v>
      </c>
      <c r="W47">
        <v>135.112427</v>
      </c>
      <c r="X47">
        <v>138.56568899999999</v>
      </c>
      <c r="Y47">
        <v>142.100403</v>
      </c>
      <c r="Z47">
        <v>145.738541</v>
      </c>
      <c r="AA47">
        <v>149.51010099999999</v>
      </c>
      <c r="AB47">
        <v>153.383118</v>
      </c>
      <c r="AC47">
        <v>157.13705400000001</v>
      </c>
      <c r="AD47">
        <v>160.988632</v>
      </c>
      <c r="AE47">
        <v>164.98996</v>
      </c>
      <c r="AF47">
        <v>169.142166</v>
      </c>
      <c r="AG47">
        <v>173.37432899999999</v>
      </c>
      <c r="AH47">
        <v>177.43107599999999</v>
      </c>
      <c r="AI47">
        <v>181.64480599999999</v>
      </c>
      <c r="AJ47">
        <v>186.02446</v>
      </c>
      <c r="AK47" s="51">
        <v>2.8000000000000001E-2</v>
      </c>
    </row>
    <row r="48" spans="1:37">
      <c r="A48" t="s">
        <v>1448</v>
      </c>
      <c r="B48" t="s">
        <v>1468</v>
      </c>
      <c r="C48" t="s">
        <v>1658</v>
      </c>
      <c r="D48" t="s">
        <v>777</v>
      </c>
      <c r="E48">
        <v>91.721305999999998</v>
      </c>
      <c r="F48">
        <v>93.622826000000003</v>
      </c>
      <c r="G48">
        <v>95.293487999999996</v>
      </c>
      <c r="H48">
        <v>96.842467999999997</v>
      </c>
      <c r="I48">
        <v>98.365166000000002</v>
      </c>
      <c r="J48">
        <v>99.864845000000003</v>
      </c>
      <c r="K48">
        <v>101.34504699999999</v>
      </c>
      <c r="L48">
        <v>102.854294</v>
      </c>
      <c r="M48">
        <v>104.486237</v>
      </c>
      <c r="N48">
        <v>106.227493</v>
      </c>
      <c r="O48">
        <v>108.054596</v>
      </c>
      <c r="P48">
        <v>110.043503</v>
      </c>
      <c r="Q48">
        <v>112.232086</v>
      </c>
      <c r="R48">
        <v>114.613533</v>
      </c>
      <c r="S48">
        <v>117.084534</v>
      </c>
      <c r="T48">
        <v>119.578896</v>
      </c>
      <c r="U48">
        <v>122.007172</v>
      </c>
      <c r="V48">
        <v>124.375694</v>
      </c>
      <c r="W48">
        <v>126.77357499999999</v>
      </c>
      <c r="X48">
        <v>129.139771</v>
      </c>
      <c r="Y48">
        <v>131.53161600000001</v>
      </c>
      <c r="Z48">
        <v>133.955658</v>
      </c>
      <c r="AA48">
        <v>136.44662500000001</v>
      </c>
      <c r="AB48">
        <v>138.96005199999999</v>
      </c>
      <c r="AC48">
        <v>141.485962</v>
      </c>
      <c r="AD48">
        <v>144.05819700000001</v>
      </c>
      <c r="AE48">
        <v>146.65927099999999</v>
      </c>
      <c r="AF48">
        <v>149.28564499999999</v>
      </c>
      <c r="AG48">
        <v>151.90327500000001</v>
      </c>
      <c r="AH48">
        <v>154.582367</v>
      </c>
      <c r="AI48">
        <v>157.37406899999999</v>
      </c>
      <c r="AJ48">
        <v>160.33737199999999</v>
      </c>
      <c r="AK48" s="51">
        <v>1.7999999999999999E-2</v>
      </c>
    </row>
    <row r="49" spans="1:37">
      <c r="A49" t="s">
        <v>1450</v>
      </c>
      <c r="B49" t="s">
        <v>1469</v>
      </c>
      <c r="C49" t="s">
        <v>1659</v>
      </c>
      <c r="D49" t="s">
        <v>777</v>
      </c>
      <c r="E49">
        <v>483.26211499999999</v>
      </c>
      <c r="F49">
        <v>511.33624300000002</v>
      </c>
      <c r="G49">
        <v>540.06018100000006</v>
      </c>
      <c r="H49">
        <v>570.79376200000002</v>
      </c>
      <c r="I49">
        <v>601.34643600000004</v>
      </c>
      <c r="J49">
        <v>633.583618</v>
      </c>
      <c r="K49">
        <v>666.31372099999999</v>
      </c>
      <c r="L49">
        <v>698.99383499999999</v>
      </c>
      <c r="M49">
        <v>733.63116500000001</v>
      </c>
      <c r="N49">
        <v>770.79681400000004</v>
      </c>
      <c r="O49">
        <v>809.38043200000004</v>
      </c>
      <c r="P49">
        <v>848.65826400000003</v>
      </c>
      <c r="Q49">
        <v>889.15460199999995</v>
      </c>
      <c r="R49">
        <v>930.62866199999996</v>
      </c>
      <c r="S49">
        <v>974.67022699999995</v>
      </c>
      <c r="T49">
        <v>1020.183533</v>
      </c>
      <c r="U49">
        <v>1066.7524410000001</v>
      </c>
      <c r="V49">
        <v>1114.744385</v>
      </c>
      <c r="W49">
        <v>1164.0397949999999</v>
      </c>
      <c r="X49">
        <v>1215.0479740000001</v>
      </c>
      <c r="Y49">
        <v>1267.7921140000001</v>
      </c>
      <c r="Z49">
        <v>1321.450928</v>
      </c>
      <c r="AA49">
        <v>1378.591553</v>
      </c>
      <c r="AB49">
        <v>1437.9342039999999</v>
      </c>
      <c r="AC49">
        <v>1498.887939</v>
      </c>
      <c r="AD49">
        <v>1560.955811</v>
      </c>
      <c r="AE49">
        <v>1623.6267089999999</v>
      </c>
      <c r="AF49">
        <v>1687.836548</v>
      </c>
      <c r="AG49">
        <v>1752.204346</v>
      </c>
      <c r="AH49">
        <v>1818.7993160000001</v>
      </c>
      <c r="AI49">
        <v>1886.1206050000001</v>
      </c>
      <c r="AJ49">
        <v>1953.014404</v>
      </c>
      <c r="AK49" s="51">
        <v>4.5999999999999999E-2</v>
      </c>
    </row>
    <row r="50" spans="1:37">
      <c r="A50" t="s">
        <v>1452</v>
      </c>
      <c r="B50" t="s">
        <v>1470</v>
      </c>
      <c r="C50" t="s">
        <v>1660</v>
      </c>
      <c r="D50" t="s">
        <v>777</v>
      </c>
      <c r="E50">
        <v>78.859313999999998</v>
      </c>
      <c r="F50">
        <v>79.547272000000007</v>
      </c>
      <c r="G50">
        <v>80.640761999999995</v>
      </c>
      <c r="H50">
        <v>81.643187999999995</v>
      </c>
      <c r="I50">
        <v>82.645904999999999</v>
      </c>
      <c r="J50">
        <v>83.706078000000005</v>
      </c>
      <c r="K50">
        <v>84.725791999999998</v>
      </c>
      <c r="L50">
        <v>85.686440000000005</v>
      </c>
      <c r="M50">
        <v>86.672531000000006</v>
      </c>
      <c r="N50">
        <v>87.712676999999999</v>
      </c>
      <c r="O50">
        <v>88.709029999999998</v>
      </c>
      <c r="P50">
        <v>89.581337000000005</v>
      </c>
      <c r="Q50">
        <v>90.345130999999995</v>
      </c>
      <c r="R50">
        <v>91.068450999999996</v>
      </c>
      <c r="S50">
        <v>91.85257</v>
      </c>
      <c r="T50">
        <v>92.722694000000004</v>
      </c>
      <c r="U50">
        <v>93.615668999999997</v>
      </c>
      <c r="V50">
        <v>94.442970000000003</v>
      </c>
      <c r="W50">
        <v>95.183532999999997</v>
      </c>
      <c r="X50">
        <v>95.890395999999996</v>
      </c>
      <c r="Y50">
        <v>96.562241</v>
      </c>
      <c r="Z50">
        <v>97.265144000000006</v>
      </c>
      <c r="AA50">
        <v>98.064048999999997</v>
      </c>
      <c r="AB50">
        <v>98.952056999999996</v>
      </c>
      <c r="AC50">
        <v>99.895660000000007</v>
      </c>
      <c r="AD50">
        <v>100.841446</v>
      </c>
      <c r="AE50">
        <v>101.775948</v>
      </c>
      <c r="AF50">
        <v>102.72427399999999</v>
      </c>
      <c r="AG50">
        <v>103.679878</v>
      </c>
      <c r="AH50">
        <v>104.675102</v>
      </c>
      <c r="AI50">
        <v>105.752556</v>
      </c>
      <c r="AJ50">
        <v>106.915955</v>
      </c>
      <c r="AK50" s="51">
        <v>0.01</v>
      </c>
    </row>
    <row r="51" spans="1:37">
      <c r="A51" t="s">
        <v>1454</v>
      </c>
      <c r="B51" t="s">
        <v>1471</v>
      </c>
      <c r="C51" t="s">
        <v>1661</v>
      </c>
      <c r="D51" t="s">
        <v>777</v>
      </c>
      <c r="E51">
        <v>164.58187899999999</v>
      </c>
      <c r="F51">
        <v>175.32080099999999</v>
      </c>
      <c r="G51">
        <v>186.70036300000001</v>
      </c>
      <c r="H51">
        <v>198.976471</v>
      </c>
      <c r="I51">
        <v>212.157196</v>
      </c>
      <c r="J51">
        <v>226.189346</v>
      </c>
      <c r="K51">
        <v>240.92263800000001</v>
      </c>
      <c r="L51">
        <v>256.29449499999998</v>
      </c>
      <c r="M51">
        <v>272.68637100000001</v>
      </c>
      <c r="N51">
        <v>290.171967</v>
      </c>
      <c r="O51">
        <v>308.50811800000002</v>
      </c>
      <c r="P51">
        <v>327.74859600000002</v>
      </c>
      <c r="Q51">
        <v>347.92297400000001</v>
      </c>
      <c r="R51">
        <v>369.06210299999998</v>
      </c>
      <c r="S51">
        <v>391.51001000000002</v>
      </c>
      <c r="T51">
        <v>415.32223499999998</v>
      </c>
      <c r="U51">
        <v>440.34420799999998</v>
      </c>
      <c r="V51">
        <v>466.646973</v>
      </c>
      <c r="W51">
        <v>494.321686</v>
      </c>
      <c r="X51">
        <v>523.60876499999995</v>
      </c>
      <c r="Y51">
        <v>554.30670199999997</v>
      </c>
      <c r="Z51">
        <v>586.65655500000003</v>
      </c>
      <c r="AA51">
        <v>620.85693400000002</v>
      </c>
      <c r="AB51">
        <v>656.67950399999995</v>
      </c>
      <c r="AC51">
        <v>694.33978300000001</v>
      </c>
      <c r="AD51">
        <v>733.82446300000004</v>
      </c>
      <c r="AE51">
        <v>775.43633999999997</v>
      </c>
      <c r="AF51">
        <v>818.95678699999996</v>
      </c>
      <c r="AG51">
        <v>864.05932600000006</v>
      </c>
      <c r="AH51">
        <v>911.64379899999994</v>
      </c>
      <c r="AI51">
        <v>962.30261199999995</v>
      </c>
      <c r="AJ51">
        <v>1015.463257</v>
      </c>
      <c r="AK51" s="51">
        <v>0.06</v>
      </c>
    </row>
    <row r="52" spans="1:37">
      <c r="A52" t="s">
        <v>1456</v>
      </c>
      <c r="B52" t="s">
        <v>1472</v>
      </c>
      <c r="C52" t="s">
        <v>1662</v>
      </c>
      <c r="D52" t="s">
        <v>777</v>
      </c>
      <c r="E52">
        <v>77.246346000000003</v>
      </c>
      <c r="F52">
        <v>83.082413000000003</v>
      </c>
      <c r="G52">
        <v>89.219054999999997</v>
      </c>
      <c r="H52">
        <v>95.830330000000004</v>
      </c>
      <c r="I52">
        <v>103.107979</v>
      </c>
      <c r="J52">
        <v>111.09317799999999</v>
      </c>
      <c r="K52">
        <v>119.678406</v>
      </c>
      <c r="L52">
        <v>128.90664699999999</v>
      </c>
      <c r="M52">
        <v>138.89042699999999</v>
      </c>
      <c r="N52">
        <v>149.61389199999999</v>
      </c>
      <c r="O52">
        <v>161.03604100000001</v>
      </c>
      <c r="P52">
        <v>173.207886</v>
      </c>
      <c r="Q52">
        <v>186.19648699999999</v>
      </c>
      <c r="R52">
        <v>200.11947599999999</v>
      </c>
      <c r="S52">
        <v>215.10382100000001</v>
      </c>
      <c r="T52">
        <v>231.14370700000001</v>
      </c>
      <c r="U52">
        <v>248.241119</v>
      </c>
      <c r="V52">
        <v>266.53976399999999</v>
      </c>
      <c r="W52">
        <v>286.09079000000003</v>
      </c>
      <c r="X52">
        <v>306.95236199999999</v>
      </c>
      <c r="Y52">
        <v>329.071686</v>
      </c>
      <c r="Z52">
        <v>352.67913800000002</v>
      </c>
      <c r="AA52">
        <v>377.88024899999999</v>
      </c>
      <c r="AB52">
        <v>404.57607999999999</v>
      </c>
      <c r="AC52">
        <v>432.89596599999999</v>
      </c>
      <c r="AD52">
        <v>462.84079000000003</v>
      </c>
      <c r="AE52">
        <v>494.623199</v>
      </c>
      <c r="AF52">
        <v>528.20135500000004</v>
      </c>
      <c r="AG52">
        <v>563.538635</v>
      </c>
      <c r="AH52">
        <v>600.94812000000002</v>
      </c>
      <c r="AI52">
        <v>640.77380400000004</v>
      </c>
      <c r="AJ52">
        <v>682.85864300000003</v>
      </c>
      <c r="AK52" s="51">
        <v>7.2999999999999995E-2</v>
      </c>
    </row>
    <row r="53" spans="1:37">
      <c r="A53" t="s">
        <v>1458</v>
      </c>
      <c r="B53" t="s">
        <v>1473</v>
      </c>
      <c r="C53" t="s">
        <v>1663</v>
      </c>
      <c r="D53" t="s">
        <v>777</v>
      </c>
      <c r="E53">
        <v>74.477958999999998</v>
      </c>
      <c r="F53">
        <v>77.387230000000002</v>
      </c>
      <c r="G53">
        <v>80.591789000000006</v>
      </c>
      <c r="H53">
        <v>83.960144</v>
      </c>
      <c r="I53">
        <v>87.261870999999999</v>
      </c>
      <c r="J53">
        <v>90.567688000000004</v>
      </c>
      <c r="K53">
        <v>93.851035999999993</v>
      </c>
      <c r="L53">
        <v>97.156531999999999</v>
      </c>
      <c r="M53">
        <v>100.55941799999999</v>
      </c>
      <c r="N53">
        <v>104.11776</v>
      </c>
      <c r="O53">
        <v>107.79491400000001</v>
      </c>
      <c r="P53">
        <v>111.578377</v>
      </c>
      <c r="Q53">
        <v>115.40773799999999</v>
      </c>
      <c r="R53">
        <v>119.315445</v>
      </c>
      <c r="S53">
        <v>123.47038999999999</v>
      </c>
      <c r="T53">
        <v>127.803352</v>
      </c>
      <c r="U53">
        <v>132.245621</v>
      </c>
      <c r="V53">
        <v>136.795807</v>
      </c>
      <c r="W53">
        <v>141.50903299999999</v>
      </c>
      <c r="X53">
        <v>146.372345</v>
      </c>
      <c r="Y53">
        <v>151.371262</v>
      </c>
      <c r="Z53">
        <v>156.53585799999999</v>
      </c>
      <c r="AA53">
        <v>161.909851</v>
      </c>
      <c r="AB53">
        <v>167.49200400000001</v>
      </c>
      <c r="AC53">
        <v>173.258453</v>
      </c>
      <c r="AD53">
        <v>179.19657900000001</v>
      </c>
      <c r="AE53">
        <v>185.31686400000001</v>
      </c>
      <c r="AF53">
        <v>191.64439400000001</v>
      </c>
      <c r="AG53">
        <v>198.079849</v>
      </c>
      <c r="AH53">
        <v>204.67468299999999</v>
      </c>
      <c r="AI53">
        <v>211.39698799999999</v>
      </c>
      <c r="AJ53">
        <v>218.20503199999999</v>
      </c>
      <c r="AK53" s="51">
        <v>3.5000000000000003E-2</v>
      </c>
    </row>
    <row r="54" spans="1:37">
      <c r="A54" t="s">
        <v>1425</v>
      </c>
      <c r="C54" t="s">
        <v>1664</v>
      </c>
    </row>
    <row r="55" spans="1:37">
      <c r="A55" t="s">
        <v>1434</v>
      </c>
      <c r="B55" t="s">
        <v>1474</v>
      </c>
      <c r="C55" t="s">
        <v>1665</v>
      </c>
      <c r="D55" t="s">
        <v>777</v>
      </c>
      <c r="E55">
        <v>297.88812300000001</v>
      </c>
      <c r="F55">
        <v>306.09170499999999</v>
      </c>
      <c r="G55">
        <v>314.998627</v>
      </c>
      <c r="H55">
        <v>322.75979599999999</v>
      </c>
      <c r="I55">
        <v>329.65463299999999</v>
      </c>
      <c r="J55">
        <v>337.15154999999999</v>
      </c>
      <c r="K55">
        <v>345.18383799999998</v>
      </c>
      <c r="L55">
        <v>353.15145899999999</v>
      </c>
      <c r="M55">
        <v>361.35427900000002</v>
      </c>
      <c r="N55">
        <v>370.13232399999998</v>
      </c>
      <c r="O55">
        <v>379.61450200000002</v>
      </c>
      <c r="P55">
        <v>389.42440800000003</v>
      </c>
      <c r="Q55">
        <v>399.50158699999997</v>
      </c>
      <c r="R55">
        <v>409.899475</v>
      </c>
      <c r="S55">
        <v>420.34811400000001</v>
      </c>
      <c r="T55">
        <v>430.40139799999997</v>
      </c>
      <c r="U55">
        <v>440.41061400000001</v>
      </c>
      <c r="V55">
        <v>451.01641799999999</v>
      </c>
      <c r="W55">
        <v>461.87530500000003</v>
      </c>
      <c r="X55">
        <v>473.13122600000003</v>
      </c>
      <c r="Y55">
        <v>484.82379200000003</v>
      </c>
      <c r="Z55">
        <v>496.85177599999997</v>
      </c>
      <c r="AA55">
        <v>508.78909299999998</v>
      </c>
      <c r="AB55">
        <v>520.92913799999997</v>
      </c>
      <c r="AC55">
        <v>533.37811299999998</v>
      </c>
      <c r="AD55">
        <v>546.36181599999998</v>
      </c>
      <c r="AE55">
        <v>560.40362500000003</v>
      </c>
      <c r="AF55">
        <v>575.37377900000001</v>
      </c>
      <c r="AG55">
        <v>590.96923800000002</v>
      </c>
      <c r="AH55">
        <v>607.48107900000002</v>
      </c>
      <c r="AI55">
        <v>624.53930700000001</v>
      </c>
      <c r="AJ55">
        <v>642.03161599999999</v>
      </c>
      <c r="AK55" s="51">
        <v>2.5000000000000001E-2</v>
      </c>
    </row>
    <row r="56" spans="1:37">
      <c r="A56" t="s">
        <v>1436</v>
      </c>
      <c r="B56" t="s">
        <v>1475</v>
      </c>
      <c r="C56" t="s">
        <v>1666</v>
      </c>
      <c r="D56" t="s">
        <v>777</v>
      </c>
      <c r="E56">
        <v>124.040871</v>
      </c>
      <c r="F56">
        <v>126.145645</v>
      </c>
      <c r="G56">
        <v>128.24548300000001</v>
      </c>
      <c r="H56">
        <v>130.388947</v>
      </c>
      <c r="I56">
        <v>132.62815900000001</v>
      </c>
      <c r="J56">
        <v>135.01004</v>
      </c>
      <c r="K56">
        <v>137.38426200000001</v>
      </c>
      <c r="L56">
        <v>139.76298499999999</v>
      </c>
      <c r="M56">
        <v>142.334351</v>
      </c>
      <c r="N56">
        <v>145.02328499999999</v>
      </c>
      <c r="O56">
        <v>147.800186</v>
      </c>
      <c r="P56">
        <v>150.69549599999999</v>
      </c>
      <c r="Q56">
        <v>153.642471</v>
      </c>
      <c r="R56">
        <v>156.74865700000001</v>
      </c>
      <c r="S56">
        <v>160.084137</v>
      </c>
      <c r="T56">
        <v>163.60067699999999</v>
      </c>
      <c r="U56">
        <v>167.22387699999999</v>
      </c>
      <c r="V56">
        <v>170.917587</v>
      </c>
      <c r="W56">
        <v>174.77513099999999</v>
      </c>
      <c r="X56">
        <v>178.82785000000001</v>
      </c>
      <c r="Y56">
        <v>182.918747</v>
      </c>
      <c r="Z56">
        <v>187.145126</v>
      </c>
      <c r="AA56">
        <v>191.506866</v>
      </c>
      <c r="AB56">
        <v>196.00929300000001</v>
      </c>
      <c r="AC56">
        <v>200.641693</v>
      </c>
      <c r="AD56">
        <v>205.372131</v>
      </c>
      <c r="AE56">
        <v>210.272537</v>
      </c>
      <c r="AF56">
        <v>215.32736199999999</v>
      </c>
      <c r="AG56">
        <v>220.48616000000001</v>
      </c>
      <c r="AH56">
        <v>225.795029</v>
      </c>
      <c r="AI56">
        <v>231.30140700000001</v>
      </c>
      <c r="AJ56">
        <v>236.92726099999999</v>
      </c>
      <c r="AK56" s="51">
        <v>2.1000000000000001E-2</v>
      </c>
    </row>
    <row r="57" spans="1:37">
      <c r="A57" t="s">
        <v>1438</v>
      </c>
      <c r="B57" t="s">
        <v>1476</v>
      </c>
      <c r="C57" t="s">
        <v>1667</v>
      </c>
      <c r="D57" t="s">
        <v>777</v>
      </c>
      <c r="E57">
        <v>111.05735</v>
      </c>
      <c r="F57">
        <v>114.4636</v>
      </c>
      <c r="G57">
        <v>117.995392</v>
      </c>
      <c r="H57">
        <v>121.707474</v>
      </c>
      <c r="I57">
        <v>125.485168</v>
      </c>
      <c r="J57">
        <v>129.38398699999999</v>
      </c>
      <c r="K57">
        <v>133.192261</v>
      </c>
      <c r="L57">
        <v>136.990768</v>
      </c>
      <c r="M57">
        <v>140.93699599999999</v>
      </c>
      <c r="N57">
        <v>145.06848099999999</v>
      </c>
      <c r="O57">
        <v>149.38533000000001</v>
      </c>
      <c r="P57">
        <v>153.83398399999999</v>
      </c>
      <c r="Q57">
        <v>158.43879699999999</v>
      </c>
      <c r="R57">
        <v>163.15017700000001</v>
      </c>
      <c r="S57">
        <v>168.15391500000001</v>
      </c>
      <c r="T57">
        <v>173.40173300000001</v>
      </c>
      <c r="U57">
        <v>178.73242200000001</v>
      </c>
      <c r="V57">
        <v>184.15683000000001</v>
      </c>
      <c r="W57">
        <v>189.713089</v>
      </c>
      <c r="X57">
        <v>195.48381000000001</v>
      </c>
      <c r="Y57">
        <v>201.22401400000001</v>
      </c>
      <c r="Z57">
        <v>207.08360300000001</v>
      </c>
      <c r="AA57">
        <v>213.10725400000001</v>
      </c>
      <c r="AB57">
        <v>219.22226000000001</v>
      </c>
      <c r="AC57">
        <v>225.46333300000001</v>
      </c>
      <c r="AD57">
        <v>231.738159</v>
      </c>
      <c r="AE57">
        <v>238.15287799999999</v>
      </c>
      <c r="AF57">
        <v>244.676041</v>
      </c>
      <c r="AG57">
        <v>251.16677899999999</v>
      </c>
      <c r="AH57">
        <v>257.81457499999999</v>
      </c>
      <c r="AI57">
        <v>264.73269699999997</v>
      </c>
      <c r="AJ57">
        <v>271.78808600000002</v>
      </c>
      <c r="AK57" s="51">
        <v>2.9000000000000001E-2</v>
      </c>
    </row>
    <row r="58" spans="1:37">
      <c r="A58" t="s">
        <v>1440</v>
      </c>
      <c r="B58" t="s">
        <v>1477</v>
      </c>
      <c r="C58" t="s">
        <v>1668</v>
      </c>
      <c r="D58" t="s">
        <v>777</v>
      </c>
      <c r="E58">
        <v>79.053229999999999</v>
      </c>
      <c r="F58">
        <v>82.201187000000004</v>
      </c>
      <c r="G58">
        <v>85.287627999999998</v>
      </c>
      <c r="H58">
        <v>88.418030000000002</v>
      </c>
      <c r="I58">
        <v>91.636771999999993</v>
      </c>
      <c r="J58">
        <v>94.935203999999999</v>
      </c>
      <c r="K58">
        <v>98.218970999999996</v>
      </c>
      <c r="L58">
        <v>101.48201</v>
      </c>
      <c r="M58">
        <v>104.71408099999999</v>
      </c>
      <c r="N58">
        <v>108.035355</v>
      </c>
      <c r="O58">
        <v>111.475571</v>
      </c>
      <c r="P58">
        <v>115.006241</v>
      </c>
      <c r="Q58">
        <v>118.610443</v>
      </c>
      <c r="R58">
        <v>122.25762899999999</v>
      </c>
      <c r="S58">
        <v>126.079376</v>
      </c>
      <c r="T58">
        <v>130.05746500000001</v>
      </c>
      <c r="U58">
        <v>134.13008099999999</v>
      </c>
      <c r="V58">
        <v>138.327698</v>
      </c>
      <c r="W58">
        <v>142.624359</v>
      </c>
      <c r="X58">
        <v>147.084442</v>
      </c>
      <c r="Y58">
        <v>151.65914900000001</v>
      </c>
      <c r="Z58">
        <v>156.367493</v>
      </c>
      <c r="AA58">
        <v>161.23649599999999</v>
      </c>
      <c r="AB58">
        <v>166.163239</v>
      </c>
      <c r="AC58">
        <v>171.20474200000001</v>
      </c>
      <c r="AD58">
        <v>176.37365700000001</v>
      </c>
      <c r="AE58">
        <v>181.69494599999999</v>
      </c>
      <c r="AF58">
        <v>187.17607100000001</v>
      </c>
      <c r="AG58">
        <v>192.68620300000001</v>
      </c>
      <c r="AH58">
        <v>198.382217</v>
      </c>
      <c r="AI58">
        <v>204.31424000000001</v>
      </c>
      <c r="AJ58">
        <v>210.38575700000001</v>
      </c>
      <c r="AK58" s="51">
        <v>3.2000000000000001E-2</v>
      </c>
    </row>
    <row r="59" spans="1:37">
      <c r="A59" t="s">
        <v>1442</v>
      </c>
      <c r="B59" t="s">
        <v>1478</v>
      </c>
      <c r="C59" t="s">
        <v>1669</v>
      </c>
      <c r="D59" t="s">
        <v>777</v>
      </c>
      <c r="E59">
        <v>530.57830799999999</v>
      </c>
      <c r="F59">
        <v>545.69683799999996</v>
      </c>
      <c r="G59">
        <v>560.543274</v>
      </c>
      <c r="H59">
        <v>575.70336899999995</v>
      </c>
      <c r="I59">
        <v>591.24145499999997</v>
      </c>
      <c r="J59">
        <v>607.49292000000003</v>
      </c>
      <c r="K59">
        <v>624.01141399999995</v>
      </c>
      <c r="L59">
        <v>640.53692599999999</v>
      </c>
      <c r="M59">
        <v>657.706726</v>
      </c>
      <c r="N59">
        <v>675.35327099999995</v>
      </c>
      <c r="O59">
        <v>693.25195299999996</v>
      </c>
      <c r="P59">
        <v>711.41803000000004</v>
      </c>
      <c r="Q59">
        <v>730.04663100000005</v>
      </c>
      <c r="R59">
        <v>749.05108600000005</v>
      </c>
      <c r="S59">
        <v>768.68615699999998</v>
      </c>
      <c r="T59">
        <v>788.855774</v>
      </c>
      <c r="U59">
        <v>809.38336200000003</v>
      </c>
      <c r="V59">
        <v>830.44256600000006</v>
      </c>
      <c r="W59">
        <v>851.96301300000005</v>
      </c>
      <c r="X59">
        <v>874.07550000000003</v>
      </c>
      <c r="Y59">
        <v>896.41900599999997</v>
      </c>
      <c r="Z59">
        <v>919.38281199999994</v>
      </c>
      <c r="AA59">
        <v>943.13018799999998</v>
      </c>
      <c r="AB59">
        <v>967.34417699999995</v>
      </c>
      <c r="AC59">
        <v>991.88940400000001</v>
      </c>
      <c r="AD59">
        <v>1016.7459720000001</v>
      </c>
      <c r="AE59">
        <v>1042.218384</v>
      </c>
      <c r="AF59">
        <v>1068.4748540000001</v>
      </c>
      <c r="AG59">
        <v>1095.514038</v>
      </c>
      <c r="AH59">
        <v>1123.943481</v>
      </c>
      <c r="AI59">
        <v>1154.2413329999999</v>
      </c>
      <c r="AJ59">
        <v>1186.0355219999999</v>
      </c>
      <c r="AK59" s="51">
        <v>2.5999999999999999E-2</v>
      </c>
    </row>
    <row r="60" spans="1:37">
      <c r="A60" t="s">
        <v>1444</v>
      </c>
      <c r="B60" t="s">
        <v>1479</v>
      </c>
      <c r="C60" t="s">
        <v>1670</v>
      </c>
      <c r="D60" t="s">
        <v>777</v>
      </c>
      <c r="E60">
        <v>83.045699999999997</v>
      </c>
      <c r="F60">
        <v>86.845427999999998</v>
      </c>
      <c r="G60">
        <v>90.849029999999999</v>
      </c>
      <c r="H60">
        <v>95.083816999999996</v>
      </c>
      <c r="I60">
        <v>99.559394999999995</v>
      </c>
      <c r="J60">
        <v>104.23112500000001</v>
      </c>
      <c r="K60">
        <v>109.052513</v>
      </c>
      <c r="L60">
        <v>114.00610399999999</v>
      </c>
      <c r="M60">
        <v>119.118431</v>
      </c>
      <c r="N60">
        <v>124.41861</v>
      </c>
      <c r="O60">
        <v>129.951324</v>
      </c>
      <c r="P60">
        <v>135.672775</v>
      </c>
      <c r="Q60">
        <v>141.67292800000001</v>
      </c>
      <c r="R60">
        <v>147.84208699999999</v>
      </c>
      <c r="S60">
        <v>154.324738</v>
      </c>
      <c r="T60">
        <v>161.156158</v>
      </c>
      <c r="U60">
        <v>168.306183</v>
      </c>
      <c r="V60">
        <v>175.77685500000001</v>
      </c>
      <c r="W60">
        <v>183.552933</v>
      </c>
      <c r="X60">
        <v>191.644791</v>
      </c>
      <c r="Y60">
        <v>200.09364299999999</v>
      </c>
      <c r="Z60">
        <v>208.905945</v>
      </c>
      <c r="AA60">
        <v>218.05851699999999</v>
      </c>
      <c r="AB60">
        <v>227.53228799999999</v>
      </c>
      <c r="AC60">
        <v>237.39977999999999</v>
      </c>
      <c r="AD60">
        <v>247.691193</v>
      </c>
      <c r="AE60">
        <v>258.43215900000001</v>
      </c>
      <c r="AF60">
        <v>269.61776700000001</v>
      </c>
      <c r="AG60">
        <v>281.12347399999999</v>
      </c>
      <c r="AH60">
        <v>293.153503</v>
      </c>
      <c r="AI60">
        <v>305.75912499999998</v>
      </c>
      <c r="AJ60">
        <v>318.928406</v>
      </c>
      <c r="AK60" s="51">
        <v>4.3999999999999997E-2</v>
      </c>
    </row>
    <row r="61" spans="1:37">
      <c r="A61" t="s">
        <v>1446</v>
      </c>
      <c r="B61" t="s">
        <v>1480</v>
      </c>
      <c r="C61" t="s">
        <v>1671</v>
      </c>
      <c r="D61" t="s">
        <v>777</v>
      </c>
      <c r="E61">
        <v>231.70045500000001</v>
      </c>
      <c r="F61">
        <v>241.623245</v>
      </c>
      <c r="G61">
        <v>251.17692600000001</v>
      </c>
      <c r="H61">
        <v>260.69372600000003</v>
      </c>
      <c r="I61">
        <v>270.59234600000002</v>
      </c>
      <c r="J61">
        <v>280.86926299999999</v>
      </c>
      <c r="K61">
        <v>291.25045799999998</v>
      </c>
      <c r="L61">
        <v>301.77185100000003</v>
      </c>
      <c r="M61">
        <v>313.13647500000002</v>
      </c>
      <c r="N61">
        <v>324.044464</v>
      </c>
      <c r="O61">
        <v>335.52600100000001</v>
      </c>
      <c r="P61">
        <v>347.50656099999998</v>
      </c>
      <c r="Q61">
        <v>360.19039900000001</v>
      </c>
      <c r="R61">
        <v>373.22311400000001</v>
      </c>
      <c r="S61">
        <v>386.61947600000002</v>
      </c>
      <c r="T61">
        <v>400.74676499999998</v>
      </c>
      <c r="U61">
        <v>415.45938100000001</v>
      </c>
      <c r="V61">
        <v>430.69812000000002</v>
      </c>
      <c r="W61">
        <v>446.34957900000001</v>
      </c>
      <c r="X61">
        <v>462.03396600000002</v>
      </c>
      <c r="Y61">
        <v>478.310089</v>
      </c>
      <c r="Z61">
        <v>495.26681500000001</v>
      </c>
      <c r="AA61">
        <v>513.02496299999996</v>
      </c>
      <c r="AB61">
        <v>531.49218800000006</v>
      </c>
      <c r="AC61">
        <v>549.91064500000005</v>
      </c>
      <c r="AD61">
        <v>569.04339600000003</v>
      </c>
      <c r="AE61">
        <v>589.09387200000003</v>
      </c>
      <c r="AF61">
        <v>610.09033199999999</v>
      </c>
      <c r="AG61">
        <v>631.79480000000001</v>
      </c>
      <c r="AH61">
        <v>653.28149399999995</v>
      </c>
      <c r="AI61">
        <v>675.77673300000004</v>
      </c>
      <c r="AJ61">
        <v>699.33850099999995</v>
      </c>
      <c r="AK61" s="51">
        <v>3.5999999999999997E-2</v>
      </c>
    </row>
    <row r="62" spans="1:37">
      <c r="A62" t="s">
        <v>1448</v>
      </c>
      <c r="B62" t="s">
        <v>1481</v>
      </c>
      <c r="C62" t="s">
        <v>1672</v>
      </c>
      <c r="D62" t="s">
        <v>777</v>
      </c>
      <c r="E62">
        <v>100.682419</v>
      </c>
      <c r="F62">
        <v>103.710701</v>
      </c>
      <c r="G62">
        <v>106.549576</v>
      </c>
      <c r="H62">
        <v>109.315254</v>
      </c>
      <c r="I62">
        <v>112.113388</v>
      </c>
      <c r="J62">
        <v>114.947845</v>
      </c>
      <c r="K62">
        <v>117.822762</v>
      </c>
      <c r="L62">
        <v>120.79612</v>
      </c>
      <c r="M62">
        <v>123.98187299999999</v>
      </c>
      <c r="N62">
        <v>127.369682</v>
      </c>
      <c r="O62">
        <v>130.936249</v>
      </c>
      <c r="P62">
        <v>134.77981600000001</v>
      </c>
      <c r="Q62">
        <v>138.955994</v>
      </c>
      <c r="R62">
        <v>143.46545399999999</v>
      </c>
      <c r="S62">
        <v>148.185562</v>
      </c>
      <c r="T62">
        <v>153.03585799999999</v>
      </c>
      <c r="U62">
        <v>157.901917</v>
      </c>
      <c r="V62">
        <v>162.79087799999999</v>
      </c>
      <c r="W62">
        <v>167.82054099999999</v>
      </c>
      <c r="X62">
        <v>172.91130100000001</v>
      </c>
      <c r="Y62">
        <v>178.14144899999999</v>
      </c>
      <c r="Z62">
        <v>183.52276599999999</v>
      </c>
      <c r="AA62">
        <v>189.10673499999999</v>
      </c>
      <c r="AB62">
        <v>194.83521999999999</v>
      </c>
      <c r="AC62">
        <v>200.69708299999999</v>
      </c>
      <c r="AD62">
        <v>206.74331699999999</v>
      </c>
      <c r="AE62">
        <v>212.95225500000001</v>
      </c>
      <c r="AF62">
        <v>219.32229599999999</v>
      </c>
      <c r="AG62">
        <v>225.80538899999999</v>
      </c>
      <c r="AH62">
        <v>232.509018</v>
      </c>
      <c r="AI62">
        <v>239.516144</v>
      </c>
      <c r="AJ62">
        <v>246.925354</v>
      </c>
      <c r="AK62" s="51">
        <v>2.9000000000000001E-2</v>
      </c>
    </row>
    <row r="63" spans="1:37">
      <c r="A63" t="s">
        <v>1450</v>
      </c>
      <c r="B63" t="s">
        <v>1482</v>
      </c>
      <c r="C63" t="s">
        <v>1673</v>
      </c>
      <c r="D63" t="s">
        <v>777</v>
      </c>
      <c r="E63">
        <v>199.942261</v>
      </c>
      <c r="F63">
        <v>212.15759299999999</v>
      </c>
      <c r="G63">
        <v>224.543533</v>
      </c>
      <c r="H63">
        <v>237.703217</v>
      </c>
      <c r="I63">
        <v>250.64794900000001</v>
      </c>
      <c r="J63">
        <v>264.20446800000002</v>
      </c>
      <c r="K63">
        <v>277.83682299999998</v>
      </c>
      <c r="L63">
        <v>291.30453499999999</v>
      </c>
      <c r="M63">
        <v>305.48318499999999</v>
      </c>
      <c r="N63">
        <v>320.60699499999998</v>
      </c>
      <c r="O63">
        <v>336.18023699999998</v>
      </c>
      <c r="P63">
        <v>351.88360599999999</v>
      </c>
      <c r="Q63">
        <v>367.93722500000001</v>
      </c>
      <c r="R63">
        <v>384.23156699999998</v>
      </c>
      <c r="S63">
        <v>401.432343</v>
      </c>
      <c r="T63">
        <v>419.06304899999998</v>
      </c>
      <c r="U63">
        <v>436.94097900000003</v>
      </c>
      <c r="V63">
        <v>455.21328699999998</v>
      </c>
      <c r="W63">
        <v>473.82257099999998</v>
      </c>
      <c r="X63">
        <v>492.93017600000002</v>
      </c>
      <c r="Y63">
        <v>512.53539999999998</v>
      </c>
      <c r="Z63">
        <v>532.29437299999995</v>
      </c>
      <c r="AA63">
        <v>553.242615</v>
      </c>
      <c r="AB63">
        <v>574.84411599999999</v>
      </c>
      <c r="AC63">
        <v>596.84942599999999</v>
      </c>
      <c r="AD63">
        <v>619.05206299999998</v>
      </c>
      <c r="AE63">
        <v>641.24395800000002</v>
      </c>
      <c r="AF63">
        <v>663.79254200000003</v>
      </c>
      <c r="AG63">
        <v>686.14794900000004</v>
      </c>
      <c r="AH63">
        <v>709.11914100000001</v>
      </c>
      <c r="AI63">
        <v>732.11102300000005</v>
      </c>
      <c r="AJ63">
        <v>754.67523200000005</v>
      </c>
      <c r="AK63" s="51">
        <v>4.3999999999999997E-2</v>
      </c>
    </row>
    <row r="64" spans="1:37">
      <c r="A64" t="s">
        <v>1452</v>
      </c>
      <c r="B64" t="s">
        <v>1483</v>
      </c>
      <c r="C64" t="s">
        <v>1674</v>
      </c>
      <c r="D64" t="s">
        <v>777</v>
      </c>
      <c r="E64">
        <v>169.742752</v>
      </c>
      <c r="F64">
        <v>172.58204699999999</v>
      </c>
      <c r="G64">
        <v>176.36325099999999</v>
      </c>
      <c r="H64">
        <v>179.997345</v>
      </c>
      <c r="I64">
        <v>183.68602000000001</v>
      </c>
      <c r="J64">
        <v>187.55969200000001</v>
      </c>
      <c r="K64">
        <v>191.397751</v>
      </c>
      <c r="L64">
        <v>195.15562399999999</v>
      </c>
      <c r="M64">
        <v>199.02731299999999</v>
      </c>
      <c r="N64">
        <v>203.08187899999999</v>
      </c>
      <c r="O64">
        <v>207.09146100000001</v>
      </c>
      <c r="P64">
        <v>210.86317399999999</v>
      </c>
      <c r="Q64">
        <v>214.42778000000001</v>
      </c>
      <c r="R64">
        <v>217.94426000000001</v>
      </c>
      <c r="S64">
        <v>221.65772999999999</v>
      </c>
      <c r="T64">
        <v>225.634018</v>
      </c>
      <c r="U64">
        <v>229.72219799999999</v>
      </c>
      <c r="V64">
        <v>233.70304899999999</v>
      </c>
      <c r="W64">
        <v>237.520096</v>
      </c>
      <c r="X64">
        <v>241.30320699999999</v>
      </c>
      <c r="Y64">
        <v>245.04724100000001</v>
      </c>
      <c r="Z64">
        <v>248.92063899999999</v>
      </c>
      <c r="AA64">
        <v>253.09451300000001</v>
      </c>
      <c r="AB64">
        <v>257.557098</v>
      </c>
      <c r="AC64">
        <v>262.22598299999999</v>
      </c>
      <c r="AD64">
        <v>266.96283</v>
      </c>
      <c r="AE64">
        <v>271.73251299999998</v>
      </c>
      <c r="AF64">
        <v>276.602417</v>
      </c>
      <c r="AG64">
        <v>281.55636600000003</v>
      </c>
      <c r="AH64">
        <v>286.68411300000002</v>
      </c>
      <c r="AI64">
        <v>292.10659800000002</v>
      </c>
      <c r="AJ64">
        <v>297.84021000000001</v>
      </c>
      <c r="AK64" s="51">
        <v>1.7999999999999999E-2</v>
      </c>
    </row>
    <row r="65" spans="1:37">
      <c r="A65" t="s">
        <v>1454</v>
      </c>
      <c r="B65" t="s">
        <v>1484</v>
      </c>
      <c r="C65" t="s">
        <v>1675</v>
      </c>
      <c r="D65" t="s">
        <v>777</v>
      </c>
      <c r="E65">
        <v>231.34333799999999</v>
      </c>
      <c r="F65">
        <v>245.45301799999999</v>
      </c>
      <c r="G65">
        <v>260.19894399999998</v>
      </c>
      <c r="H65">
        <v>275.93359400000003</v>
      </c>
      <c r="I65">
        <v>292.62792999999999</v>
      </c>
      <c r="J65">
        <v>310.16372699999999</v>
      </c>
      <c r="K65">
        <v>328.28649899999999</v>
      </c>
      <c r="L65">
        <v>346.88626099999999</v>
      </c>
      <c r="M65">
        <v>366.469177</v>
      </c>
      <c r="N65">
        <v>387.09594700000002</v>
      </c>
      <c r="O65">
        <v>408.385559</v>
      </c>
      <c r="P65">
        <v>430.37914999999998</v>
      </c>
      <c r="Q65">
        <v>453.08752399999997</v>
      </c>
      <c r="R65">
        <v>476.51119999999997</v>
      </c>
      <c r="S65">
        <v>501.06817599999999</v>
      </c>
      <c r="T65">
        <v>526.78076199999998</v>
      </c>
      <c r="U65">
        <v>553.39862100000005</v>
      </c>
      <c r="V65">
        <v>580.97082499999999</v>
      </c>
      <c r="W65">
        <v>609.56396500000005</v>
      </c>
      <c r="X65">
        <v>639.42773399999999</v>
      </c>
      <c r="Y65">
        <v>670.25793499999997</v>
      </c>
      <c r="Z65">
        <v>702.29882799999996</v>
      </c>
      <c r="AA65">
        <v>735.73443599999996</v>
      </c>
      <c r="AB65">
        <v>770.228027</v>
      </c>
      <c r="AC65">
        <v>805.97997999999995</v>
      </c>
      <c r="AD65">
        <v>842.91455099999996</v>
      </c>
      <c r="AE65">
        <v>881.32037400000002</v>
      </c>
      <c r="AF65">
        <v>920.88360599999999</v>
      </c>
      <c r="AG65">
        <v>961.17962599999998</v>
      </c>
      <c r="AH65">
        <v>1003.156982</v>
      </c>
      <c r="AI65">
        <v>1047.384644</v>
      </c>
      <c r="AJ65">
        <v>1093.1473390000001</v>
      </c>
      <c r="AK65" s="51">
        <v>5.0999999999999997E-2</v>
      </c>
    </row>
    <row r="66" spans="1:37">
      <c r="A66" t="s">
        <v>1456</v>
      </c>
      <c r="B66" t="s">
        <v>1485</v>
      </c>
      <c r="C66" t="s">
        <v>1676</v>
      </c>
      <c r="D66" t="s">
        <v>777</v>
      </c>
      <c r="E66">
        <v>102.749695</v>
      </c>
      <c r="F66">
        <v>109.353966</v>
      </c>
      <c r="G66">
        <v>116.084351</v>
      </c>
      <c r="H66">
        <v>123.163788</v>
      </c>
      <c r="I66">
        <v>130.821609</v>
      </c>
      <c r="J66">
        <v>139.068298</v>
      </c>
      <c r="K66">
        <v>147.71885700000001</v>
      </c>
      <c r="L66">
        <v>156.79333500000001</v>
      </c>
      <c r="M66">
        <v>166.39402799999999</v>
      </c>
      <c r="N66">
        <v>176.458054</v>
      </c>
      <c r="O66">
        <v>186.895782</v>
      </c>
      <c r="P66">
        <v>197.73135400000001</v>
      </c>
      <c r="Q66">
        <v>209.004166</v>
      </c>
      <c r="R66">
        <v>220.80561800000001</v>
      </c>
      <c r="S66">
        <v>233.229141</v>
      </c>
      <c r="T66">
        <v>246.215363</v>
      </c>
      <c r="U66">
        <v>259.715912</v>
      </c>
      <c r="V66">
        <v>273.83221400000002</v>
      </c>
      <c r="W66">
        <v>288.561127</v>
      </c>
      <c r="X66">
        <v>303.90481599999998</v>
      </c>
      <c r="Y66">
        <v>319.75491299999999</v>
      </c>
      <c r="Z66">
        <v>336.28152499999999</v>
      </c>
      <c r="AA66">
        <v>353.52212500000002</v>
      </c>
      <c r="AB66">
        <v>371.32028200000002</v>
      </c>
      <c r="AC66">
        <v>389.736176</v>
      </c>
      <c r="AD66">
        <v>408.70944200000002</v>
      </c>
      <c r="AE66">
        <v>428.36617999999999</v>
      </c>
      <c r="AF66">
        <v>448.604401</v>
      </c>
      <c r="AG66">
        <v>469.33193999999997</v>
      </c>
      <c r="AH66">
        <v>490.747589</v>
      </c>
      <c r="AI66">
        <v>513.05755599999998</v>
      </c>
      <c r="AJ66">
        <v>536.05590800000004</v>
      </c>
      <c r="AK66" s="51">
        <v>5.5E-2</v>
      </c>
    </row>
    <row r="67" spans="1:37">
      <c r="A67" t="s">
        <v>1458</v>
      </c>
      <c r="B67" t="s">
        <v>1486</v>
      </c>
      <c r="C67" t="s">
        <v>1677</v>
      </c>
      <c r="D67" t="s">
        <v>777</v>
      </c>
      <c r="E67">
        <v>74.206481999999994</v>
      </c>
      <c r="F67">
        <v>76.822975</v>
      </c>
      <c r="G67">
        <v>79.711783999999994</v>
      </c>
      <c r="H67">
        <v>82.748016000000007</v>
      </c>
      <c r="I67">
        <v>85.712990000000005</v>
      </c>
      <c r="J67">
        <v>88.673218000000006</v>
      </c>
      <c r="K67">
        <v>91.603790000000004</v>
      </c>
      <c r="L67">
        <v>94.546486000000002</v>
      </c>
      <c r="M67">
        <v>97.572226999999998</v>
      </c>
      <c r="N67">
        <v>100.735817</v>
      </c>
      <c r="O67">
        <v>104.001839</v>
      </c>
      <c r="P67">
        <v>107.358345</v>
      </c>
      <c r="Q67">
        <v>110.74857299999999</v>
      </c>
      <c r="R67">
        <v>114.202972</v>
      </c>
      <c r="S67">
        <v>117.879616</v>
      </c>
      <c r="T67">
        <v>121.71281399999999</v>
      </c>
      <c r="U67">
        <v>125.63814499999999</v>
      </c>
      <c r="V67">
        <v>129.65415999999999</v>
      </c>
      <c r="W67">
        <v>133.811981</v>
      </c>
      <c r="X67">
        <v>138.09927400000001</v>
      </c>
      <c r="Y67">
        <v>142.50233499999999</v>
      </c>
      <c r="Z67">
        <v>147.048813</v>
      </c>
      <c r="AA67">
        <v>151.77882399999999</v>
      </c>
      <c r="AB67">
        <v>156.69103999999999</v>
      </c>
      <c r="AC67">
        <v>161.76298499999999</v>
      </c>
      <c r="AD67">
        <v>166.98239100000001</v>
      </c>
      <c r="AE67">
        <v>172.35853599999999</v>
      </c>
      <c r="AF67">
        <v>177.91421500000001</v>
      </c>
      <c r="AG67">
        <v>183.55723599999999</v>
      </c>
      <c r="AH67">
        <v>189.335037</v>
      </c>
      <c r="AI67">
        <v>195.21771200000001</v>
      </c>
      <c r="AJ67">
        <v>201.166687</v>
      </c>
      <c r="AK67" s="51">
        <v>3.3000000000000002E-2</v>
      </c>
    </row>
    <row r="68" spans="1:37">
      <c r="A68" t="s">
        <v>1487</v>
      </c>
      <c r="C68" t="s">
        <v>1678</v>
      </c>
    </row>
    <row r="69" spans="1:37">
      <c r="A69" t="s">
        <v>1434</v>
      </c>
      <c r="B69" t="s">
        <v>1488</v>
      </c>
      <c r="C69" t="s">
        <v>1679</v>
      </c>
      <c r="D69" t="s">
        <v>777</v>
      </c>
      <c r="E69">
        <v>37.599032999999999</v>
      </c>
      <c r="F69">
        <v>37.699356000000002</v>
      </c>
      <c r="G69">
        <v>36.927132</v>
      </c>
      <c r="H69">
        <v>36.703147999999999</v>
      </c>
      <c r="I69">
        <v>36.967593999999998</v>
      </c>
      <c r="J69">
        <v>37.303066000000001</v>
      </c>
      <c r="K69">
        <v>37.611958000000001</v>
      </c>
      <c r="L69">
        <v>38.198112000000002</v>
      </c>
      <c r="M69">
        <v>38.870167000000002</v>
      </c>
      <c r="N69">
        <v>39.352409000000002</v>
      </c>
      <c r="O69">
        <v>39.656612000000003</v>
      </c>
      <c r="P69">
        <v>39.579884</v>
      </c>
      <c r="Q69">
        <v>39.684184999999999</v>
      </c>
      <c r="R69">
        <v>39.678477999999998</v>
      </c>
      <c r="S69">
        <v>39.665160999999998</v>
      </c>
      <c r="T69">
        <v>39.581394000000003</v>
      </c>
      <c r="U69">
        <v>39.535313000000002</v>
      </c>
      <c r="V69">
        <v>39.462372000000002</v>
      </c>
      <c r="W69">
        <v>39.521683000000003</v>
      </c>
      <c r="X69">
        <v>39.362358</v>
      </c>
      <c r="Y69">
        <v>39.245784999999998</v>
      </c>
      <c r="Z69">
        <v>39.187595000000002</v>
      </c>
      <c r="AA69">
        <v>39.247580999999997</v>
      </c>
      <c r="AB69">
        <v>39.204383999999997</v>
      </c>
      <c r="AC69">
        <v>39.167019000000003</v>
      </c>
      <c r="AD69">
        <v>39.129683999999997</v>
      </c>
      <c r="AE69">
        <v>39.033023999999997</v>
      </c>
      <c r="AF69">
        <v>38.955317999999998</v>
      </c>
      <c r="AG69">
        <v>38.899033000000003</v>
      </c>
      <c r="AH69">
        <v>38.950684000000003</v>
      </c>
      <c r="AI69">
        <v>39.015663000000004</v>
      </c>
      <c r="AJ69">
        <v>38.854889</v>
      </c>
      <c r="AK69" s="51">
        <v>1E-3</v>
      </c>
    </row>
    <row r="70" spans="1:37">
      <c r="A70" t="s">
        <v>1436</v>
      </c>
      <c r="B70" t="s">
        <v>1489</v>
      </c>
      <c r="C70" t="s">
        <v>1680</v>
      </c>
      <c r="D70" t="s">
        <v>777</v>
      </c>
      <c r="E70">
        <v>0.78298599999999996</v>
      </c>
      <c r="F70">
        <v>0.79755500000000001</v>
      </c>
      <c r="G70">
        <v>0.81135100000000004</v>
      </c>
      <c r="H70">
        <v>0.82486499999999996</v>
      </c>
      <c r="I70">
        <v>0.83856699999999995</v>
      </c>
      <c r="J70">
        <v>0.85285200000000005</v>
      </c>
      <c r="K70">
        <v>0.86630200000000002</v>
      </c>
      <c r="L70">
        <v>0.879054</v>
      </c>
      <c r="M70">
        <v>0.89274600000000004</v>
      </c>
      <c r="N70">
        <v>0.90665600000000002</v>
      </c>
      <c r="O70">
        <v>0.92049800000000004</v>
      </c>
      <c r="P70">
        <v>0.93448900000000001</v>
      </c>
      <c r="Q70">
        <v>0.94806100000000004</v>
      </c>
      <c r="R70">
        <v>0.96203399999999994</v>
      </c>
      <c r="S70">
        <v>0.976877</v>
      </c>
      <c r="T70">
        <v>0.99214000000000002</v>
      </c>
      <c r="U70">
        <v>1.0072209999999999</v>
      </c>
      <c r="V70">
        <v>1.0218419999999999</v>
      </c>
      <c r="W70">
        <v>1.0366359999999999</v>
      </c>
      <c r="X70">
        <v>1.051768</v>
      </c>
      <c r="Y70">
        <v>1.066144</v>
      </c>
      <c r="Z70">
        <v>1.0804050000000001</v>
      </c>
      <c r="AA70">
        <v>1.0945240000000001</v>
      </c>
      <c r="AB70">
        <v>1.1085069999999999</v>
      </c>
      <c r="AC70">
        <v>1.122266</v>
      </c>
      <c r="AD70">
        <v>1.1355930000000001</v>
      </c>
      <c r="AE70">
        <v>1.1488989999999999</v>
      </c>
      <c r="AF70">
        <v>1.1620649999999999</v>
      </c>
      <c r="AG70">
        <v>1.1747909999999999</v>
      </c>
      <c r="AH70">
        <v>1.1873210000000001</v>
      </c>
      <c r="AI70">
        <v>1.199889</v>
      </c>
      <c r="AJ70">
        <v>1.21208</v>
      </c>
      <c r="AK70" s="51">
        <v>1.4E-2</v>
      </c>
    </row>
    <row r="71" spans="1:37">
      <c r="A71" t="s">
        <v>1438</v>
      </c>
      <c r="B71" t="s">
        <v>1490</v>
      </c>
      <c r="C71" t="s">
        <v>1681</v>
      </c>
      <c r="D71" t="s">
        <v>777</v>
      </c>
      <c r="E71">
        <v>1.489239</v>
      </c>
      <c r="F71">
        <v>1.531326</v>
      </c>
      <c r="G71">
        <v>1.5743050000000001</v>
      </c>
      <c r="H71">
        <v>1.6189070000000001</v>
      </c>
      <c r="I71">
        <v>1.6632370000000001</v>
      </c>
      <c r="J71">
        <v>1.7081329999999999</v>
      </c>
      <c r="K71">
        <v>1.7503169999999999</v>
      </c>
      <c r="L71">
        <v>1.791131</v>
      </c>
      <c r="M71">
        <v>1.8328679999999999</v>
      </c>
      <c r="N71">
        <v>1.876004</v>
      </c>
      <c r="O71">
        <v>1.92045</v>
      </c>
      <c r="P71">
        <v>1.9653579999999999</v>
      </c>
      <c r="Q71">
        <v>2.0110570000000001</v>
      </c>
      <c r="R71">
        <v>2.056743</v>
      </c>
      <c r="S71">
        <v>2.1049060000000002</v>
      </c>
      <c r="T71">
        <v>2.1547559999999999</v>
      </c>
      <c r="U71">
        <v>2.204053</v>
      </c>
      <c r="V71">
        <v>2.2529560000000002</v>
      </c>
      <c r="W71">
        <v>2.3018930000000002</v>
      </c>
      <c r="X71">
        <v>2.351871</v>
      </c>
      <c r="Y71">
        <v>2.3997459999999999</v>
      </c>
      <c r="Z71">
        <v>2.4474119999999999</v>
      </c>
      <c r="AA71">
        <v>2.495403</v>
      </c>
      <c r="AB71">
        <v>2.54277</v>
      </c>
      <c r="AC71">
        <v>2.5899100000000002</v>
      </c>
      <c r="AD71">
        <v>2.6357210000000002</v>
      </c>
      <c r="AE71">
        <v>2.681435</v>
      </c>
      <c r="AF71">
        <v>2.726677</v>
      </c>
      <c r="AG71">
        <v>2.7698390000000002</v>
      </c>
      <c r="AH71">
        <v>2.8130519999999999</v>
      </c>
      <c r="AI71">
        <v>2.857507</v>
      </c>
      <c r="AJ71">
        <v>2.9016929999999999</v>
      </c>
      <c r="AK71" s="51">
        <v>2.1999999999999999E-2</v>
      </c>
    </row>
    <row r="72" spans="1:37">
      <c r="A72" t="s">
        <v>1440</v>
      </c>
      <c r="B72" t="s">
        <v>1491</v>
      </c>
      <c r="C72" t="s">
        <v>1682</v>
      </c>
      <c r="D72" t="s">
        <v>777</v>
      </c>
      <c r="E72">
        <v>3.3551989999999998</v>
      </c>
      <c r="F72">
        <v>3.4658519999999999</v>
      </c>
      <c r="G72">
        <v>3.5693380000000001</v>
      </c>
      <c r="H72">
        <v>3.670766</v>
      </c>
      <c r="I72">
        <v>3.7721909999999998</v>
      </c>
      <c r="J72">
        <v>3.873103</v>
      </c>
      <c r="K72">
        <v>3.9691719999999999</v>
      </c>
      <c r="L72">
        <v>4.060365</v>
      </c>
      <c r="M72">
        <v>4.1462649999999996</v>
      </c>
      <c r="N72">
        <v>4.2321689999999998</v>
      </c>
      <c r="O72">
        <v>4.3192219999999999</v>
      </c>
      <c r="P72">
        <v>4.4060899999999998</v>
      </c>
      <c r="Q72">
        <v>4.492076</v>
      </c>
      <c r="R72">
        <v>4.5758089999999996</v>
      </c>
      <c r="S72">
        <v>4.6624619999999997</v>
      </c>
      <c r="T72">
        <v>4.7510820000000002</v>
      </c>
      <c r="U72">
        <v>4.8391169999999999</v>
      </c>
      <c r="V72">
        <v>4.9276920000000004</v>
      </c>
      <c r="W72">
        <v>5.0156530000000004</v>
      </c>
      <c r="X72">
        <v>5.1052419999999996</v>
      </c>
      <c r="Y72">
        <v>5.1945410000000001</v>
      </c>
      <c r="Z72">
        <v>5.2841189999999996</v>
      </c>
      <c r="AA72">
        <v>5.3748149999999999</v>
      </c>
      <c r="AB72">
        <v>5.4629589999999997</v>
      </c>
      <c r="AC72">
        <v>5.5504530000000001</v>
      </c>
      <c r="AD72">
        <v>5.6376330000000001</v>
      </c>
      <c r="AE72">
        <v>5.7252070000000002</v>
      </c>
      <c r="AF72">
        <v>5.8132999999999999</v>
      </c>
      <c r="AG72">
        <v>5.8977130000000004</v>
      </c>
      <c r="AH72">
        <v>5.9832780000000003</v>
      </c>
      <c r="AI72">
        <v>6.0713270000000001</v>
      </c>
      <c r="AJ72">
        <v>6.1587990000000001</v>
      </c>
      <c r="AK72" s="51">
        <v>0.02</v>
      </c>
    </row>
    <row r="73" spans="1:37">
      <c r="A73" t="s">
        <v>1442</v>
      </c>
      <c r="B73" t="s">
        <v>1492</v>
      </c>
      <c r="C73" t="s">
        <v>1683</v>
      </c>
      <c r="D73" t="s">
        <v>777</v>
      </c>
      <c r="E73">
        <v>26.670190999999999</v>
      </c>
      <c r="F73">
        <v>27.128468000000002</v>
      </c>
      <c r="G73">
        <v>27.554001</v>
      </c>
      <c r="H73">
        <v>27.977789000000001</v>
      </c>
      <c r="I73">
        <v>28.40239</v>
      </c>
      <c r="J73">
        <v>28.843971</v>
      </c>
      <c r="K73">
        <v>29.279108000000001</v>
      </c>
      <c r="L73">
        <v>29.695179</v>
      </c>
      <c r="M73">
        <v>30.123127</v>
      </c>
      <c r="N73">
        <v>30.554107999999999</v>
      </c>
      <c r="O73">
        <v>30.977146000000001</v>
      </c>
      <c r="P73">
        <v>31.392838999999999</v>
      </c>
      <c r="Q73">
        <v>31.809977</v>
      </c>
      <c r="R73">
        <v>32.224196999999997</v>
      </c>
      <c r="S73">
        <v>32.646385000000002</v>
      </c>
      <c r="T73">
        <v>33.071663000000001</v>
      </c>
      <c r="U73">
        <v>33.491978000000003</v>
      </c>
      <c r="V73">
        <v>33.914397999999998</v>
      </c>
      <c r="W73">
        <v>34.335498999999999</v>
      </c>
      <c r="X73">
        <v>34.760238999999999</v>
      </c>
      <c r="Y73">
        <v>35.173617999999998</v>
      </c>
      <c r="Z73">
        <v>35.591034000000001</v>
      </c>
      <c r="AA73">
        <v>36.018191999999999</v>
      </c>
      <c r="AB73">
        <v>36.442157999999999</v>
      </c>
      <c r="AC73">
        <v>36.857562999999999</v>
      </c>
      <c r="AD73">
        <v>37.263649000000001</v>
      </c>
      <c r="AE73">
        <v>37.671463000000003</v>
      </c>
      <c r="AF73">
        <v>38.086570999999999</v>
      </c>
      <c r="AG73">
        <v>38.508147999999998</v>
      </c>
      <c r="AH73">
        <v>38.956600000000002</v>
      </c>
      <c r="AI73">
        <v>39.446635999999998</v>
      </c>
      <c r="AJ73">
        <v>39.963374999999999</v>
      </c>
      <c r="AK73" s="51">
        <v>1.2999999999999999E-2</v>
      </c>
    </row>
    <row r="74" spans="1:37">
      <c r="A74" t="s">
        <v>1444</v>
      </c>
      <c r="B74" t="s">
        <v>1493</v>
      </c>
      <c r="C74" t="s">
        <v>1684</v>
      </c>
      <c r="D74" t="s">
        <v>777</v>
      </c>
      <c r="E74">
        <v>2.207935</v>
      </c>
      <c r="F74">
        <v>2.2964869999999999</v>
      </c>
      <c r="G74">
        <v>2.3895</v>
      </c>
      <c r="H74">
        <v>2.4875430000000001</v>
      </c>
      <c r="I74">
        <v>2.5907930000000001</v>
      </c>
      <c r="J74">
        <v>2.6980420000000001</v>
      </c>
      <c r="K74">
        <v>2.8080569999999998</v>
      </c>
      <c r="L74">
        <v>2.9204110000000001</v>
      </c>
      <c r="M74">
        <v>3.0356749999999999</v>
      </c>
      <c r="N74">
        <v>3.1545339999999999</v>
      </c>
      <c r="O74">
        <v>3.2780499999999999</v>
      </c>
      <c r="P74">
        <v>3.4050720000000001</v>
      </c>
      <c r="Q74">
        <v>3.537814</v>
      </c>
      <c r="R74">
        <v>3.6734499999999999</v>
      </c>
      <c r="S74">
        <v>3.815474</v>
      </c>
      <c r="T74">
        <v>3.964658</v>
      </c>
      <c r="U74">
        <v>4.120171</v>
      </c>
      <c r="V74">
        <v>4.2820020000000003</v>
      </c>
      <c r="W74">
        <v>4.4496640000000003</v>
      </c>
      <c r="X74">
        <v>4.6233190000000004</v>
      </c>
      <c r="Y74">
        <v>4.8038689999999997</v>
      </c>
      <c r="Z74">
        <v>4.9913689999999997</v>
      </c>
      <c r="AA74">
        <v>5.1851839999999996</v>
      </c>
      <c r="AB74">
        <v>5.3847610000000001</v>
      </c>
      <c r="AC74">
        <v>5.5917159999999999</v>
      </c>
      <c r="AD74">
        <v>5.8066500000000003</v>
      </c>
      <c r="AE74">
        <v>6.0300479999999999</v>
      </c>
      <c r="AF74">
        <v>6.2616810000000003</v>
      </c>
      <c r="AG74">
        <v>6.4985489999999997</v>
      </c>
      <c r="AH74">
        <v>6.7452699999999997</v>
      </c>
      <c r="AI74">
        <v>7.0028759999999997</v>
      </c>
      <c r="AJ74">
        <v>7.2709460000000004</v>
      </c>
      <c r="AK74" s="51">
        <v>3.9E-2</v>
      </c>
    </row>
    <row r="75" spans="1:37">
      <c r="A75" t="s">
        <v>1446</v>
      </c>
      <c r="B75" t="s">
        <v>1494</v>
      </c>
      <c r="C75" t="s">
        <v>1685</v>
      </c>
      <c r="D75" t="s">
        <v>777</v>
      </c>
      <c r="E75">
        <v>19.930515</v>
      </c>
      <c r="F75">
        <v>20.846634000000002</v>
      </c>
      <c r="G75">
        <v>21.697514999999999</v>
      </c>
      <c r="H75">
        <v>22.509571000000001</v>
      </c>
      <c r="I75">
        <v>23.330083999999999</v>
      </c>
      <c r="J75">
        <v>24.156765</v>
      </c>
      <c r="K75">
        <v>24.958572</v>
      </c>
      <c r="L75">
        <v>25.747429</v>
      </c>
      <c r="M75">
        <v>26.587543</v>
      </c>
      <c r="N75">
        <v>27.342772</v>
      </c>
      <c r="O75">
        <v>28.119595</v>
      </c>
      <c r="P75">
        <v>28.908450999999999</v>
      </c>
      <c r="Q75">
        <v>29.730868999999998</v>
      </c>
      <c r="R75">
        <v>30.546288000000001</v>
      </c>
      <c r="S75">
        <v>31.355260999999999</v>
      </c>
      <c r="T75">
        <v>32.190024999999999</v>
      </c>
      <c r="U75">
        <v>33.035091000000001</v>
      </c>
      <c r="V75">
        <v>33.885261999999997</v>
      </c>
      <c r="W75">
        <v>34.727364000000001</v>
      </c>
      <c r="X75">
        <v>35.529136999999999</v>
      </c>
      <c r="Y75">
        <v>36.337212000000001</v>
      </c>
      <c r="Z75">
        <v>37.157093000000003</v>
      </c>
      <c r="AA75">
        <v>37.997242</v>
      </c>
      <c r="AB75">
        <v>38.846943000000003</v>
      </c>
      <c r="AC75">
        <v>39.647457000000003</v>
      </c>
      <c r="AD75">
        <v>40.456592999999998</v>
      </c>
      <c r="AE75">
        <v>41.287289000000001</v>
      </c>
      <c r="AF75">
        <v>42.139640999999997</v>
      </c>
      <c r="AG75">
        <v>42.993648999999998</v>
      </c>
      <c r="AH75">
        <v>43.785010999999997</v>
      </c>
      <c r="AI75">
        <v>44.597732999999998</v>
      </c>
      <c r="AJ75">
        <v>45.433075000000002</v>
      </c>
      <c r="AK75" s="51">
        <v>2.7E-2</v>
      </c>
    </row>
    <row r="76" spans="1:37">
      <c r="A76" t="s">
        <v>1448</v>
      </c>
      <c r="B76" t="s">
        <v>1495</v>
      </c>
      <c r="C76" t="s">
        <v>1686</v>
      </c>
      <c r="D76" t="s">
        <v>777</v>
      </c>
      <c r="E76">
        <v>4.9032169999999997</v>
      </c>
      <c r="F76">
        <v>5.0134280000000002</v>
      </c>
      <c r="G76">
        <v>5.1071799999999996</v>
      </c>
      <c r="H76">
        <v>5.1915550000000001</v>
      </c>
      <c r="I76">
        <v>5.2724900000000003</v>
      </c>
      <c r="J76">
        <v>5.3503800000000004</v>
      </c>
      <c r="K76">
        <v>5.425306</v>
      </c>
      <c r="L76">
        <v>5.5005699999999997</v>
      </c>
      <c r="M76">
        <v>5.5815210000000004</v>
      </c>
      <c r="N76">
        <v>5.6671449999999997</v>
      </c>
      <c r="O76">
        <v>5.755871</v>
      </c>
      <c r="P76">
        <v>5.8519370000000004</v>
      </c>
      <c r="Q76">
        <v>5.9575339999999999</v>
      </c>
      <c r="R76">
        <v>6.0718769999999997</v>
      </c>
      <c r="S76">
        <v>6.1887869999999996</v>
      </c>
      <c r="T76">
        <v>6.3043870000000002</v>
      </c>
      <c r="U76">
        <v>6.4136499999999996</v>
      </c>
      <c r="V76">
        <v>6.5170969999999997</v>
      </c>
      <c r="W76">
        <v>6.6197619999999997</v>
      </c>
      <c r="X76">
        <v>6.7182919999999999</v>
      </c>
      <c r="Y76">
        <v>6.8158659999999998</v>
      </c>
      <c r="Z76">
        <v>6.9128350000000003</v>
      </c>
      <c r="AA76">
        <v>7.0110510000000001</v>
      </c>
      <c r="AB76">
        <v>7.1080860000000001</v>
      </c>
      <c r="AC76">
        <v>7.2034849999999997</v>
      </c>
      <c r="AD76">
        <v>7.2989990000000002</v>
      </c>
      <c r="AE76">
        <v>7.3936970000000004</v>
      </c>
      <c r="AF76">
        <v>7.487438</v>
      </c>
      <c r="AG76">
        <v>7.5784570000000002</v>
      </c>
      <c r="AH76">
        <v>7.6703419999999998</v>
      </c>
      <c r="AI76">
        <v>7.7655750000000001</v>
      </c>
      <c r="AJ76">
        <v>7.8669570000000002</v>
      </c>
      <c r="AK76" s="51">
        <v>1.4999999999999999E-2</v>
      </c>
    </row>
    <row r="77" spans="1:37">
      <c r="A77" t="s">
        <v>1450</v>
      </c>
      <c r="B77" t="s">
        <v>1496</v>
      </c>
      <c r="C77" t="s">
        <v>1687</v>
      </c>
      <c r="D77" t="s">
        <v>777</v>
      </c>
      <c r="E77">
        <v>26.657378999999999</v>
      </c>
      <c r="F77">
        <v>28.126041000000001</v>
      </c>
      <c r="G77">
        <v>29.595427999999998</v>
      </c>
      <c r="H77">
        <v>31.145363</v>
      </c>
      <c r="I77">
        <v>32.643481999999999</v>
      </c>
      <c r="J77">
        <v>34.198867999999997</v>
      </c>
      <c r="K77">
        <v>35.740341000000001</v>
      </c>
      <c r="L77">
        <v>37.236930999999998</v>
      </c>
      <c r="M77">
        <v>38.801521000000001</v>
      </c>
      <c r="N77">
        <v>40.462192999999999</v>
      </c>
      <c r="O77">
        <v>42.153984000000001</v>
      </c>
      <c r="P77">
        <v>43.835898999999998</v>
      </c>
      <c r="Q77">
        <v>45.535263</v>
      </c>
      <c r="R77">
        <v>47.237904</v>
      </c>
      <c r="S77">
        <v>49.025143</v>
      </c>
      <c r="T77">
        <v>50.836815000000001</v>
      </c>
      <c r="U77">
        <v>52.649979000000002</v>
      </c>
      <c r="V77">
        <v>54.481960000000001</v>
      </c>
      <c r="W77">
        <v>56.325248999999999</v>
      </c>
      <c r="X77">
        <v>58.198360000000001</v>
      </c>
      <c r="Y77">
        <v>60.100273000000001</v>
      </c>
      <c r="Z77">
        <v>61.989882999999999</v>
      </c>
      <c r="AA77">
        <v>63.987166999999999</v>
      </c>
      <c r="AB77">
        <v>66.027809000000005</v>
      </c>
      <c r="AC77">
        <v>68.082069000000004</v>
      </c>
      <c r="AD77">
        <v>70.125870000000006</v>
      </c>
      <c r="AE77">
        <v>72.135658000000006</v>
      </c>
      <c r="AF77">
        <v>74.152901</v>
      </c>
      <c r="AG77">
        <v>76.116073999999998</v>
      </c>
      <c r="AH77">
        <v>78.115120000000005</v>
      </c>
      <c r="AI77">
        <v>80.083847000000006</v>
      </c>
      <c r="AJ77">
        <v>81.973838999999998</v>
      </c>
      <c r="AK77" s="51">
        <v>3.6999999999999998E-2</v>
      </c>
    </row>
    <row r="78" spans="1:37">
      <c r="A78" t="s">
        <v>1452</v>
      </c>
      <c r="B78" t="s">
        <v>1497</v>
      </c>
      <c r="C78" t="s">
        <v>1688</v>
      </c>
      <c r="D78" t="s">
        <v>777</v>
      </c>
      <c r="E78">
        <v>7.3321579999999997</v>
      </c>
      <c r="F78">
        <v>7.3807669999999996</v>
      </c>
      <c r="G78">
        <v>7.469506</v>
      </c>
      <c r="H78">
        <v>7.54786</v>
      </c>
      <c r="I78">
        <v>7.6250819999999999</v>
      </c>
      <c r="J78">
        <v>7.7068190000000003</v>
      </c>
      <c r="K78">
        <v>7.7833220000000001</v>
      </c>
      <c r="L78">
        <v>7.8528460000000004</v>
      </c>
      <c r="M78">
        <v>7.9237229999999998</v>
      </c>
      <c r="N78">
        <v>7.9986689999999996</v>
      </c>
      <c r="O78">
        <v>8.0681820000000002</v>
      </c>
      <c r="P78">
        <v>8.1246799999999997</v>
      </c>
      <c r="Q78">
        <v>8.1698520000000006</v>
      </c>
      <c r="R78">
        <v>8.2103059999999992</v>
      </c>
      <c r="S78">
        <v>8.2556069999999995</v>
      </c>
      <c r="T78">
        <v>8.3079959999999993</v>
      </c>
      <c r="U78">
        <v>8.3614829999999998</v>
      </c>
      <c r="V78">
        <v>8.4078800000000005</v>
      </c>
      <c r="W78">
        <v>8.4453700000000005</v>
      </c>
      <c r="X78">
        <v>8.4789130000000004</v>
      </c>
      <c r="Y78">
        <v>8.5084350000000004</v>
      </c>
      <c r="Z78">
        <v>8.5399329999999996</v>
      </c>
      <c r="AA78">
        <v>8.5791710000000005</v>
      </c>
      <c r="AB78">
        <v>8.6253849999999996</v>
      </c>
      <c r="AC78">
        <v>8.6754750000000005</v>
      </c>
      <c r="AD78">
        <v>8.7246649999999999</v>
      </c>
      <c r="AE78">
        <v>8.7717849999999995</v>
      </c>
      <c r="AF78">
        <v>8.8190410000000004</v>
      </c>
      <c r="AG78">
        <v>8.8658599999999996</v>
      </c>
      <c r="AH78">
        <v>8.9150109999999998</v>
      </c>
      <c r="AI78">
        <v>8.9700699999999998</v>
      </c>
      <c r="AJ78">
        <v>9.0312409999999996</v>
      </c>
      <c r="AK78" s="51">
        <v>7.0000000000000001E-3</v>
      </c>
    </row>
    <row r="79" spans="1:37">
      <c r="A79" t="s">
        <v>1454</v>
      </c>
      <c r="B79" t="s">
        <v>1498</v>
      </c>
      <c r="C79" t="s">
        <v>1689</v>
      </c>
      <c r="D79" t="s">
        <v>777</v>
      </c>
      <c r="E79">
        <v>8.6659769999999998</v>
      </c>
      <c r="F79">
        <v>9.0610789999999994</v>
      </c>
      <c r="G79">
        <v>9.4686160000000008</v>
      </c>
      <c r="H79">
        <v>9.9002219999999994</v>
      </c>
      <c r="I79">
        <v>10.354013</v>
      </c>
      <c r="J79">
        <v>10.825163999999999</v>
      </c>
      <c r="K79">
        <v>11.304501999999999</v>
      </c>
      <c r="L79">
        <v>11.787844</v>
      </c>
      <c r="M79">
        <v>12.291553</v>
      </c>
      <c r="N79">
        <v>12.816774000000001</v>
      </c>
      <c r="O79">
        <v>13.350498</v>
      </c>
      <c r="P79">
        <v>13.893568999999999</v>
      </c>
      <c r="Q79">
        <v>14.445759000000001</v>
      </c>
      <c r="R79">
        <v>15.006712</v>
      </c>
      <c r="S79">
        <v>15.588753000000001</v>
      </c>
      <c r="T79">
        <v>16.191690000000001</v>
      </c>
      <c r="U79">
        <v>16.807162999999999</v>
      </c>
      <c r="V79">
        <v>17.435986</v>
      </c>
      <c r="W79">
        <v>18.079529000000001</v>
      </c>
      <c r="X79">
        <v>18.74436</v>
      </c>
      <c r="Y79">
        <v>19.420836999999999</v>
      </c>
      <c r="Z79">
        <v>20.115316</v>
      </c>
      <c r="AA79">
        <v>20.832128999999998</v>
      </c>
      <c r="AB79">
        <v>21.561002999999999</v>
      </c>
      <c r="AC79">
        <v>22.306819999999998</v>
      </c>
      <c r="AD79">
        <v>23.066731999999998</v>
      </c>
      <c r="AE79">
        <v>23.847816000000002</v>
      </c>
      <c r="AF79">
        <v>24.640730000000001</v>
      </c>
      <c r="AG79">
        <v>25.433648999999999</v>
      </c>
      <c r="AH79">
        <v>26.251083000000001</v>
      </c>
      <c r="AI79">
        <v>27.106677999999999</v>
      </c>
      <c r="AJ79">
        <v>27.980646</v>
      </c>
      <c r="AK79" s="51">
        <v>3.9E-2</v>
      </c>
    </row>
    <row r="80" spans="1:37">
      <c r="A80" t="s">
        <v>1456</v>
      </c>
      <c r="B80" t="s">
        <v>1499</v>
      </c>
      <c r="C80" t="s">
        <v>1690</v>
      </c>
      <c r="D80" t="s">
        <v>777</v>
      </c>
      <c r="E80">
        <v>12.309267999999999</v>
      </c>
      <c r="F80">
        <v>13.087329</v>
      </c>
      <c r="G80">
        <v>13.875422</v>
      </c>
      <c r="H80">
        <v>14.700673999999999</v>
      </c>
      <c r="I80">
        <v>15.590619</v>
      </c>
      <c r="J80">
        <v>16.545801000000001</v>
      </c>
      <c r="K80">
        <v>17.543075999999999</v>
      </c>
      <c r="L80">
        <v>18.584382999999999</v>
      </c>
      <c r="M80">
        <v>19.681457999999999</v>
      </c>
      <c r="N80">
        <v>20.826117</v>
      </c>
      <c r="O80">
        <v>22.007114000000001</v>
      </c>
      <c r="P80">
        <v>23.226868</v>
      </c>
      <c r="Q80">
        <v>24.489581999999999</v>
      </c>
      <c r="R80">
        <v>25.805499999999999</v>
      </c>
      <c r="S80">
        <v>27.184977</v>
      </c>
      <c r="T80">
        <v>28.620296</v>
      </c>
      <c r="U80">
        <v>30.105160000000001</v>
      </c>
      <c r="V80">
        <v>31.650746999999999</v>
      </c>
      <c r="W80">
        <v>33.255961999999997</v>
      </c>
      <c r="X80">
        <v>34.920344999999998</v>
      </c>
      <c r="Y80">
        <v>36.630684000000002</v>
      </c>
      <c r="Z80">
        <v>38.405914000000003</v>
      </c>
      <c r="AA80">
        <v>40.249541999999998</v>
      </c>
      <c r="AB80">
        <v>42.142937000000003</v>
      </c>
      <c r="AC80">
        <v>44.092269999999999</v>
      </c>
      <c r="AD80">
        <v>46.090057000000002</v>
      </c>
      <c r="AE80">
        <v>48.149883000000003</v>
      </c>
      <c r="AF80">
        <v>50.259529000000001</v>
      </c>
      <c r="AG80">
        <v>52.408034999999998</v>
      </c>
      <c r="AH80">
        <v>54.617080999999999</v>
      </c>
      <c r="AI80">
        <v>56.908760000000001</v>
      </c>
      <c r="AJ80">
        <v>59.259312000000001</v>
      </c>
      <c r="AK80" s="51">
        <v>5.1999999999999998E-2</v>
      </c>
    </row>
    <row r="81" spans="1:37">
      <c r="A81" t="s">
        <v>1458</v>
      </c>
      <c r="B81" t="s">
        <v>1500</v>
      </c>
      <c r="C81" t="s">
        <v>1691</v>
      </c>
      <c r="D81" t="s">
        <v>777</v>
      </c>
      <c r="E81">
        <v>1.488812</v>
      </c>
      <c r="F81">
        <v>1.5298369999999999</v>
      </c>
      <c r="G81">
        <v>1.5755060000000001</v>
      </c>
      <c r="H81">
        <v>1.6229750000000001</v>
      </c>
      <c r="I81">
        <v>1.667611</v>
      </c>
      <c r="J81">
        <v>1.710879</v>
      </c>
      <c r="K81">
        <v>1.7522949999999999</v>
      </c>
      <c r="L81">
        <v>1.792756</v>
      </c>
      <c r="M81">
        <v>1.833677</v>
      </c>
      <c r="N81">
        <v>1.8760749999999999</v>
      </c>
      <c r="O81">
        <v>1.919206</v>
      </c>
      <c r="P81">
        <v>1.96279</v>
      </c>
      <c r="Q81">
        <v>2.0057079999999998</v>
      </c>
      <c r="R81">
        <v>2.0485229999999999</v>
      </c>
      <c r="S81">
        <v>2.0941169999999998</v>
      </c>
      <c r="T81">
        <v>2.141178</v>
      </c>
      <c r="U81">
        <v>2.188463</v>
      </c>
      <c r="V81">
        <v>2.2359079999999998</v>
      </c>
      <c r="W81">
        <v>2.2843740000000001</v>
      </c>
      <c r="X81">
        <v>2.33358</v>
      </c>
      <c r="Y81">
        <v>2.383232</v>
      </c>
      <c r="Z81">
        <v>2.433751</v>
      </c>
      <c r="AA81">
        <v>2.485744</v>
      </c>
      <c r="AB81">
        <v>2.5390990000000002</v>
      </c>
      <c r="AC81">
        <v>2.5933630000000001</v>
      </c>
      <c r="AD81">
        <v>2.648279</v>
      </c>
      <c r="AE81">
        <v>2.7039409999999999</v>
      </c>
      <c r="AF81">
        <v>2.760643</v>
      </c>
      <c r="AG81">
        <v>2.8168869999999999</v>
      </c>
      <c r="AH81">
        <v>2.8733810000000002</v>
      </c>
      <c r="AI81">
        <v>2.9296319999999998</v>
      </c>
      <c r="AJ81">
        <v>2.9850400000000001</v>
      </c>
      <c r="AK81" s="51">
        <v>2.3E-2</v>
      </c>
    </row>
    <row r="82" spans="1:37">
      <c r="A82" t="s">
        <v>127</v>
      </c>
      <c r="B82" t="s">
        <v>1501</v>
      </c>
      <c r="C82" t="s">
        <v>1692</v>
      </c>
      <c r="D82" t="s">
        <v>777</v>
      </c>
      <c r="E82">
        <v>153.39189099999999</v>
      </c>
      <c r="F82">
        <v>157.964157</v>
      </c>
      <c r="G82">
        <v>161.61479199999999</v>
      </c>
      <c r="H82">
        <v>165.90124499999999</v>
      </c>
      <c r="I82">
        <v>170.71816999999999</v>
      </c>
      <c r="J82">
        <v>175.773865</v>
      </c>
      <c r="K82">
        <v>180.79234299999999</v>
      </c>
      <c r="L82">
        <v>186.046997</v>
      </c>
      <c r="M82">
        <v>191.60183699999999</v>
      </c>
      <c r="N82">
        <v>197.06561300000001</v>
      </c>
      <c r="O82">
        <v>202.446426</v>
      </c>
      <c r="P82">
        <v>207.48793000000001</v>
      </c>
      <c r="Q82">
        <v>212.81771900000001</v>
      </c>
      <c r="R82">
        <v>218.097824</v>
      </c>
      <c r="S82">
        <v>223.563919</v>
      </c>
      <c r="T82">
        <v>229.108093</v>
      </c>
      <c r="U82">
        <v>234.758835</v>
      </c>
      <c r="V82">
        <v>240.47610499999999</v>
      </c>
      <c r="W82">
        <v>246.398651</v>
      </c>
      <c r="X82">
        <v>252.177795</v>
      </c>
      <c r="Y82">
        <v>258.08026100000001</v>
      </c>
      <c r="Z82">
        <v>264.13665800000001</v>
      </c>
      <c r="AA82">
        <v>270.55773900000003</v>
      </c>
      <c r="AB82">
        <v>276.99676499999998</v>
      </c>
      <c r="AC82">
        <v>283.47988900000001</v>
      </c>
      <c r="AD82">
        <v>290.02011099999999</v>
      </c>
      <c r="AE82">
        <v>296.58013899999997</v>
      </c>
      <c r="AF82">
        <v>303.265533</v>
      </c>
      <c r="AG82">
        <v>309.96069299999999</v>
      </c>
      <c r="AH82">
        <v>316.86318999999997</v>
      </c>
      <c r="AI82">
        <v>323.95617700000003</v>
      </c>
      <c r="AJ82">
        <v>330.89187600000002</v>
      </c>
      <c r="AK82" s="51">
        <v>2.5000000000000001E-2</v>
      </c>
    </row>
    <row r="83" spans="1:37">
      <c r="A83" t="s">
        <v>129</v>
      </c>
      <c r="C83" t="s">
        <v>1693</v>
      </c>
    </row>
    <row r="84" spans="1:37">
      <c r="A84" t="s">
        <v>1434</v>
      </c>
      <c r="B84" t="s">
        <v>1502</v>
      </c>
      <c r="C84" t="s">
        <v>1694</v>
      </c>
      <c r="D84" t="s">
        <v>777</v>
      </c>
      <c r="E84">
        <v>1222.993408</v>
      </c>
      <c r="F84">
        <v>1245.38501</v>
      </c>
      <c r="G84">
        <v>1270.2579350000001</v>
      </c>
      <c r="H84">
        <v>1290.457764</v>
      </c>
      <c r="I84">
        <v>1307.1331789999999</v>
      </c>
      <c r="J84">
        <v>1325.8835449999999</v>
      </c>
      <c r="K84">
        <v>1346.39978</v>
      </c>
      <c r="L84">
        <v>1366.3946530000001</v>
      </c>
      <c r="M84">
        <v>1386.9772949999999</v>
      </c>
      <c r="N84">
        <v>1409.3758539999999</v>
      </c>
      <c r="O84">
        <v>1434.0158690000001</v>
      </c>
      <c r="P84">
        <v>1459.4761960000001</v>
      </c>
      <c r="Q84">
        <v>1485.517212</v>
      </c>
      <c r="R84">
        <v>1512.3081050000001</v>
      </c>
      <c r="S84">
        <v>1538.8709719999999</v>
      </c>
      <c r="T84">
        <v>1563.6232910000001</v>
      </c>
      <c r="U84">
        <v>1587.8289789999999</v>
      </c>
      <c r="V84">
        <v>1613.7332759999999</v>
      </c>
      <c r="W84">
        <v>1640.1088870000001</v>
      </c>
      <c r="X84">
        <v>1667.4398189999999</v>
      </c>
      <c r="Y84">
        <v>1695.8133539999999</v>
      </c>
      <c r="Z84">
        <v>1724.8636469999999</v>
      </c>
      <c r="AA84">
        <v>1752.975586</v>
      </c>
      <c r="AB84">
        <v>1781.3413089999999</v>
      </c>
      <c r="AC84">
        <v>1810.3131100000001</v>
      </c>
      <c r="AD84">
        <v>1840.630981</v>
      </c>
      <c r="AE84">
        <v>1874.0067140000001</v>
      </c>
      <c r="AF84">
        <v>1909.959595</v>
      </c>
      <c r="AG84">
        <v>1947.451172</v>
      </c>
      <c r="AH84">
        <v>1987.4025879999999</v>
      </c>
      <c r="AI84">
        <v>2028.573975</v>
      </c>
      <c r="AJ84">
        <v>2071.0893550000001</v>
      </c>
      <c r="AK84" s="51">
        <v>1.7000000000000001E-2</v>
      </c>
    </row>
    <row r="85" spans="1:37">
      <c r="A85" t="s">
        <v>1503</v>
      </c>
      <c r="B85" t="s">
        <v>1504</v>
      </c>
      <c r="C85" t="s">
        <v>1695</v>
      </c>
      <c r="D85" t="s">
        <v>777</v>
      </c>
      <c r="E85">
        <v>799.84222399999999</v>
      </c>
      <c r="F85">
        <v>813.75878899999998</v>
      </c>
      <c r="G85">
        <v>829.27770999999996</v>
      </c>
      <c r="H85">
        <v>841.777649</v>
      </c>
      <c r="I85">
        <v>851.99676499999998</v>
      </c>
      <c r="J85">
        <v>863.53967299999999</v>
      </c>
      <c r="K85">
        <v>876.20086700000002</v>
      </c>
      <c r="L85">
        <v>888.50476100000003</v>
      </c>
      <c r="M85">
        <v>901.16021699999999</v>
      </c>
      <c r="N85">
        <v>914.95147699999995</v>
      </c>
      <c r="O85">
        <v>930.14904799999999</v>
      </c>
      <c r="P85">
        <v>945.83538799999997</v>
      </c>
      <c r="Q85">
        <v>961.85449200000005</v>
      </c>
      <c r="R85">
        <v>978.31188999999995</v>
      </c>
      <c r="S85">
        <v>994.57824700000003</v>
      </c>
      <c r="T85">
        <v>1009.638367</v>
      </c>
      <c r="U85">
        <v>1024.3017580000001</v>
      </c>
      <c r="V85">
        <v>1040.003784</v>
      </c>
      <c r="W85">
        <v>1055.956177</v>
      </c>
      <c r="X85">
        <v>1072.466553</v>
      </c>
      <c r="Y85">
        <v>1089.582275</v>
      </c>
      <c r="Z85">
        <v>1107.067505</v>
      </c>
      <c r="AA85">
        <v>1124.1241460000001</v>
      </c>
      <c r="AB85">
        <v>1141.262207</v>
      </c>
      <c r="AC85">
        <v>1158.704956</v>
      </c>
      <c r="AD85">
        <v>1176.921875</v>
      </c>
      <c r="AE85">
        <v>1196.9998780000001</v>
      </c>
      <c r="AF85">
        <v>1218.6285399999999</v>
      </c>
      <c r="AG85">
        <v>1241.142456</v>
      </c>
      <c r="AH85">
        <v>1265.123779</v>
      </c>
      <c r="AI85">
        <v>1289.7799070000001</v>
      </c>
      <c r="AJ85">
        <v>1315.260254</v>
      </c>
      <c r="AK85" s="51">
        <v>1.6E-2</v>
      </c>
    </row>
    <row r="86" spans="1:37">
      <c r="A86" t="s">
        <v>1505</v>
      </c>
      <c r="B86" t="s">
        <v>1506</v>
      </c>
      <c r="C86" t="s">
        <v>1696</v>
      </c>
      <c r="D86" t="s">
        <v>777</v>
      </c>
      <c r="E86">
        <v>313.65597500000001</v>
      </c>
      <c r="F86">
        <v>322.76644900000002</v>
      </c>
      <c r="G86">
        <v>332.577698</v>
      </c>
      <c r="H86">
        <v>341.15646400000003</v>
      </c>
      <c r="I86">
        <v>348.79400600000002</v>
      </c>
      <c r="J86">
        <v>357.02789300000001</v>
      </c>
      <c r="K86">
        <v>365.78973400000001</v>
      </c>
      <c r="L86">
        <v>374.446777</v>
      </c>
      <c r="M86">
        <v>383.315674</v>
      </c>
      <c r="N86">
        <v>392.75576799999999</v>
      </c>
      <c r="O86">
        <v>402.90081800000002</v>
      </c>
      <c r="P86">
        <v>413.35327100000001</v>
      </c>
      <c r="Q86">
        <v>424.048767</v>
      </c>
      <c r="R86">
        <v>435.04119900000001</v>
      </c>
      <c r="S86">
        <v>446.04568499999999</v>
      </c>
      <c r="T86">
        <v>456.59033199999999</v>
      </c>
      <c r="U86">
        <v>467.04415899999998</v>
      </c>
      <c r="V86">
        <v>478.081909</v>
      </c>
      <c r="W86">
        <v>489.34155299999998</v>
      </c>
      <c r="X86">
        <v>500.97287</v>
      </c>
      <c r="Y86">
        <v>513.01470900000004</v>
      </c>
      <c r="Z86">
        <v>525.35949700000003</v>
      </c>
      <c r="AA86">
        <v>537.06286599999999</v>
      </c>
      <c r="AB86">
        <v>548.94628899999998</v>
      </c>
      <c r="AC86">
        <v>561.12078899999995</v>
      </c>
      <c r="AD86">
        <v>573.82202099999995</v>
      </c>
      <c r="AE86">
        <v>587.59594700000002</v>
      </c>
      <c r="AF86">
        <v>602.30304000000001</v>
      </c>
      <c r="AG86">
        <v>617.62390100000005</v>
      </c>
      <c r="AH86">
        <v>633.85974099999999</v>
      </c>
      <c r="AI86">
        <v>650.62237500000003</v>
      </c>
      <c r="AJ86">
        <v>667.87377900000001</v>
      </c>
      <c r="AK86" s="51">
        <v>2.5000000000000001E-2</v>
      </c>
    </row>
    <row r="87" spans="1:37">
      <c r="A87" t="s">
        <v>1507</v>
      </c>
      <c r="B87" t="s">
        <v>1508</v>
      </c>
      <c r="C87" t="s">
        <v>1697</v>
      </c>
      <c r="D87" t="s">
        <v>777</v>
      </c>
      <c r="E87">
        <v>109.495102</v>
      </c>
      <c r="F87">
        <v>108.85966500000001</v>
      </c>
      <c r="G87">
        <v>108.40255000000001</v>
      </c>
      <c r="H87">
        <v>107.523743</v>
      </c>
      <c r="I87">
        <v>106.342415</v>
      </c>
      <c r="J87">
        <v>105.31588000000001</v>
      </c>
      <c r="K87">
        <v>104.40922500000001</v>
      </c>
      <c r="L87">
        <v>103.44313</v>
      </c>
      <c r="M87">
        <v>102.501358</v>
      </c>
      <c r="N87">
        <v>101.66860200000001</v>
      </c>
      <c r="O87">
        <v>100.966087</v>
      </c>
      <c r="P87">
        <v>100.28750599999999</v>
      </c>
      <c r="Q87">
        <v>99.613906999999998</v>
      </c>
      <c r="R87">
        <v>98.955048000000005</v>
      </c>
      <c r="S87">
        <v>98.246894999999995</v>
      </c>
      <c r="T87">
        <v>97.394524000000004</v>
      </c>
      <c r="U87">
        <v>96.483069999999998</v>
      </c>
      <c r="V87">
        <v>95.647452999999999</v>
      </c>
      <c r="W87">
        <v>94.811188000000001</v>
      </c>
      <c r="X87">
        <v>94.000480999999994</v>
      </c>
      <c r="Y87">
        <v>93.216392999999997</v>
      </c>
      <c r="Z87">
        <v>92.436569000000006</v>
      </c>
      <c r="AA87">
        <v>91.788567</v>
      </c>
      <c r="AB87">
        <v>91.132773999999998</v>
      </c>
      <c r="AC87">
        <v>90.487221000000005</v>
      </c>
      <c r="AD87">
        <v>89.887191999999999</v>
      </c>
      <c r="AE87">
        <v>89.411002999999994</v>
      </c>
      <c r="AF87">
        <v>89.028046000000003</v>
      </c>
      <c r="AG87">
        <v>88.684783999999993</v>
      </c>
      <c r="AH87">
        <v>88.419112999999996</v>
      </c>
      <c r="AI87">
        <v>88.171729999999997</v>
      </c>
      <c r="AJ87">
        <v>87.955260999999993</v>
      </c>
      <c r="AK87" s="51">
        <v>-7.0000000000000001E-3</v>
      </c>
    </row>
    <row r="88" spans="1:37">
      <c r="A88" t="s">
        <v>1436</v>
      </c>
      <c r="B88" t="s">
        <v>1509</v>
      </c>
      <c r="C88" t="s">
        <v>1698</v>
      </c>
      <c r="D88" t="s">
        <v>777</v>
      </c>
      <c r="E88">
        <v>186.01928699999999</v>
      </c>
      <c r="F88">
        <v>189.453644</v>
      </c>
      <c r="G88">
        <v>192.848389</v>
      </c>
      <c r="H88">
        <v>196.286697</v>
      </c>
      <c r="I88">
        <v>199.85536200000001</v>
      </c>
      <c r="J88">
        <v>203.63107299999999</v>
      </c>
      <c r="K88">
        <v>207.36039700000001</v>
      </c>
      <c r="L88">
        <v>211.064651</v>
      </c>
      <c r="M88">
        <v>215.05484000000001</v>
      </c>
      <c r="N88">
        <v>219.20349100000001</v>
      </c>
      <c r="O88">
        <v>223.46028100000001</v>
      </c>
      <c r="P88">
        <v>227.87312299999999</v>
      </c>
      <c r="Q88">
        <v>232.332077</v>
      </c>
      <c r="R88">
        <v>237.009399</v>
      </c>
      <c r="S88">
        <v>242.01412999999999</v>
      </c>
      <c r="T88">
        <v>247.264816</v>
      </c>
      <c r="U88">
        <v>252.64054899999999</v>
      </c>
      <c r="V88">
        <v>258.08288599999997</v>
      </c>
      <c r="W88">
        <v>263.737549</v>
      </c>
      <c r="X88">
        <v>269.65112299999998</v>
      </c>
      <c r="Y88">
        <v>275.57656900000001</v>
      </c>
      <c r="Z88">
        <v>281.604736</v>
      </c>
      <c r="AA88">
        <v>287.84884599999998</v>
      </c>
      <c r="AB88">
        <v>294.260895</v>
      </c>
      <c r="AC88">
        <v>300.82318099999998</v>
      </c>
      <c r="AD88">
        <v>307.48614500000002</v>
      </c>
      <c r="AE88">
        <v>314.35827599999999</v>
      </c>
      <c r="AF88">
        <v>321.41461199999998</v>
      </c>
      <c r="AG88">
        <v>328.578033</v>
      </c>
      <c r="AH88">
        <v>335.91729700000002</v>
      </c>
      <c r="AI88">
        <v>343.50216699999999</v>
      </c>
      <c r="AJ88">
        <v>351.21640000000002</v>
      </c>
      <c r="AK88" s="51">
        <v>2.1000000000000001E-2</v>
      </c>
    </row>
    <row r="89" spans="1:37">
      <c r="A89" t="s">
        <v>1438</v>
      </c>
      <c r="B89" t="s">
        <v>1510</v>
      </c>
      <c r="C89" t="s">
        <v>1699</v>
      </c>
      <c r="D89" t="s">
        <v>777</v>
      </c>
      <c r="E89">
        <v>193.46186800000001</v>
      </c>
      <c r="F89">
        <v>198.44021599999999</v>
      </c>
      <c r="G89">
        <v>203.580231</v>
      </c>
      <c r="H89">
        <v>208.972992</v>
      </c>
      <c r="I89">
        <v>214.41984600000001</v>
      </c>
      <c r="J89">
        <v>220.013397</v>
      </c>
      <c r="K89">
        <v>225.395126</v>
      </c>
      <c r="L89">
        <v>230.70253</v>
      </c>
      <c r="M89">
        <v>236.19914199999999</v>
      </c>
      <c r="N89">
        <v>241.94416799999999</v>
      </c>
      <c r="O89">
        <v>247.93394499999999</v>
      </c>
      <c r="P89">
        <v>254.07661400000001</v>
      </c>
      <c r="Q89">
        <v>260.40927099999999</v>
      </c>
      <c r="R89">
        <v>266.84832799999998</v>
      </c>
      <c r="S89">
        <v>273.693085</v>
      </c>
      <c r="T89">
        <v>280.85961900000001</v>
      </c>
      <c r="U89">
        <v>288.084137</v>
      </c>
      <c r="V89">
        <v>295.38244600000002</v>
      </c>
      <c r="W89">
        <v>302.81408699999997</v>
      </c>
      <c r="X89">
        <v>310.50753800000001</v>
      </c>
      <c r="Y89">
        <v>318.072632</v>
      </c>
      <c r="Z89">
        <v>329.35043300000001</v>
      </c>
      <c r="AA89">
        <v>338.38610799999998</v>
      </c>
      <c r="AB89">
        <v>347.53884900000003</v>
      </c>
      <c r="AC89">
        <v>356.86318999999997</v>
      </c>
      <c r="AD89">
        <v>366.21292099999999</v>
      </c>
      <c r="AE89">
        <v>375.75509599999998</v>
      </c>
      <c r="AF89">
        <v>385.43966699999999</v>
      </c>
      <c r="AG89">
        <v>395.04467799999998</v>
      </c>
      <c r="AH89">
        <v>404.86807299999998</v>
      </c>
      <c r="AI89">
        <v>415.08663899999999</v>
      </c>
      <c r="AJ89">
        <v>425.49056999999999</v>
      </c>
      <c r="AK89" s="51">
        <v>2.5999999999999999E-2</v>
      </c>
    </row>
    <row r="90" spans="1:37">
      <c r="A90" t="s">
        <v>1440</v>
      </c>
      <c r="B90" t="s">
        <v>1511</v>
      </c>
      <c r="C90" t="s">
        <v>1700</v>
      </c>
      <c r="D90" t="s">
        <v>777</v>
      </c>
      <c r="E90">
        <v>256.62100199999998</v>
      </c>
      <c r="F90">
        <v>266.64501999999999</v>
      </c>
      <c r="G90">
        <v>276.50479100000001</v>
      </c>
      <c r="H90">
        <v>286.53619400000002</v>
      </c>
      <c r="I90">
        <v>296.88128699999999</v>
      </c>
      <c r="J90">
        <v>307.51419099999998</v>
      </c>
      <c r="K90">
        <v>318.13583399999999</v>
      </c>
      <c r="L90">
        <v>328.726135</v>
      </c>
      <c r="M90">
        <v>339.25357100000002</v>
      </c>
      <c r="N90">
        <v>350.10287499999998</v>
      </c>
      <c r="O90">
        <v>361.37109400000003</v>
      </c>
      <c r="P90">
        <v>372.96881100000002</v>
      </c>
      <c r="Q90">
        <v>384.842377</v>
      </c>
      <c r="R90">
        <v>396.89599600000003</v>
      </c>
      <c r="S90">
        <v>409.55496199999999</v>
      </c>
      <c r="T90">
        <v>422.763214</v>
      </c>
      <c r="U90">
        <v>436.323486</v>
      </c>
      <c r="V90">
        <v>450.33563199999998</v>
      </c>
      <c r="W90">
        <v>464.71850599999999</v>
      </c>
      <c r="X90">
        <v>479.68270899999999</v>
      </c>
      <c r="Y90">
        <v>495.07260100000002</v>
      </c>
      <c r="Z90">
        <v>510.36407500000001</v>
      </c>
      <c r="AA90">
        <v>527.62884499999996</v>
      </c>
      <c r="AB90">
        <v>545.19543499999997</v>
      </c>
      <c r="AC90">
        <v>563.25347899999997</v>
      </c>
      <c r="AD90">
        <v>581.84918200000004</v>
      </c>
      <c r="AE90">
        <v>601.06994599999996</v>
      </c>
      <c r="AF90">
        <v>620.94580099999996</v>
      </c>
      <c r="AG90">
        <v>641.04834000000005</v>
      </c>
      <c r="AH90">
        <v>661.90216099999998</v>
      </c>
      <c r="AI90">
        <v>683.68218999999999</v>
      </c>
      <c r="AJ90">
        <v>706.07287599999995</v>
      </c>
      <c r="AK90" s="51">
        <v>3.3000000000000002E-2</v>
      </c>
    </row>
    <row r="91" spans="1:37">
      <c r="A91" t="s">
        <v>1442</v>
      </c>
      <c r="B91" t="s">
        <v>1512</v>
      </c>
      <c r="C91" t="s">
        <v>1701</v>
      </c>
      <c r="D91" t="s">
        <v>777</v>
      </c>
      <c r="E91">
        <v>1426.3477780000001</v>
      </c>
      <c r="F91">
        <v>1459.815186</v>
      </c>
      <c r="G91">
        <v>1492.348755</v>
      </c>
      <c r="H91">
        <v>1525.4602050000001</v>
      </c>
      <c r="I91">
        <v>1559.321533</v>
      </c>
      <c r="J91">
        <v>1594.785034</v>
      </c>
      <c r="K91">
        <v>1630.7170410000001</v>
      </c>
      <c r="L91">
        <v>1666.4542240000001</v>
      </c>
      <c r="M91">
        <v>1703.602173</v>
      </c>
      <c r="N91">
        <v>1741.7310789999999</v>
      </c>
      <c r="O91">
        <v>1780.271606</v>
      </c>
      <c r="P91">
        <v>1819.260254</v>
      </c>
      <c r="Q91">
        <v>1859.178467</v>
      </c>
      <c r="R91">
        <v>1899.805664</v>
      </c>
      <c r="S91">
        <v>1941.767456</v>
      </c>
      <c r="T91">
        <v>1984.8168949999999</v>
      </c>
      <c r="U91">
        <v>2028.509888</v>
      </c>
      <c r="V91">
        <v>2073.2702640000002</v>
      </c>
      <c r="W91">
        <v>2118.9184570000002</v>
      </c>
      <c r="X91">
        <v>2165.7685550000001</v>
      </c>
      <c r="Y91">
        <v>2212.9311520000001</v>
      </c>
      <c r="Z91">
        <v>2259.4672850000002</v>
      </c>
      <c r="AA91">
        <v>2308.860596</v>
      </c>
      <c r="AB91">
        <v>2359.092529</v>
      </c>
      <c r="AC91">
        <v>2409.8286130000001</v>
      </c>
      <c r="AD91">
        <v>2461.0183109999998</v>
      </c>
      <c r="AE91">
        <v>2513.389893</v>
      </c>
      <c r="AF91">
        <v>2567.336182</v>
      </c>
      <c r="AG91">
        <v>2622.8427729999999</v>
      </c>
      <c r="AH91">
        <v>2681.3447270000001</v>
      </c>
      <c r="AI91">
        <v>2743.9533689999998</v>
      </c>
      <c r="AJ91">
        <v>2809.7541500000002</v>
      </c>
      <c r="AK91" s="51">
        <v>2.1999999999999999E-2</v>
      </c>
    </row>
    <row r="92" spans="1:37">
      <c r="A92" t="s">
        <v>1444</v>
      </c>
      <c r="B92" t="s">
        <v>1513</v>
      </c>
      <c r="C92" t="s">
        <v>1702</v>
      </c>
      <c r="D92" t="s">
        <v>777</v>
      </c>
      <c r="E92">
        <v>185.05226099999999</v>
      </c>
      <c r="F92">
        <v>193.27262899999999</v>
      </c>
      <c r="G92">
        <v>201.93403599999999</v>
      </c>
      <c r="H92">
        <v>211.09204099999999</v>
      </c>
      <c r="I92">
        <v>220.76738</v>
      </c>
      <c r="J92">
        <v>230.86192299999999</v>
      </c>
      <c r="K92">
        <v>241.27380400000001</v>
      </c>
      <c r="L92">
        <v>251.96818500000001</v>
      </c>
      <c r="M92">
        <v>262.99954200000002</v>
      </c>
      <c r="N92">
        <v>274.431488</v>
      </c>
      <c r="O92">
        <v>286.36175500000002</v>
      </c>
      <c r="P92">
        <v>298.69442700000002</v>
      </c>
      <c r="Q92">
        <v>311.62893700000001</v>
      </c>
      <c r="R92">
        <v>324.92260700000003</v>
      </c>
      <c r="S92">
        <v>338.89080799999999</v>
      </c>
      <c r="T92">
        <v>353.61044299999998</v>
      </c>
      <c r="U92">
        <v>369.01556399999998</v>
      </c>
      <c r="V92">
        <v>385.11248799999998</v>
      </c>
      <c r="W92">
        <v>401.86608899999999</v>
      </c>
      <c r="X92">
        <v>419.29892000000001</v>
      </c>
      <c r="Y92">
        <v>437.50100700000002</v>
      </c>
      <c r="Z92">
        <v>458.119507</v>
      </c>
      <c r="AA92">
        <v>478.865814</v>
      </c>
      <c r="AB92">
        <v>500.38995399999999</v>
      </c>
      <c r="AC92">
        <v>522.85601799999995</v>
      </c>
      <c r="AD92">
        <v>546.33630400000004</v>
      </c>
      <c r="AE92">
        <v>570.89331100000004</v>
      </c>
      <c r="AF92">
        <v>596.52313200000003</v>
      </c>
      <c r="AG92">
        <v>622.95623799999998</v>
      </c>
      <c r="AH92">
        <v>650.65093999999999</v>
      </c>
      <c r="AI92">
        <v>679.72882100000004</v>
      </c>
      <c r="AJ92">
        <v>710.17181400000004</v>
      </c>
      <c r="AK92" s="51">
        <v>4.3999999999999997E-2</v>
      </c>
    </row>
    <row r="93" spans="1:37">
      <c r="A93" t="s">
        <v>1446</v>
      </c>
      <c r="B93" t="s">
        <v>1514</v>
      </c>
      <c r="C93" t="s">
        <v>1703</v>
      </c>
      <c r="D93" t="s">
        <v>777</v>
      </c>
      <c r="E93">
        <v>410.16345200000001</v>
      </c>
      <c r="F93">
        <v>426.49041699999998</v>
      </c>
      <c r="G93">
        <v>442.02673299999998</v>
      </c>
      <c r="H93">
        <v>457.36093099999999</v>
      </c>
      <c r="I93">
        <v>473.23107900000002</v>
      </c>
      <c r="J93">
        <v>489.62377900000001</v>
      </c>
      <c r="K93">
        <v>506.05426</v>
      </c>
      <c r="L93">
        <v>522.58624299999997</v>
      </c>
      <c r="M93">
        <v>540.43170199999997</v>
      </c>
      <c r="N93">
        <v>557.33392300000003</v>
      </c>
      <c r="O93">
        <v>575.07275400000003</v>
      </c>
      <c r="P93">
        <v>593.51019299999996</v>
      </c>
      <c r="Q93">
        <v>612.986267</v>
      </c>
      <c r="R93">
        <v>632.88622999999995</v>
      </c>
      <c r="S93">
        <v>653.229736</v>
      </c>
      <c r="T93">
        <v>674.63000499999998</v>
      </c>
      <c r="U93">
        <v>696.83007799999996</v>
      </c>
      <c r="V93">
        <v>719.72161900000003</v>
      </c>
      <c r="W93">
        <v>743.10784899999999</v>
      </c>
      <c r="X93">
        <v>766.35351600000001</v>
      </c>
      <c r="Y93">
        <v>790.38299600000005</v>
      </c>
      <c r="Z93">
        <v>813.08624299999997</v>
      </c>
      <c r="AA93">
        <v>839.77581799999996</v>
      </c>
      <c r="AB93">
        <v>867.45404099999996</v>
      </c>
      <c r="AC93">
        <v>894.88073699999995</v>
      </c>
      <c r="AD93">
        <v>923.29571499999997</v>
      </c>
      <c r="AE93">
        <v>953.01995799999997</v>
      </c>
      <c r="AF93">
        <v>984.08776899999998</v>
      </c>
      <c r="AG93">
        <v>1016.106628</v>
      </c>
      <c r="AH93">
        <v>1047.5850829999999</v>
      </c>
      <c r="AI93">
        <v>1080.488525</v>
      </c>
      <c r="AJ93">
        <v>1114.8985600000001</v>
      </c>
      <c r="AK93" s="51">
        <v>3.3000000000000002E-2</v>
      </c>
    </row>
    <row r="94" spans="1:37">
      <c r="A94" t="s">
        <v>1448</v>
      </c>
      <c r="B94" t="s">
        <v>1515</v>
      </c>
      <c r="C94" t="s">
        <v>1704</v>
      </c>
      <c r="D94" t="s">
        <v>777</v>
      </c>
      <c r="E94">
        <v>264.60684199999997</v>
      </c>
      <c r="F94">
        <v>270.50408900000002</v>
      </c>
      <c r="G94">
        <v>275.791382</v>
      </c>
      <c r="H94">
        <v>280.78213499999998</v>
      </c>
      <c r="I94">
        <v>285.75253300000003</v>
      </c>
      <c r="J94">
        <v>290.71292099999999</v>
      </c>
      <c r="K94">
        <v>295.67413299999998</v>
      </c>
      <c r="L94">
        <v>300.77993800000002</v>
      </c>
      <c r="M94">
        <v>306.30761699999999</v>
      </c>
      <c r="N94">
        <v>312.22210699999999</v>
      </c>
      <c r="O94">
        <v>318.45803799999999</v>
      </c>
      <c r="P94">
        <v>325.244415</v>
      </c>
      <c r="Q94">
        <v>332.70062300000001</v>
      </c>
      <c r="R94">
        <v>340.81310999999999</v>
      </c>
      <c r="S94">
        <v>349.279449</v>
      </c>
      <c r="T94">
        <v>357.904449</v>
      </c>
      <c r="U94">
        <v>366.42068499999999</v>
      </c>
      <c r="V94">
        <v>374.84719799999999</v>
      </c>
      <c r="W94">
        <v>383.454926</v>
      </c>
      <c r="X94">
        <v>392.060272</v>
      </c>
      <c r="Y94">
        <v>400.83960000000002</v>
      </c>
      <c r="Z94">
        <v>405.82324199999999</v>
      </c>
      <c r="AA94">
        <v>415.73266599999999</v>
      </c>
      <c r="AB94">
        <v>425.83624300000002</v>
      </c>
      <c r="AC94">
        <v>436.10672</v>
      </c>
      <c r="AD94">
        <v>446.65154999999999</v>
      </c>
      <c r="AE94">
        <v>457.42022700000001</v>
      </c>
      <c r="AF94">
        <v>468.40566999999999</v>
      </c>
      <c r="AG94">
        <v>479.50299100000001</v>
      </c>
      <c r="AH94">
        <v>490.93737800000002</v>
      </c>
      <c r="AI94">
        <v>502.87780800000002</v>
      </c>
      <c r="AJ94">
        <v>515.52246100000002</v>
      </c>
      <c r="AK94" s="51">
        <v>2.1999999999999999E-2</v>
      </c>
    </row>
    <row r="95" spans="1:37">
      <c r="A95" t="s">
        <v>1450</v>
      </c>
      <c r="B95" t="s">
        <v>1516</v>
      </c>
      <c r="C95" t="s">
        <v>1705</v>
      </c>
      <c r="D95" t="s">
        <v>777</v>
      </c>
      <c r="E95">
        <v>839.93310499999995</v>
      </c>
      <c r="F95">
        <v>891.04272500000002</v>
      </c>
      <c r="G95">
        <v>943.34332300000005</v>
      </c>
      <c r="H95">
        <v>999.26739499999996</v>
      </c>
      <c r="I95">
        <v>1054.8989260000001</v>
      </c>
      <c r="J95">
        <v>1113.575439</v>
      </c>
      <c r="K95">
        <v>1173.167725</v>
      </c>
      <c r="L95">
        <v>1232.7062989999999</v>
      </c>
      <c r="M95">
        <v>1295.7854</v>
      </c>
      <c r="N95">
        <v>1363.4304199999999</v>
      </c>
      <c r="O95">
        <v>1433.656982</v>
      </c>
      <c r="P95">
        <v>1505.1724850000001</v>
      </c>
      <c r="Q95">
        <v>1578.919678</v>
      </c>
      <c r="R95">
        <v>1654.4698490000001</v>
      </c>
      <c r="S95">
        <v>1734.677246</v>
      </c>
      <c r="T95">
        <v>1817.5821530000001</v>
      </c>
      <c r="U95">
        <v>1902.442871</v>
      </c>
      <c r="V95">
        <v>1989.9229740000001</v>
      </c>
      <c r="W95">
        <v>2079.8134770000001</v>
      </c>
      <c r="X95">
        <v>2172.8542480000001</v>
      </c>
      <c r="Y95">
        <v>2269.091797</v>
      </c>
      <c r="Z95">
        <v>2345.7326659999999</v>
      </c>
      <c r="AA95">
        <v>2442.3774410000001</v>
      </c>
      <c r="AB95">
        <v>2542.4541020000001</v>
      </c>
      <c r="AC95">
        <v>2644.8920899999998</v>
      </c>
      <c r="AD95">
        <v>2748.7963869999999</v>
      </c>
      <c r="AE95">
        <v>2853.2578119999998</v>
      </c>
      <c r="AF95">
        <v>2959.9133299999999</v>
      </c>
      <c r="AG95">
        <v>3066.3276369999999</v>
      </c>
      <c r="AH95">
        <v>3176.116943</v>
      </c>
      <c r="AI95">
        <v>3286.6403810000002</v>
      </c>
      <c r="AJ95">
        <v>3395.88501</v>
      </c>
      <c r="AK95" s="51">
        <v>4.5999999999999999E-2</v>
      </c>
    </row>
    <row r="96" spans="1:37">
      <c r="A96" t="s">
        <v>1452</v>
      </c>
      <c r="B96" t="s">
        <v>1517</v>
      </c>
      <c r="C96" t="s">
        <v>1706</v>
      </c>
      <c r="D96" t="s">
        <v>777</v>
      </c>
      <c r="E96">
        <v>325.57019000000003</v>
      </c>
      <c r="F96">
        <v>329.82549999999998</v>
      </c>
      <c r="G96">
        <v>335.83429000000001</v>
      </c>
      <c r="H96">
        <v>341.52136200000001</v>
      </c>
      <c r="I96">
        <v>347.27001999999999</v>
      </c>
      <c r="J96">
        <v>353.32455399999998</v>
      </c>
      <c r="K96">
        <v>359.26959199999999</v>
      </c>
      <c r="L96">
        <v>365.02359000000001</v>
      </c>
      <c r="M96">
        <v>370.94885299999999</v>
      </c>
      <c r="N96">
        <v>377.17166099999997</v>
      </c>
      <c r="O96">
        <v>383.26916499999999</v>
      </c>
      <c r="P96">
        <v>388.888397</v>
      </c>
      <c r="Q96">
        <v>394.09082000000001</v>
      </c>
      <c r="R96">
        <v>399.171021</v>
      </c>
      <c r="S96">
        <v>404.57647700000001</v>
      </c>
      <c r="T96">
        <v>410.42364500000002</v>
      </c>
      <c r="U96">
        <v>416.43585200000001</v>
      </c>
      <c r="V96">
        <v>422.216431</v>
      </c>
      <c r="W96">
        <v>427.666809</v>
      </c>
      <c r="X96">
        <v>433.02261399999998</v>
      </c>
      <c r="Y96">
        <v>438.27624500000002</v>
      </c>
      <c r="Z96">
        <v>442.19970699999999</v>
      </c>
      <c r="AA96">
        <v>448.14172400000001</v>
      </c>
      <c r="AB96">
        <v>454.55499300000002</v>
      </c>
      <c r="AC96">
        <v>461.29061899999999</v>
      </c>
      <c r="AD96">
        <v>468.10379</v>
      </c>
      <c r="AE96">
        <v>474.93240400000002</v>
      </c>
      <c r="AF96">
        <v>481.89407299999999</v>
      </c>
      <c r="AG96">
        <v>488.959473</v>
      </c>
      <c r="AH96">
        <v>496.283142</v>
      </c>
      <c r="AI96">
        <v>504.07183800000001</v>
      </c>
      <c r="AJ96">
        <v>512.34960899999999</v>
      </c>
      <c r="AK96" s="51">
        <v>1.4999999999999999E-2</v>
      </c>
    </row>
    <row r="97" spans="1:37">
      <c r="A97" t="s">
        <v>1454</v>
      </c>
      <c r="B97" t="s">
        <v>1518</v>
      </c>
      <c r="C97" t="s">
        <v>1707</v>
      </c>
      <c r="D97" t="s">
        <v>777</v>
      </c>
      <c r="E97">
        <v>519.61199999999997</v>
      </c>
      <c r="F97">
        <v>550.92401099999995</v>
      </c>
      <c r="G97">
        <v>583.75567599999999</v>
      </c>
      <c r="H97">
        <v>618.88867200000004</v>
      </c>
      <c r="I97">
        <v>656.27874799999995</v>
      </c>
      <c r="J97">
        <v>695.68780500000003</v>
      </c>
      <c r="K97">
        <v>736.57769800000005</v>
      </c>
      <c r="L97">
        <v>778.714294</v>
      </c>
      <c r="M97">
        <v>823.23175000000003</v>
      </c>
      <c r="N97">
        <v>870.28527799999995</v>
      </c>
      <c r="O97">
        <v>919.05645800000002</v>
      </c>
      <c r="P97">
        <v>969.65411400000005</v>
      </c>
      <c r="Q97">
        <v>1022.1161499999999</v>
      </c>
      <c r="R97">
        <v>1076.4685059999999</v>
      </c>
      <c r="S97">
        <v>1133.665405</v>
      </c>
      <c r="T97">
        <v>1193.7841800000001</v>
      </c>
      <c r="U97">
        <v>1256.2921140000001</v>
      </c>
      <c r="V97">
        <v>1321.322876</v>
      </c>
      <c r="W97">
        <v>1389.0563959999999</v>
      </c>
      <c r="X97">
        <v>1460.088135</v>
      </c>
      <c r="Y97">
        <v>1533.7604980000001</v>
      </c>
      <c r="Z97">
        <v>1626.7177730000001</v>
      </c>
      <c r="AA97">
        <v>1710.394409</v>
      </c>
      <c r="AB97">
        <v>1797.2791749999999</v>
      </c>
      <c r="AC97">
        <v>1887.884644</v>
      </c>
      <c r="AD97">
        <v>1982.0876459999999</v>
      </c>
      <c r="AE97">
        <v>2080.6191410000001</v>
      </c>
      <c r="AF97">
        <v>2182.797607</v>
      </c>
      <c r="AG97">
        <v>2287.6694339999999</v>
      </c>
      <c r="AH97">
        <v>2397.5407709999999</v>
      </c>
      <c r="AI97">
        <v>2513.8476559999999</v>
      </c>
      <c r="AJ97">
        <v>2634.9609380000002</v>
      </c>
      <c r="AK97" s="51">
        <v>5.3999999999999999E-2</v>
      </c>
    </row>
    <row r="98" spans="1:37">
      <c r="A98" t="s">
        <v>1456</v>
      </c>
      <c r="B98" t="s">
        <v>1519</v>
      </c>
      <c r="C98" t="s">
        <v>1708</v>
      </c>
      <c r="D98" t="s">
        <v>777</v>
      </c>
      <c r="E98">
        <v>234.22122200000001</v>
      </c>
      <c r="F98">
        <v>249.97868299999999</v>
      </c>
      <c r="G98">
        <v>266.23580900000002</v>
      </c>
      <c r="H98">
        <v>283.503174</v>
      </c>
      <c r="I98">
        <v>302.31912199999999</v>
      </c>
      <c r="J98">
        <v>322.74188199999998</v>
      </c>
      <c r="K98">
        <v>344.38619999999997</v>
      </c>
      <c r="L98">
        <v>367.32607999999999</v>
      </c>
      <c r="M98">
        <v>391.829926</v>
      </c>
      <c r="N98">
        <v>417.788116</v>
      </c>
      <c r="O98">
        <v>445.02508499999999</v>
      </c>
      <c r="P98">
        <v>473.62924199999998</v>
      </c>
      <c r="Q98">
        <v>503.72799700000002</v>
      </c>
      <c r="R98">
        <v>535.57843000000003</v>
      </c>
      <c r="S98">
        <v>569.45001200000002</v>
      </c>
      <c r="T98">
        <v>605.24823000000004</v>
      </c>
      <c r="U98">
        <v>642.90283199999999</v>
      </c>
      <c r="V98">
        <v>682.71185300000002</v>
      </c>
      <c r="W98">
        <v>724.72302200000001</v>
      </c>
      <c r="X98">
        <v>768.99865699999998</v>
      </c>
      <c r="Y98">
        <v>815.32214399999998</v>
      </c>
      <c r="Z98">
        <v>870.93426499999998</v>
      </c>
      <c r="AA98">
        <v>923.71490500000004</v>
      </c>
      <c r="AB98">
        <v>978.98175000000003</v>
      </c>
      <c r="AC98">
        <v>1036.965942</v>
      </c>
      <c r="AD98">
        <v>1097.583862</v>
      </c>
      <c r="AE98">
        <v>1161.2532960000001</v>
      </c>
      <c r="AF98">
        <v>1227.783936</v>
      </c>
      <c r="AG98">
        <v>1297.0043949999999</v>
      </c>
      <c r="AH98">
        <v>1369.5483400000001</v>
      </c>
      <c r="AI98">
        <v>1446.094482</v>
      </c>
      <c r="AJ98">
        <v>1526.1755370000001</v>
      </c>
      <c r="AK98" s="51">
        <v>6.2E-2</v>
      </c>
    </row>
    <row r="99" spans="1:37">
      <c r="A99" t="s">
        <v>1458</v>
      </c>
      <c r="B99" t="s">
        <v>1520</v>
      </c>
      <c r="C99" t="s">
        <v>1709</v>
      </c>
      <c r="D99" t="s">
        <v>777</v>
      </c>
      <c r="E99">
        <v>191.95015000000001</v>
      </c>
      <c r="F99">
        <v>198.843018</v>
      </c>
      <c r="G99">
        <v>206.449219</v>
      </c>
      <c r="H99">
        <v>214.436081</v>
      </c>
      <c r="I99">
        <v>222.22479200000001</v>
      </c>
      <c r="J99">
        <v>229.99224899999999</v>
      </c>
      <c r="K99">
        <v>237.67254600000001</v>
      </c>
      <c r="L99">
        <v>245.376587</v>
      </c>
      <c r="M99">
        <v>253.29110700000001</v>
      </c>
      <c r="N99">
        <v>261.55944799999997</v>
      </c>
      <c r="O99">
        <v>270.088257</v>
      </c>
      <c r="P99">
        <v>278.84545900000001</v>
      </c>
      <c r="Q99">
        <v>287.68090799999999</v>
      </c>
      <c r="R99">
        <v>296.67422499999998</v>
      </c>
      <c r="S99">
        <v>306.23968500000001</v>
      </c>
      <c r="T99">
        <v>316.204071</v>
      </c>
      <c r="U99">
        <v>326.39727800000003</v>
      </c>
      <c r="V99">
        <v>336.81484999999998</v>
      </c>
      <c r="W99">
        <v>347.58987400000001</v>
      </c>
      <c r="X99">
        <v>358.68908699999997</v>
      </c>
      <c r="Y99">
        <v>370.07577500000002</v>
      </c>
      <c r="Z99">
        <v>383.81130999999999</v>
      </c>
      <c r="AA99">
        <v>396.16317700000002</v>
      </c>
      <c r="AB99">
        <v>408.980591</v>
      </c>
      <c r="AC99">
        <v>422.20336900000001</v>
      </c>
      <c r="AD99">
        <v>435.79904199999999</v>
      </c>
      <c r="AE99">
        <v>449.790955</v>
      </c>
      <c r="AF99">
        <v>464.23818999999997</v>
      </c>
      <c r="AG99">
        <v>478.89877300000001</v>
      </c>
      <c r="AH99">
        <v>493.89587399999999</v>
      </c>
      <c r="AI99">
        <v>509.15103099999999</v>
      </c>
      <c r="AJ99">
        <v>524.56280500000003</v>
      </c>
      <c r="AK99" s="51">
        <v>3.3000000000000002E-2</v>
      </c>
    </row>
    <row r="100" spans="1:37">
      <c r="A100" t="s">
        <v>127</v>
      </c>
      <c r="B100" t="s">
        <v>1521</v>
      </c>
      <c r="C100" t="s">
        <v>1710</v>
      </c>
      <c r="D100" t="s">
        <v>777</v>
      </c>
      <c r="E100">
        <v>6256.5527339999999</v>
      </c>
      <c r="F100">
        <v>6470.6201170000004</v>
      </c>
      <c r="G100">
        <v>6690.9111329999996</v>
      </c>
      <c r="H100">
        <v>6914.5659180000002</v>
      </c>
      <c r="I100">
        <v>7140.3535160000001</v>
      </c>
      <c r="J100">
        <v>7378.3471680000002</v>
      </c>
      <c r="K100">
        <v>7622.0834960000002</v>
      </c>
      <c r="L100">
        <v>7867.8232420000004</v>
      </c>
      <c r="M100">
        <v>8125.9130859999996</v>
      </c>
      <c r="N100">
        <v>8396.5800780000009</v>
      </c>
      <c r="O100">
        <v>8678.0410159999992</v>
      </c>
      <c r="P100">
        <v>8967.2939449999994</v>
      </c>
      <c r="Q100">
        <v>9266.1298829999996</v>
      </c>
      <c r="R100">
        <v>9573.8505860000005</v>
      </c>
      <c r="S100">
        <v>9895.9082030000009</v>
      </c>
      <c r="T100">
        <v>10228.713867</v>
      </c>
      <c r="U100">
        <v>10570.124023</v>
      </c>
      <c r="V100">
        <v>10923.474609000001</v>
      </c>
      <c r="W100">
        <v>11287.577148</v>
      </c>
      <c r="X100">
        <v>11664.415039</v>
      </c>
      <c r="Y100">
        <v>12052.716796999999</v>
      </c>
      <c r="Z100">
        <v>12452.075194999999</v>
      </c>
      <c r="AA100">
        <v>12870.865234000001</v>
      </c>
      <c r="AB100">
        <v>13303.359375</v>
      </c>
      <c r="AC100">
        <v>13748.162109000001</v>
      </c>
      <c r="AD100">
        <v>14205.851562</v>
      </c>
      <c r="AE100">
        <v>14679.767578000001</v>
      </c>
      <c r="AF100">
        <v>15170.740234000001</v>
      </c>
      <c r="AG100">
        <v>15672.388671999999</v>
      </c>
      <c r="AH100">
        <v>16193.993164</v>
      </c>
      <c r="AI100">
        <v>16737.699218999998</v>
      </c>
      <c r="AJ100">
        <v>17298.148438</v>
      </c>
      <c r="AK100" s="51">
        <v>3.3000000000000002E-2</v>
      </c>
    </row>
    <row r="101" spans="1:37">
      <c r="A101" t="s">
        <v>128</v>
      </c>
      <c r="C101" t="s">
        <v>1711</v>
      </c>
    </row>
    <row r="102" spans="1:37">
      <c r="A102" t="s">
        <v>1434</v>
      </c>
      <c r="B102" t="s">
        <v>1522</v>
      </c>
      <c r="C102" t="s">
        <v>1712</v>
      </c>
      <c r="D102" t="s">
        <v>521</v>
      </c>
      <c r="E102">
        <v>339.05072000000001</v>
      </c>
      <c r="F102">
        <v>346.10318000000001</v>
      </c>
      <c r="G102">
        <v>351.62930299999999</v>
      </c>
      <c r="H102">
        <v>357.424713</v>
      </c>
      <c r="I102">
        <v>361.97045900000001</v>
      </c>
      <c r="J102">
        <v>364.75247200000001</v>
      </c>
      <c r="K102">
        <v>368.05630500000001</v>
      </c>
      <c r="L102">
        <v>371.82797199999999</v>
      </c>
      <c r="M102">
        <v>375.51187099999999</v>
      </c>
      <c r="N102">
        <v>379.40914900000001</v>
      </c>
      <c r="O102">
        <v>383.72222900000003</v>
      </c>
      <c r="P102">
        <v>388.35519399999998</v>
      </c>
      <c r="Q102">
        <v>392.62469499999997</v>
      </c>
      <c r="R102">
        <v>396.89227299999999</v>
      </c>
      <c r="S102">
        <v>400.825378</v>
      </c>
      <c r="T102">
        <v>404.22363300000001</v>
      </c>
      <c r="U102">
        <v>406.93771400000003</v>
      </c>
      <c r="V102">
        <v>409.402039</v>
      </c>
      <c r="W102">
        <v>412.20825200000002</v>
      </c>
      <c r="X102">
        <v>415.00448599999999</v>
      </c>
      <c r="Y102">
        <v>417.76297</v>
      </c>
      <c r="Z102">
        <v>420.70794699999999</v>
      </c>
      <c r="AA102">
        <v>423.63955700000002</v>
      </c>
      <c r="AB102">
        <v>426.34249899999998</v>
      </c>
      <c r="AC102">
        <v>429.01644900000002</v>
      </c>
      <c r="AD102">
        <v>431.66418499999997</v>
      </c>
      <c r="AE102">
        <v>434.45761099999999</v>
      </c>
      <c r="AF102">
        <v>437.75872800000002</v>
      </c>
      <c r="AG102">
        <v>441.21133400000002</v>
      </c>
      <c r="AH102">
        <v>444.65811200000002</v>
      </c>
      <c r="AI102">
        <v>448.45550500000002</v>
      </c>
      <c r="AJ102">
        <v>451.90164199999998</v>
      </c>
      <c r="AK102" s="51">
        <v>8.9999999999999993E-3</v>
      </c>
    </row>
    <row r="103" spans="1:37">
      <c r="A103" t="s">
        <v>1503</v>
      </c>
      <c r="B103" t="s">
        <v>1523</v>
      </c>
      <c r="C103" t="s">
        <v>1713</v>
      </c>
      <c r="D103" t="s">
        <v>521</v>
      </c>
      <c r="E103">
        <v>215.88864100000001</v>
      </c>
      <c r="F103">
        <v>221.524384</v>
      </c>
      <c r="G103">
        <v>224.55650299999999</v>
      </c>
      <c r="H103">
        <v>227.059662</v>
      </c>
      <c r="I103">
        <v>222.695312</v>
      </c>
      <c r="J103">
        <v>221.658401</v>
      </c>
      <c r="K103">
        <v>224.75975</v>
      </c>
      <c r="L103">
        <v>231.23242200000001</v>
      </c>
      <c r="M103">
        <v>234.07270800000001</v>
      </c>
      <c r="N103">
        <v>237.02143899999999</v>
      </c>
      <c r="O103">
        <v>239.98788500000001</v>
      </c>
      <c r="P103">
        <v>242.44567900000001</v>
      </c>
      <c r="Q103">
        <v>244.492096</v>
      </c>
      <c r="R103">
        <v>246.51834099999999</v>
      </c>
      <c r="S103">
        <v>248.39433299999999</v>
      </c>
      <c r="T103">
        <v>250.68119799999999</v>
      </c>
      <c r="U103">
        <v>252.87136799999999</v>
      </c>
      <c r="V103">
        <v>254.84213299999999</v>
      </c>
      <c r="W103">
        <v>256.61343399999998</v>
      </c>
      <c r="X103">
        <v>258.32055700000001</v>
      </c>
      <c r="Y103">
        <v>259.94320699999997</v>
      </c>
      <c r="Z103">
        <v>261.64126599999997</v>
      </c>
      <c r="AA103">
        <v>263.36355600000002</v>
      </c>
      <c r="AB103">
        <v>264.99941999999999</v>
      </c>
      <c r="AC103">
        <v>266.68048099999999</v>
      </c>
      <c r="AD103">
        <v>268.40841699999999</v>
      </c>
      <c r="AE103">
        <v>270.21682700000002</v>
      </c>
      <c r="AF103">
        <v>272.294647</v>
      </c>
      <c r="AG103">
        <v>274.42218000000003</v>
      </c>
      <c r="AH103">
        <v>276.54113799999999</v>
      </c>
      <c r="AI103">
        <v>278.87884500000001</v>
      </c>
      <c r="AJ103">
        <v>281.00555400000002</v>
      </c>
      <c r="AK103" s="51">
        <v>8.9999999999999993E-3</v>
      </c>
    </row>
    <row r="104" spans="1:37">
      <c r="A104" t="s">
        <v>1505</v>
      </c>
      <c r="B104" t="s">
        <v>1524</v>
      </c>
      <c r="C104" t="s">
        <v>1714</v>
      </c>
      <c r="D104" t="s">
        <v>521</v>
      </c>
      <c r="E104">
        <v>27.579813000000001</v>
      </c>
      <c r="F104">
        <v>28.225344</v>
      </c>
      <c r="G104">
        <v>29.216650000000001</v>
      </c>
      <c r="H104">
        <v>32.082062000000001</v>
      </c>
      <c r="I104">
        <v>32.516064</v>
      </c>
      <c r="J104">
        <v>32.771251999999997</v>
      </c>
      <c r="K104">
        <v>32.99823</v>
      </c>
      <c r="L104">
        <v>30.563755</v>
      </c>
      <c r="M104">
        <v>31.457373</v>
      </c>
      <c r="N104">
        <v>32.085937999999999</v>
      </c>
      <c r="O104">
        <v>32.831828999999999</v>
      </c>
      <c r="P104">
        <v>33.392009999999999</v>
      </c>
      <c r="Q104">
        <v>33.933093999999997</v>
      </c>
      <c r="R104">
        <v>34.434372000000003</v>
      </c>
      <c r="S104">
        <v>34.655403</v>
      </c>
      <c r="T104">
        <v>34.812964999999998</v>
      </c>
      <c r="U104">
        <v>34.895240999999999</v>
      </c>
      <c r="V104">
        <v>34.946705000000001</v>
      </c>
      <c r="W104">
        <v>35.316574000000003</v>
      </c>
      <c r="X104">
        <v>35.635181000000003</v>
      </c>
      <c r="Y104">
        <v>35.926307999999999</v>
      </c>
      <c r="Z104">
        <v>36.197887000000001</v>
      </c>
      <c r="AA104">
        <v>36.452548999999998</v>
      </c>
      <c r="AB104">
        <v>36.668922000000002</v>
      </c>
      <c r="AC104">
        <v>36.866646000000003</v>
      </c>
      <c r="AD104">
        <v>37.071410999999998</v>
      </c>
      <c r="AE104">
        <v>37.300766000000003</v>
      </c>
      <c r="AF104">
        <v>37.588791000000001</v>
      </c>
      <c r="AG104">
        <v>37.907578000000001</v>
      </c>
      <c r="AH104">
        <v>38.214413</v>
      </c>
      <c r="AI104">
        <v>38.544086</v>
      </c>
      <c r="AJ104">
        <v>38.838096999999998</v>
      </c>
      <c r="AK104" s="51">
        <v>1.0999999999999999E-2</v>
      </c>
    </row>
    <row r="105" spans="1:37">
      <c r="A105" t="s">
        <v>1507</v>
      </c>
      <c r="B105" t="s">
        <v>1525</v>
      </c>
      <c r="C105" t="s">
        <v>1715</v>
      </c>
      <c r="D105" t="s">
        <v>521</v>
      </c>
      <c r="E105">
        <v>95.582245</v>
      </c>
      <c r="F105">
        <v>96.353461999999993</v>
      </c>
      <c r="G105">
        <v>97.856162999999995</v>
      </c>
      <c r="H105">
        <v>98.282982000000004</v>
      </c>
      <c r="I105">
        <v>106.759064</v>
      </c>
      <c r="J105">
        <v>110.322807</v>
      </c>
      <c r="K105">
        <v>110.29830200000001</v>
      </c>
      <c r="L105">
        <v>110.031807</v>
      </c>
      <c r="M105">
        <v>109.98178900000001</v>
      </c>
      <c r="N105">
        <v>110.30178100000001</v>
      </c>
      <c r="O105">
        <v>110.902542</v>
      </c>
      <c r="P105">
        <v>112.51752500000001</v>
      </c>
      <c r="Q105">
        <v>114.199478</v>
      </c>
      <c r="R105">
        <v>115.939583</v>
      </c>
      <c r="S105">
        <v>117.77565</v>
      </c>
      <c r="T105">
        <v>118.72946899999999</v>
      </c>
      <c r="U105">
        <v>119.17111199999999</v>
      </c>
      <c r="V105">
        <v>119.613197</v>
      </c>
      <c r="W105">
        <v>120.27825900000001</v>
      </c>
      <c r="X105">
        <v>121.04872899999999</v>
      </c>
      <c r="Y105">
        <v>121.893456</v>
      </c>
      <c r="Z105">
        <v>122.868813</v>
      </c>
      <c r="AA105">
        <v>123.823448</v>
      </c>
      <c r="AB105">
        <v>124.674171</v>
      </c>
      <c r="AC105">
        <v>125.46933</v>
      </c>
      <c r="AD105">
        <v>126.184341</v>
      </c>
      <c r="AE105">
        <v>126.940033</v>
      </c>
      <c r="AF105">
        <v>127.87531300000001</v>
      </c>
      <c r="AG105">
        <v>128.881561</v>
      </c>
      <c r="AH105">
        <v>129.902557</v>
      </c>
      <c r="AI105">
        <v>131.03254699999999</v>
      </c>
      <c r="AJ105">
        <v>132.05798300000001</v>
      </c>
      <c r="AK105" s="51">
        <v>0.01</v>
      </c>
    </row>
    <row r="106" spans="1:37">
      <c r="A106" t="s">
        <v>1436</v>
      </c>
      <c r="B106" t="s">
        <v>1526</v>
      </c>
      <c r="C106" t="s">
        <v>1716</v>
      </c>
      <c r="D106" t="s">
        <v>521</v>
      </c>
      <c r="E106">
        <v>28.94763</v>
      </c>
      <c r="F106">
        <v>29.486259</v>
      </c>
      <c r="G106">
        <v>29.996326</v>
      </c>
      <c r="H106">
        <v>30.495933999999998</v>
      </c>
      <c r="I106">
        <v>31.002528999999999</v>
      </c>
      <c r="J106">
        <v>31.530646999999998</v>
      </c>
      <c r="K106">
        <v>32.027904999999997</v>
      </c>
      <c r="L106">
        <v>32.499336</v>
      </c>
      <c r="M106">
        <v>33.005543000000003</v>
      </c>
      <c r="N106">
        <v>33.519821</v>
      </c>
      <c r="O106">
        <v>34.031585999999997</v>
      </c>
      <c r="P106">
        <v>34.548839999999998</v>
      </c>
      <c r="Q106">
        <v>35.050587</v>
      </c>
      <c r="R106">
        <v>35.567203999999997</v>
      </c>
      <c r="S106">
        <v>36.115952</v>
      </c>
      <c r="T106">
        <v>36.680228999999997</v>
      </c>
      <c r="U106">
        <v>37.237808000000001</v>
      </c>
      <c r="V106">
        <v>37.778336000000003</v>
      </c>
      <c r="W106">
        <v>38.325294</v>
      </c>
      <c r="X106">
        <v>38.884720000000002</v>
      </c>
      <c r="Y106">
        <v>39.416237000000002</v>
      </c>
      <c r="Z106">
        <v>39.943485000000003</v>
      </c>
      <c r="AA106">
        <v>40.465462000000002</v>
      </c>
      <c r="AB106">
        <v>40.982430000000001</v>
      </c>
      <c r="AC106">
        <v>41.491095999999999</v>
      </c>
      <c r="AD106">
        <v>41.983822000000004</v>
      </c>
      <c r="AE106">
        <v>42.475746000000001</v>
      </c>
      <c r="AF106">
        <v>42.962508999999997</v>
      </c>
      <c r="AG106">
        <v>43.432968000000002</v>
      </c>
      <c r="AH106">
        <v>43.896239999999999</v>
      </c>
      <c r="AI106">
        <v>44.360878</v>
      </c>
      <c r="AJ106">
        <v>44.811607000000002</v>
      </c>
      <c r="AK106" s="51">
        <v>1.4E-2</v>
      </c>
    </row>
    <row r="107" spans="1:37">
      <c r="A107" t="s">
        <v>1503</v>
      </c>
      <c r="B107" t="s">
        <v>1527</v>
      </c>
      <c r="C107" t="s">
        <v>1717</v>
      </c>
      <c r="D107" t="s">
        <v>521</v>
      </c>
      <c r="E107">
        <v>9.5018940000000001</v>
      </c>
      <c r="F107">
        <v>9.6786969999999997</v>
      </c>
      <c r="G107">
        <v>9.8461230000000004</v>
      </c>
      <c r="H107">
        <v>10.010116</v>
      </c>
      <c r="I107">
        <v>10.176404</v>
      </c>
      <c r="J107">
        <v>10.349755</v>
      </c>
      <c r="K107">
        <v>10.512976</v>
      </c>
      <c r="L107">
        <v>10.667721999999999</v>
      </c>
      <c r="M107">
        <v>10.833881</v>
      </c>
      <c r="N107">
        <v>11.002689999999999</v>
      </c>
      <c r="O107">
        <v>11.170674</v>
      </c>
      <c r="P107">
        <v>11.340458999999999</v>
      </c>
      <c r="Q107">
        <v>11.505155999999999</v>
      </c>
      <c r="R107">
        <v>11.674732000000001</v>
      </c>
      <c r="S107">
        <v>11.854856</v>
      </c>
      <c r="T107">
        <v>12.040075</v>
      </c>
      <c r="U107">
        <v>12.223098999999999</v>
      </c>
      <c r="V107">
        <v>12.400522</v>
      </c>
      <c r="W107">
        <v>12.580059</v>
      </c>
      <c r="X107">
        <v>12.763688</v>
      </c>
      <c r="Y107">
        <v>12.938154000000001</v>
      </c>
      <c r="Z107">
        <v>13.111221</v>
      </c>
      <c r="AA107">
        <v>13.282557000000001</v>
      </c>
      <c r="AB107">
        <v>13.452249</v>
      </c>
      <c r="AC107">
        <v>13.619216</v>
      </c>
      <c r="AD107">
        <v>13.780951</v>
      </c>
      <c r="AE107">
        <v>13.942422000000001</v>
      </c>
      <c r="AF107">
        <v>14.102198</v>
      </c>
      <c r="AG107">
        <v>14.256622999999999</v>
      </c>
      <c r="AH107">
        <v>14.40869</v>
      </c>
      <c r="AI107">
        <v>14.561204999999999</v>
      </c>
      <c r="AJ107">
        <v>14.709154</v>
      </c>
      <c r="AK107" s="51">
        <v>1.4E-2</v>
      </c>
    </row>
    <row r="108" spans="1:37">
      <c r="A108" t="s">
        <v>1505</v>
      </c>
      <c r="B108" t="s">
        <v>1528</v>
      </c>
      <c r="C108" t="s">
        <v>1718</v>
      </c>
      <c r="D108" t="s">
        <v>521</v>
      </c>
      <c r="E108">
        <v>6.1872800000000003</v>
      </c>
      <c r="F108">
        <v>6.3024060000000004</v>
      </c>
      <c r="G108">
        <v>6.4114279999999999</v>
      </c>
      <c r="H108">
        <v>6.5182149999999996</v>
      </c>
      <c r="I108">
        <v>6.6264950000000002</v>
      </c>
      <c r="J108">
        <v>6.7393749999999999</v>
      </c>
      <c r="K108">
        <v>6.8456580000000002</v>
      </c>
      <c r="L108">
        <v>6.9464230000000002</v>
      </c>
      <c r="M108">
        <v>7.0546199999999999</v>
      </c>
      <c r="N108">
        <v>7.164542</v>
      </c>
      <c r="O108">
        <v>7.2739269999999996</v>
      </c>
      <c r="P108">
        <v>7.3844839999999996</v>
      </c>
      <c r="Q108">
        <v>7.4917280000000002</v>
      </c>
      <c r="R108">
        <v>7.60215</v>
      </c>
      <c r="S108">
        <v>7.7194399999999996</v>
      </c>
      <c r="T108">
        <v>7.8400480000000003</v>
      </c>
      <c r="U108">
        <v>7.9592260000000001</v>
      </c>
      <c r="V108">
        <v>8.0747579999999992</v>
      </c>
      <c r="W108">
        <v>8.1916670000000007</v>
      </c>
      <c r="X108">
        <v>8.3112379999999995</v>
      </c>
      <c r="Y108">
        <v>8.4248440000000002</v>
      </c>
      <c r="Z108">
        <v>8.5375390000000007</v>
      </c>
      <c r="AA108">
        <v>8.6491059999999997</v>
      </c>
      <c r="AB108">
        <v>8.7596039999999995</v>
      </c>
      <c r="AC108">
        <v>8.8683259999999997</v>
      </c>
      <c r="AD108">
        <v>8.9736399999999996</v>
      </c>
      <c r="AE108">
        <v>9.0787849999999999</v>
      </c>
      <c r="AF108">
        <v>9.1828260000000004</v>
      </c>
      <c r="AG108">
        <v>9.2833819999999996</v>
      </c>
      <c r="AH108">
        <v>9.3824020000000008</v>
      </c>
      <c r="AI108">
        <v>9.4817149999999994</v>
      </c>
      <c r="AJ108">
        <v>9.5780530000000006</v>
      </c>
      <c r="AK108" s="51">
        <v>1.4E-2</v>
      </c>
    </row>
    <row r="109" spans="1:37">
      <c r="A109" t="s">
        <v>1507</v>
      </c>
      <c r="B109" t="s">
        <v>1529</v>
      </c>
      <c r="C109" t="s">
        <v>1719</v>
      </c>
      <c r="D109" t="s">
        <v>521</v>
      </c>
      <c r="E109">
        <v>13.258456000000001</v>
      </c>
      <c r="F109">
        <v>13.505157000000001</v>
      </c>
      <c r="G109">
        <v>13.738775</v>
      </c>
      <c r="H109">
        <v>13.967603</v>
      </c>
      <c r="I109">
        <v>14.199631999999999</v>
      </c>
      <c r="J109">
        <v>14.441518</v>
      </c>
      <c r="K109">
        <v>14.669269</v>
      </c>
      <c r="L109">
        <v>14.885192</v>
      </c>
      <c r="M109">
        <v>15.117043000000001</v>
      </c>
      <c r="N109">
        <v>15.352589999999999</v>
      </c>
      <c r="O109">
        <v>15.586987000000001</v>
      </c>
      <c r="P109">
        <v>15.823895</v>
      </c>
      <c r="Q109">
        <v>16.053702999999999</v>
      </c>
      <c r="R109">
        <v>16.290320999999999</v>
      </c>
      <c r="S109">
        <v>16.541658000000002</v>
      </c>
      <c r="T109">
        <v>16.800104000000001</v>
      </c>
      <c r="U109">
        <v>17.055485000000001</v>
      </c>
      <c r="V109">
        <v>17.303052999999998</v>
      </c>
      <c r="W109">
        <v>17.553571999999999</v>
      </c>
      <c r="X109">
        <v>17.809795000000001</v>
      </c>
      <c r="Y109">
        <v>18.053238</v>
      </c>
      <c r="Z109">
        <v>18.294725</v>
      </c>
      <c r="AA109">
        <v>18.533798000000001</v>
      </c>
      <c r="AB109">
        <v>18.770578</v>
      </c>
      <c r="AC109">
        <v>19.003554999999999</v>
      </c>
      <c r="AD109">
        <v>19.229230999999999</v>
      </c>
      <c r="AE109">
        <v>19.454540000000001</v>
      </c>
      <c r="AF109">
        <v>19.677485000000001</v>
      </c>
      <c r="AG109">
        <v>19.892962000000001</v>
      </c>
      <c r="AH109">
        <v>20.105148</v>
      </c>
      <c r="AI109">
        <v>20.317961</v>
      </c>
      <c r="AJ109">
        <v>20.524401000000001</v>
      </c>
      <c r="AK109" s="51">
        <v>1.4E-2</v>
      </c>
    </row>
    <row r="110" spans="1:37">
      <c r="A110" t="s">
        <v>1438</v>
      </c>
      <c r="B110" t="s">
        <v>1530</v>
      </c>
      <c r="C110" t="s">
        <v>1720</v>
      </c>
      <c r="D110" t="s">
        <v>521</v>
      </c>
      <c r="E110">
        <v>51.176842000000001</v>
      </c>
      <c r="F110">
        <v>52.623150000000003</v>
      </c>
      <c r="G110">
        <v>54.100113</v>
      </c>
      <c r="H110">
        <v>55.632820000000002</v>
      </c>
      <c r="I110">
        <v>57.156204000000002</v>
      </c>
      <c r="J110">
        <v>58.699013000000001</v>
      </c>
      <c r="K110">
        <v>60.148646999999997</v>
      </c>
      <c r="L110">
        <v>61.551178</v>
      </c>
      <c r="M110">
        <v>62.985458000000001</v>
      </c>
      <c r="N110">
        <v>64.467827</v>
      </c>
      <c r="O110">
        <v>65.995193</v>
      </c>
      <c r="P110">
        <v>67.538405999999995</v>
      </c>
      <c r="Q110">
        <v>69.108825999999993</v>
      </c>
      <c r="R110">
        <v>70.678825000000003</v>
      </c>
      <c r="S110">
        <v>72.333893000000003</v>
      </c>
      <c r="T110">
        <v>74.046959000000001</v>
      </c>
      <c r="U110">
        <v>75.741028</v>
      </c>
      <c r="V110">
        <v>77.421547000000004</v>
      </c>
      <c r="W110">
        <v>79.103240999999997</v>
      </c>
      <c r="X110">
        <v>80.820740000000001</v>
      </c>
      <c r="Y110">
        <v>82.465912000000003</v>
      </c>
      <c r="Z110">
        <v>84.103920000000002</v>
      </c>
      <c r="AA110">
        <v>85.753112999999999</v>
      </c>
      <c r="AB110">
        <v>87.380843999999996</v>
      </c>
      <c r="AC110">
        <v>89.000793000000002</v>
      </c>
      <c r="AD110">
        <v>90.575042999999994</v>
      </c>
      <c r="AE110">
        <v>92.145995999999997</v>
      </c>
      <c r="AF110">
        <v>93.700728999999995</v>
      </c>
      <c r="AG110">
        <v>95.183937</v>
      </c>
      <c r="AH110">
        <v>96.668930000000003</v>
      </c>
      <c r="AI110">
        <v>98.196594000000005</v>
      </c>
      <c r="AJ110">
        <v>99.715050000000005</v>
      </c>
      <c r="AK110" s="51">
        <v>2.1999999999999999E-2</v>
      </c>
    </row>
    <row r="111" spans="1:37">
      <c r="A111" t="s">
        <v>1503</v>
      </c>
      <c r="B111" t="s">
        <v>1531</v>
      </c>
      <c r="C111" t="s">
        <v>1721</v>
      </c>
      <c r="D111" t="s">
        <v>521</v>
      </c>
      <c r="E111">
        <v>32.690052000000001</v>
      </c>
      <c r="F111">
        <v>33.613906999999998</v>
      </c>
      <c r="G111">
        <v>34.557338999999999</v>
      </c>
      <c r="H111">
        <v>35.536380999999999</v>
      </c>
      <c r="I111">
        <v>36.509467999999998</v>
      </c>
      <c r="J111">
        <v>37.494965000000001</v>
      </c>
      <c r="K111">
        <v>38.420940000000002</v>
      </c>
      <c r="L111">
        <v>39.316833000000003</v>
      </c>
      <c r="M111">
        <v>40.233001999999999</v>
      </c>
      <c r="N111">
        <v>41.17989</v>
      </c>
      <c r="O111">
        <v>42.155521</v>
      </c>
      <c r="P111">
        <v>43.141272999999998</v>
      </c>
      <c r="Q111">
        <v>44.144404999999999</v>
      </c>
      <c r="R111">
        <v>45.147266000000002</v>
      </c>
      <c r="S111">
        <v>46.204467999999999</v>
      </c>
      <c r="T111">
        <v>47.298717000000003</v>
      </c>
      <c r="U111">
        <v>48.380833000000003</v>
      </c>
      <c r="V111">
        <v>49.454287999999998</v>
      </c>
      <c r="W111">
        <v>50.528500000000001</v>
      </c>
      <c r="X111">
        <v>51.625579999999999</v>
      </c>
      <c r="Y111">
        <v>52.676464000000003</v>
      </c>
      <c r="Z111">
        <v>53.722766999999997</v>
      </c>
      <c r="AA111">
        <v>54.776215000000001</v>
      </c>
      <c r="AB111">
        <v>55.815956</v>
      </c>
      <c r="AC111">
        <v>56.850726999999999</v>
      </c>
      <c r="AD111">
        <v>57.856304000000002</v>
      </c>
      <c r="AE111">
        <v>58.859775999999997</v>
      </c>
      <c r="AF111">
        <v>59.852885999999998</v>
      </c>
      <c r="AG111">
        <v>60.800308000000001</v>
      </c>
      <c r="AH111">
        <v>61.748874999999998</v>
      </c>
      <c r="AI111">
        <v>62.724696999999999</v>
      </c>
      <c r="AJ111">
        <v>63.694637</v>
      </c>
      <c r="AK111" s="51">
        <v>2.1999999999999999E-2</v>
      </c>
    </row>
    <row r="112" spans="1:37">
      <c r="A112" t="s">
        <v>1505</v>
      </c>
      <c r="B112" t="s">
        <v>1532</v>
      </c>
      <c r="C112" t="s">
        <v>1722</v>
      </c>
      <c r="D112" t="s">
        <v>521</v>
      </c>
      <c r="E112">
        <v>2.9308320000000001</v>
      </c>
      <c r="F112">
        <v>3.0136609999999999</v>
      </c>
      <c r="G112">
        <v>3.0982440000000002</v>
      </c>
      <c r="H112">
        <v>3.1860200000000001</v>
      </c>
      <c r="I112">
        <v>3.273263</v>
      </c>
      <c r="J112">
        <v>3.361618</v>
      </c>
      <c r="K112">
        <v>3.444636</v>
      </c>
      <c r="L112">
        <v>3.5249579999999998</v>
      </c>
      <c r="M112">
        <v>3.607097</v>
      </c>
      <c r="N112">
        <v>3.6919900000000001</v>
      </c>
      <c r="O112">
        <v>3.779461</v>
      </c>
      <c r="P112">
        <v>3.8678379999999999</v>
      </c>
      <c r="Q112">
        <v>3.9577740000000001</v>
      </c>
      <c r="R112">
        <v>4.0476859999999997</v>
      </c>
      <c r="S112">
        <v>4.1424700000000003</v>
      </c>
      <c r="T112">
        <v>4.2405749999999998</v>
      </c>
      <c r="U112">
        <v>4.3375919999999999</v>
      </c>
      <c r="V112">
        <v>4.4338329999999999</v>
      </c>
      <c r="W112">
        <v>4.5301410000000004</v>
      </c>
      <c r="X112">
        <v>4.6284999999999998</v>
      </c>
      <c r="Y112">
        <v>4.7227180000000004</v>
      </c>
      <c r="Z112">
        <v>4.8165250000000004</v>
      </c>
      <c r="AA112">
        <v>4.910971</v>
      </c>
      <c r="AB112">
        <v>5.0041890000000002</v>
      </c>
      <c r="AC112">
        <v>5.0969620000000004</v>
      </c>
      <c r="AD112">
        <v>5.1871169999999998</v>
      </c>
      <c r="AE112">
        <v>5.2770840000000003</v>
      </c>
      <c r="AF112">
        <v>5.3661209999999997</v>
      </c>
      <c r="AG112">
        <v>5.4510630000000004</v>
      </c>
      <c r="AH112">
        <v>5.5361070000000003</v>
      </c>
      <c r="AI112">
        <v>5.6235939999999998</v>
      </c>
      <c r="AJ112">
        <v>5.7105540000000001</v>
      </c>
      <c r="AK112" s="51">
        <v>2.1999999999999999E-2</v>
      </c>
    </row>
    <row r="113" spans="1:37">
      <c r="A113" t="s">
        <v>1507</v>
      </c>
      <c r="B113" t="s">
        <v>1533</v>
      </c>
      <c r="C113" t="s">
        <v>1723</v>
      </c>
      <c r="D113" t="s">
        <v>521</v>
      </c>
      <c r="E113">
        <v>15.555956999999999</v>
      </c>
      <c r="F113">
        <v>15.995583999999999</v>
      </c>
      <c r="G113">
        <v>16.444528999999999</v>
      </c>
      <c r="H113">
        <v>16.910418</v>
      </c>
      <c r="I113">
        <v>17.373472</v>
      </c>
      <c r="J113">
        <v>17.842431999999999</v>
      </c>
      <c r="K113">
        <v>18.283069999999999</v>
      </c>
      <c r="L113">
        <v>18.709391</v>
      </c>
      <c r="M113">
        <v>19.145361000000001</v>
      </c>
      <c r="N113">
        <v>19.595949000000001</v>
      </c>
      <c r="O113">
        <v>20.060214999999999</v>
      </c>
      <c r="P113">
        <v>20.529297</v>
      </c>
      <c r="Q113">
        <v>21.006648999999999</v>
      </c>
      <c r="R113">
        <v>21.483872999999999</v>
      </c>
      <c r="S113">
        <v>21.986954000000001</v>
      </c>
      <c r="T113">
        <v>22.507669</v>
      </c>
      <c r="U113">
        <v>23.022604000000001</v>
      </c>
      <c r="V113">
        <v>23.533422000000002</v>
      </c>
      <c r="W113">
        <v>24.044598000000001</v>
      </c>
      <c r="X113">
        <v>24.566658</v>
      </c>
      <c r="Y113">
        <v>25.06673</v>
      </c>
      <c r="Z113">
        <v>25.564630999999999</v>
      </c>
      <c r="AA113">
        <v>26.065922</v>
      </c>
      <c r="AB113">
        <v>26.560699</v>
      </c>
      <c r="AC113">
        <v>27.053108000000002</v>
      </c>
      <c r="AD113">
        <v>27.531624000000001</v>
      </c>
      <c r="AE113">
        <v>28.009138</v>
      </c>
      <c r="AF113">
        <v>28.481718000000001</v>
      </c>
      <c r="AG113">
        <v>28.932563999999999</v>
      </c>
      <c r="AH113">
        <v>29.383951</v>
      </c>
      <c r="AI113">
        <v>29.848305</v>
      </c>
      <c r="AJ113">
        <v>30.309861999999999</v>
      </c>
      <c r="AK113" s="51">
        <v>2.1999999999999999E-2</v>
      </c>
    </row>
    <row r="114" spans="1:37">
      <c r="A114" t="s">
        <v>1440</v>
      </c>
      <c r="B114" t="s">
        <v>1534</v>
      </c>
      <c r="C114" t="s">
        <v>1724</v>
      </c>
      <c r="D114" t="s">
        <v>521</v>
      </c>
      <c r="E114">
        <v>87.676529000000002</v>
      </c>
      <c r="F114">
        <v>90.568068999999994</v>
      </c>
      <c r="G114">
        <v>93.272300999999999</v>
      </c>
      <c r="H114">
        <v>95.922782999999995</v>
      </c>
      <c r="I114">
        <v>98.573166000000001</v>
      </c>
      <c r="J114">
        <v>101.210167</v>
      </c>
      <c r="K114">
        <v>103.720596</v>
      </c>
      <c r="L114">
        <v>106.103615</v>
      </c>
      <c r="M114">
        <v>108.348297</v>
      </c>
      <c r="N114">
        <v>110.59309399999999</v>
      </c>
      <c r="O114">
        <v>112.86794999999999</v>
      </c>
      <c r="P114">
        <v>115.137939</v>
      </c>
      <c r="Q114">
        <v>117.384888</v>
      </c>
      <c r="R114">
        <v>119.572968</v>
      </c>
      <c r="S114">
        <v>121.837357</v>
      </c>
      <c r="T114">
        <v>124.153137</v>
      </c>
      <c r="U114">
        <v>126.45362900000001</v>
      </c>
      <c r="V114">
        <v>128.76823400000001</v>
      </c>
      <c r="W114">
        <v>131.06677199999999</v>
      </c>
      <c r="X114">
        <v>133.40786700000001</v>
      </c>
      <c r="Y114">
        <v>135.741409</v>
      </c>
      <c r="Z114">
        <v>138.08221399999999</v>
      </c>
      <c r="AA114">
        <v>140.45225500000001</v>
      </c>
      <c r="AB114">
        <v>142.755585</v>
      </c>
      <c r="AC114">
        <v>145.041946</v>
      </c>
      <c r="AD114">
        <v>147.320099</v>
      </c>
      <c r="AE114">
        <v>149.60855100000001</v>
      </c>
      <c r="AF114">
        <v>151.91055299999999</v>
      </c>
      <c r="AG114">
        <v>154.11639400000001</v>
      </c>
      <c r="AH114">
        <v>156.352341</v>
      </c>
      <c r="AI114">
        <v>158.653198</v>
      </c>
      <c r="AJ114">
        <v>160.93897999999999</v>
      </c>
      <c r="AK114" s="51">
        <v>0.02</v>
      </c>
    </row>
    <row r="115" spans="1:37">
      <c r="A115" t="s">
        <v>1503</v>
      </c>
      <c r="B115" t="s">
        <v>1535</v>
      </c>
      <c r="C115" t="s">
        <v>1725</v>
      </c>
      <c r="D115" t="s">
        <v>521</v>
      </c>
      <c r="E115">
        <v>46.244663000000003</v>
      </c>
      <c r="F115">
        <v>47.769793999999997</v>
      </c>
      <c r="G115">
        <v>49.196128999999999</v>
      </c>
      <c r="H115">
        <v>50.594116</v>
      </c>
      <c r="I115">
        <v>51.992049999999999</v>
      </c>
      <c r="J115">
        <v>53.382930999999999</v>
      </c>
      <c r="K115">
        <v>54.707042999999999</v>
      </c>
      <c r="L115">
        <v>55.963959000000003</v>
      </c>
      <c r="M115">
        <v>57.147906999999996</v>
      </c>
      <c r="N115">
        <v>58.331916999999997</v>
      </c>
      <c r="O115">
        <v>59.531784000000002</v>
      </c>
      <c r="P115">
        <v>60.729087999999997</v>
      </c>
      <c r="Q115">
        <v>61.914223</v>
      </c>
      <c r="R115">
        <v>63.068317</v>
      </c>
      <c r="S115">
        <v>64.262664999999998</v>
      </c>
      <c r="T115">
        <v>65.484108000000006</v>
      </c>
      <c r="U115">
        <v>66.697502</v>
      </c>
      <c r="V115">
        <v>67.918327000000005</v>
      </c>
      <c r="W115">
        <v>69.130691999999996</v>
      </c>
      <c r="X115">
        <v>70.365493999999998</v>
      </c>
      <c r="Y115">
        <v>71.596305999999998</v>
      </c>
      <c r="Z115">
        <v>72.830956</v>
      </c>
      <c r="AA115">
        <v>74.081023999999999</v>
      </c>
      <c r="AB115">
        <v>75.295906000000002</v>
      </c>
      <c r="AC115">
        <v>76.501846</v>
      </c>
      <c r="AD115">
        <v>77.703445000000002</v>
      </c>
      <c r="AE115">
        <v>78.910483999999997</v>
      </c>
      <c r="AF115">
        <v>80.124656999999999</v>
      </c>
      <c r="AG115">
        <v>81.288116000000002</v>
      </c>
      <c r="AH115">
        <v>82.467467999999997</v>
      </c>
      <c r="AI115">
        <v>83.681045999999995</v>
      </c>
      <c r="AJ115">
        <v>84.886673000000002</v>
      </c>
      <c r="AK115" s="51">
        <v>0.02</v>
      </c>
    </row>
    <row r="116" spans="1:37">
      <c r="A116" t="s">
        <v>1505</v>
      </c>
      <c r="B116" t="s">
        <v>1536</v>
      </c>
      <c r="C116" t="s">
        <v>1726</v>
      </c>
      <c r="D116" t="s">
        <v>521</v>
      </c>
      <c r="E116">
        <v>15.275385</v>
      </c>
      <c r="F116">
        <v>15.779159999999999</v>
      </c>
      <c r="G116">
        <v>16.250305000000001</v>
      </c>
      <c r="H116">
        <v>16.712084000000001</v>
      </c>
      <c r="I116">
        <v>17.173843000000002</v>
      </c>
      <c r="J116">
        <v>17.633272000000002</v>
      </c>
      <c r="K116">
        <v>18.070651999999999</v>
      </c>
      <c r="L116">
        <v>18.48583</v>
      </c>
      <c r="M116">
        <v>18.876909000000001</v>
      </c>
      <c r="N116">
        <v>19.268008999999999</v>
      </c>
      <c r="O116">
        <v>19.664342999999999</v>
      </c>
      <c r="P116">
        <v>20.059832</v>
      </c>
      <c r="Q116">
        <v>20.451305000000001</v>
      </c>
      <c r="R116">
        <v>20.832521</v>
      </c>
      <c r="S116">
        <v>21.227034</v>
      </c>
      <c r="T116">
        <v>21.630496999999998</v>
      </c>
      <c r="U116">
        <v>22.031300000000002</v>
      </c>
      <c r="V116">
        <v>22.434559</v>
      </c>
      <c r="W116">
        <v>22.835021999999999</v>
      </c>
      <c r="X116">
        <v>23.242899000000001</v>
      </c>
      <c r="Y116">
        <v>23.649457999999999</v>
      </c>
      <c r="Z116">
        <v>24.057283000000002</v>
      </c>
      <c r="AA116">
        <v>24.470199999999998</v>
      </c>
      <c r="AB116">
        <v>24.871496</v>
      </c>
      <c r="AC116">
        <v>25.269836000000002</v>
      </c>
      <c r="AD116">
        <v>25.666747999999998</v>
      </c>
      <c r="AE116">
        <v>26.065450999999999</v>
      </c>
      <c r="AF116">
        <v>26.466512999999999</v>
      </c>
      <c r="AG116">
        <v>26.850826000000001</v>
      </c>
      <c r="AH116">
        <v>27.240380999999999</v>
      </c>
      <c r="AI116">
        <v>27.641251</v>
      </c>
      <c r="AJ116">
        <v>28.039487999999999</v>
      </c>
      <c r="AK116" s="51">
        <v>0.02</v>
      </c>
    </row>
    <row r="117" spans="1:37">
      <c r="A117" t="s">
        <v>1507</v>
      </c>
      <c r="B117" t="s">
        <v>1537</v>
      </c>
      <c r="C117" t="s">
        <v>1727</v>
      </c>
      <c r="D117" t="s">
        <v>521</v>
      </c>
      <c r="E117">
        <v>26.156483000000001</v>
      </c>
      <c r="F117">
        <v>27.019112</v>
      </c>
      <c r="G117">
        <v>27.825865</v>
      </c>
      <c r="H117">
        <v>28.616582999999999</v>
      </c>
      <c r="I117">
        <v>29.40727</v>
      </c>
      <c r="J117">
        <v>30.193961999999999</v>
      </c>
      <c r="K117">
        <v>30.942900000000002</v>
      </c>
      <c r="L117">
        <v>31.653822000000002</v>
      </c>
      <c r="M117">
        <v>32.323475000000002</v>
      </c>
      <c r="N117">
        <v>32.993167999999997</v>
      </c>
      <c r="O117">
        <v>33.671821999999999</v>
      </c>
      <c r="P117">
        <v>34.349026000000002</v>
      </c>
      <c r="Q117">
        <v>35.019359999999999</v>
      </c>
      <c r="R117">
        <v>35.672127000000003</v>
      </c>
      <c r="S117">
        <v>36.347659999999998</v>
      </c>
      <c r="T117">
        <v>37.038525</v>
      </c>
      <c r="U117">
        <v>37.724826999999998</v>
      </c>
      <c r="V117">
        <v>38.415343999999997</v>
      </c>
      <c r="W117">
        <v>39.101067</v>
      </c>
      <c r="X117">
        <v>39.799484</v>
      </c>
      <c r="Y117">
        <v>40.495646999999998</v>
      </c>
      <c r="Z117">
        <v>41.193976999999997</v>
      </c>
      <c r="AA117">
        <v>41.901031000000003</v>
      </c>
      <c r="AB117">
        <v>42.588180999999999</v>
      </c>
      <c r="AC117">
        <v>43.270263999999997</v>
      </c>
      <c r="AD117">
        <v>43.949913000000002</v>
      </c>
      <c r="AE117">
        <v>44.632621999999998</v>
      </c>
      <c r="AF117">
        <v>45.319374000000003</v>
      </c>
      <c r="AG117">
        <v>45.977440000000001</v>
      </c>
      <c r="AH117">
        <v>46.644492999999997</v>
      </c>
      <c r="AI117">
        <v>47.330910000000003</v>
      </c>
      <c r="AJ117">
        <v>48.012821000000002</v>
      </c>
      <c r="AK117" s="51">
        <v>0.02</v>
      </c>
    </row>
    <row r="118" spans="1:37">
      <c r="A118" t="s">
        <v>1442</v>
      </c>
      <c r="B118" t="s">
        <v>1538</v>
      </c>
      <c r="C118" t="s">
        <v>1728</v>
      </c>
      <c r="D118" t="s">
        <v>521</v>
      </c>
      <c r="E118">
        <v>290.53924599999999</v>
      </c>
      <c r="F118">
        <v>295.531586</v>
      </c>
      <c r="G118">
        <v>300.167236</v>
      </c>
      <c r="H118">
        <v>304.783905</v>
      </c>
      <c r="I118">
        <v>309.40939300000002</v>
      </c>
      <c r="J118">
        <v>314.21991000000003</v>
      </c>
      <c r="K118">
        <v>318.96017499999999</v>
      </c>
      <c r="L118">
        <v>323.49276700000001</v>
      </c>
      <c r="M118">
        <v>328.15472399999999</v>
      </c>
      <c r="N118">
        <v>332.849762</v>
      </c>
      <c r="O118">
        <v>337.45825200000002</v>
      </c>
      <c r="P118">
        <v>341.986694</v>
      </c>
      <c r="Q118">
        <v>346.53088400000001</v>
      </c>
      <c r="R118">
        <v>351.043274</v>
      </c>
      <c r="S118">
        <v>355.64254799999998</v>
      </c>
      <c r="T118">
        <v>360.27539100000001</v>
      </c>
      <c r="U118">
        <v>364.85415599999999</v>
      </c>
      <c r="V118">
        <v>369.45590199999998</v>
      </c>
      <c r="W118">
        <v>374.04333500000001</v>
      </c>
      <c r="X118">
        <v>378.67031900000001</v>
      </c>
      <c r="Y118">
        <v>383.17358400000001</v>
      </c>
      <c r="Z118">
        <v>387.72085600000003</v>
      </c>
      <c r="AA118">
        <v>392.37420700000001</v>
      </c>
      <c r="AB118">
        <v>396.99276700000001</v>
      </c>
      <c r="AC118">
        <v>401.51806599999998</v>
      </c>
      <c r="AD118">
        <v>405.94189499999999</v>
      </c>
      <c r="AE118">
        <v>410.38452100000001</v>
      </c>
      <c r="AF118">
        <v>414.90661599999999</v>
      </c>
      <c r="AG118">
        <v>419.49917599999998</v>
      </c>
      <c r="AH118">
        <v>424.38449100000003</v>
      </c>
      <c r="AI118">
        <v>429.72280899999998</v>
      </c>
      <c r="AJ118">
        <v>435.352081</v>
      </c>
      <c r="AK118" s="51">
        <v>1.2999999999999999E-2</v>
      </c>
    </row>
    <row r="119" spans="1:37">
      <c r="A119" t="s">
        <v>1503</v>
      </c>
      <c r="B119" t="s">
        <v>1539</v>
      </c>
      <c r="C119" t="s">
        <v>1729</v>
      </c>
      <c r="D119" t="s">
        <v>521</v>
      </c>
      <c r="E119">
        <v>185.151917</v>
      </c>
      <c r="F119">
        <v>188.333405</v>
      </c>
      <c r="G119">
        <v>191.287567</v>
      </c>
      <c r="H119">
        <v>194.229614</v>
      </c>
      <c r="I119">
        <v>197.177322</v>
      </c>
      <c r="J119">
        <v>200.24288899999999</v>
      </c>
      <c r="K119">
        <v>203.26374799999999</v>
      </c>
      <c r="L119">
        <v>206.15222199999999</v>
      </c>
      <c r="M119">
        <v>209.12313800000001</v>
      </c>
      <c r="N119">
        <v>212.11514299999999</v>
      </c>
      <c r="O119">
        <v>215.051987</v>
      </c>
      <c r="P119">
        <v>217.937836</v>
      </c>
      <c r="Q119">
        <v>220.83369400000001</v>
      </c>
      <c r="R119">
        <v>223.70933500000001</v>
      </c>
      <c r="S119">
        <v>226.64030500000001</v>
      </c>
      <c r="T119">
        <v>229.59266700000001</v>
      </c>
      <c r="U119">
        <v>232.510605</v>
      </c>
      <c r="V119">
        <v>235.44314600000001</v>
      </c>
      <c r="W119">
        <v>238.36656199999999</v>
      </c>
      <c r="X119">
        <v>241.315201</v>
      </c>
      <c r="Y119">
        <v>244.185013</v>
      </c>
      <c r="Z119">
        <v>247.08284</v>
      </c>
      <c r="AA119">
        <v>250.04827900000001</v>
      </c>
      <c r="AB119">
        <v>252.99157700000001</v>
      </c>
      <c r="AC119">
        <v>255.87539699999999</v>
      </c>
      <c r="AD119">
        <v>258.69454999999999</v>
      </c>
      <c r="AE119">
        <v>261.52572600000002</v>
      </c>
      <c r="AF119">
        <v>264.40750100000002</v>
      </c>
      <c r="AG119">
        <v>267.33422899999999</v>
      </c>
      <c r="AH119">
        <v>270.44747899999999</v>
      </c>
      <c r="AI119">
        <v>273.84942599999999</v>
      </c>
      <c r="AJ119">
        <v>277.43679800000001</v>
      </c>
      <c r="AK119" s="51">
        <v>1.2999999999999999E-2</v>
      </c>
    </row>
    <row r="120" spans="1:37">
      <c r="A120" t="s">
        <v>1505</v>
      </c>
      <c r="B120" t="s">
        <v>1540</v>
      </c>
      <c r="C120" t="s">
        <v>1730</v>
      </c>
      <c r="D120" t="s">
        <v>521</v>
      </c>
      <c r="E120">
        <v>61.27169</v>
      </c>
      <c r="F120">
        <v>62.324528000000001</v>
      </c>
      <c r="G120">
        <v>63.302138999999997</v>
      </c>
      <c r="H120">
        <v>64.275741999999994</v>
      </c>
      <c r="I120">
        <v>65.251213000000007</v>
      </c>
      <c r="J120">
        <v>66.265701000000007</v>
      </c>
      <c r="K120">
        <v>67.265372999999997</v>
      </c>
      <c r="L120">
        <v>68.221252000000007</v>
      </c>
      <c r="M120">
        <v>69.204407000000003</v>
      </c>
      <c r="N120">
        <v>70.194534000000004</v>
      </c>
      <c r="O120">
        <v>71.166420000000002</v>
      </c>
      <c r="P120">
        <v>72.121421999999995</v>
      </c>
      <c r="Q120">
        <v>73.079741999999996</v>
      </c>
      <c r="R120">
        <v>74.031363999999996</v>
      </c>
      <c r="S120">
        <v>75.001296999999994</v>
      </c>
      <c r="T120">
        <v>75.978317000000004</v>
      </c>
      <c r="U120">
        <v>76.943932000000004</v>
      </c>
      <c r="V120">
        <v>77.914398000000006</v>
      </c>
      <c r="W120">
        <v>78.881836000000007</v>
      </c>
      <c r="X120">
        <v>79.857613000000001</v>
      </c>
      <c r="Y120">
        <v>80.807311999999996</v>
      </c>
      <c r="Z120">
        <v>81.766281000000006</v>
      </c>
      <c r="AA120">
        <v>82.747626999999994</v>
      </c>
      <c r="AB120">
        <v>83.721633999999995</v>
      </c>
      <c r="AC120">
        <v>84.675972000000002</v>
      </c>
      <c r="AD120">
        <v>85.608902</v>
      </c>
      <c r="AE120">
        <v>86.545822000000001</v>
      </c>
      <c r="AF120">
        <v>87.499474000000006</v>
      </c>
      <c r="AG120">
        <v>88.467995000000002</v>
      </c>
      <c r="AH120">
        <v>89.498260000000002</v>
      </c>
      <c r="AI120">
        <v>90.624054000000001</v>
      </c>
      <c r="AJ120">
        <v>91.811211</v>
      </c>
      <c r="AK120" s="51">
        <v>1.2999999999999999E-2</v>
      </c>
    </row>
    <row r="121" spans="1:37">
      <c r="A121" t="s">
        <v>1507</v>
      </c>
      <c r="B121" t="s">
        <v>1541</v>
      </c>
      <c r="C121" t="s">
        <v>1731</v>
      </c>
      <c r="D121" t="s">
        <v>521</v>
      </c>
      <c r="E121">
        <v>44.11562</v>
      </c>
      <c r="F121">
        <v>44.873660999999998</v>
      </c>
      <c r="G121">
        <v>45.577540999999997</v>
      </c>
      <c r="H121">
        <v>46.278537999999998</v>
      </c>
      <c r="I121">
        <v>46.980873000000003</v>
      </c>
      <c r="J121">
        <v>47.711308000000002</v>
      </c>
      <c r="K121">
        <v>48.431068000000003</v>
      </c>
      <c r="L121">
        <v>49.119304999999997</v>
      </c>
      <c r="M121">
        <v>49.827174999999997</v>
      </c>
      <c r="N121">
        <v>50.540073</v>
      </c>
      <c r="O121">
        <v>51.239821999999997</v>
      </c>
      <c r="P121">
        <v>51.927422</v>
      </c>
      <c r="Q121">
        <v>52.617415999999999</v>
      </c>
      <c r="R121">
        <v>53.302585999999998</v>
      </c>
      <c r="S121">
        <v>54.000934999999998</v>
      </c>
      <c r="T121">
        <v>54.704391000000001</v>
      </c>
      <c r="U121">
        <v>55.399635000000004</v>
      </c>
      <c r="V121">
        <v>56.098370000000003</v>
      </c>
      <c r="W121">
        <v>56.794925999999997</v>
      </c>
      <c r="X121">
        <v>57.497486000000002</v>
      </c>
      <c r="Y121">
        <v>58.181266999999998</v>
      </c>
      <c r="Z121">
        <v>58.871727</v>
      </c>
      <c r="AA121">
        <v>59.578293000000002</v>
      </c>
      <c r="AB121">
        <v>60.279578999999998</v>
      </c>
      <c r="AC121">
        <v>60.966704999999997</v>
      </c>
      <c r="AD121">
        <v>61.638412000000002</v>
      </c>
      <c r="AE121">
        <v>62.312992000000001</v>
      </c>
      <c r="AF121">
        <v>62.999625999999999</v>
      </c>
      <c r="AG121">
        <v>63.696959999999997</v>
      </c>
      <c r="AH121">
        <v>64.438750999999996</v>
      </c>
      <c r="AI121">
        <v>65.249320999999995</v>
      </c>
      <c r="AJ121">
        <v>66.104073</v>
      </c>
      <c r="AK121" s="51">
        <v>1.2999999999999999E-2</v>
      </c>
    </row>
    <row r="122" spans="1:37">
      <c r="A122" t="s">
        <v>1444</v>
      </c>
      <c r="B122" t="s">
        <v>1542</v>
      </c>
      <c r="C122" t="s">
        <v>1732</v>
      </c>
      <c r="D122" t="s">
        <v>521</v>
      </c>
      <c r="E122">
        <v>42.848511000000002</v>
      </c>
      <c r="F122">
        <v>44.567008999999999</v>
      </c>
      <c r="G122">
        <v>46.372070000000001</v>
      </c>
      <c r="H122">
        <v>48.274749999999997</v>
      </c>
      <c r="I122">
        <v>50.278483999999999</v>
      </c>
      <c r="J122">
        <v>52.359825000000001</v>
      </c>
      <c r="K122">
        <v>54.494830999999998</v>
      </c>
      <c r="L122">
        <v>56.675251000000003</v>
      </c>
      <c r="M122">
        <v>58.912135999999997</v>
      </c>
      <c r="N122">
        <v>61.218792000000001</v>
      </c>
      <c r="O122">
        <v>63.615822000000001</v>
      </c>
      <c r="P122">
        <v>66.080871999999999</v>
      </c>
      <c r="Q122">
        <v>68.656936999999999</v>
      </c>
      <c r="R122">
        <v>71.289176999999995</v>
      </c>
      <c r="S122">
        <v>74.045387000000005</v>
      </c>
      <c r="T122">
        <v>76.940535999999994</v>
      </c>
      <c r="U122">
        <v>79.958511000000001</v>
      </c>
      <c r="V122">
        <v>83.099113000000003</v>
      </c>
      <c r="W122">
        <v>86.352844000000005</v>
      </c>
      <c r="X122">
        <v>89.722915999999998</v>
      </c>
      <c r="Y122">
        <v>93.226760999999996</v>
      </c>
      <c r="Z122">
        <v>96.865509000000003</v>
      </c>
      <c r="AA122">
        <v>100.626801</v>
      </c>
      <c r="AB122">
        <v>104.499908</v>
      </c>
      <c r="AC122">
        <v>108.51618999999999</v>
      </c>
      <c r="AD122">
        <v>112.687347</v>
      </c>
      <c r="AE122">
        <v>117.02274300000001</v>
      </c>
      <c r="AF122">
        <v>121.517937</v>
      </c>
      <c r="AG122">
        <v>126.114754</v>
      </c>
      <c r="AH122">
        <v>130.90275600000001</v>
      </c>
      <c r="AI122">
        <v>135.902039</v>
      </c>
      <c r="AJ122">
        <v>141.10434000000001</v>
      </c>
      <c r="AK122" s="51">
        <v>3.9E-2</v>
      </c>
    </row>
    <row r="123" spans="1:37">
      <c r="A123" t="s">
        <v>1503</v>
      </c>
      <c r="B123" t="s">
        <v>1543</v>
      </c>
      <c r="C123" t="s">
        <v>1733</v>
      </c>
      <c r="D123" t="s">
        <v>521</v>
      </c>
      <c r="E123">
        <v>15.369574</v>
      </c>
      <c r="F123">
        <v>15.985991</v>
      </c>
      <c r="G123">
        <v>16.633458999999998</v>
      </c>
      <c r="H123">
        <v>17.315943000000001</v>
      </c>
      <c r="I123">
        <v>18.034673999999999</v>
      </c>
      <c r="J123">
        <v>18.781241999999999</v>
      </c>
      <c r="K123">
        <v>19.547058</v>
      </c>
      <c r="L123">
        <v>20.329166000000001</v>
      </c>
      <c r="M123">
        <v>21.131526999999998</v>
      </c>
      <c r="N123">
        <v>21.958914</v>
      </c>
      <c r="O123">
        <v>22.818718000000001</v>
      </c>
      <c r="P123">
        <v>23.702919000000001</v>
      </c>
      <c r="Q123">
        <v>24.626944999999999</v>
      </c>
      <c r="R123">
        <v>25.571117000000001</v>
      </c>
      <c r="S123">
        <v>26.559757000000001</v>
      </c>
      <c r="T123">
        <v>27.598236</v>
      </c>
      <c r="U123">
        <v>28.680769000000002</v>
      </c>
      <c r="V123">
        <v>29.807289000000001</v>
      </c>
      <c r="W123">
        <v>30.974388000000001</v>
      </c>
      <c r="X123">
        <v>32.183219999999999</v>
      </c>
      <c r="Y123">
        <v>33.440033</v>
      </c>
      <c r="Z123">
        <v>34.745235000000001</v>
      </c>
      <c r="AA123">
        <v>36.094394999999999</v>
      </c>
      <c r="AB123">
        <v>37.483662000000002</v>
      </c>
      <c r="AC123">
        <v>38.924286000000002</v>
      </c>
      <c r="AD123">
        <v>40.420459999999999</v>
      </c>
      <c r="AE123">
        <v>41.975548000000003</v>
      </c>
      <c r="AF123">
        <v>43.587955000000001</v>
      </c>
      <c r="AG123">
        <v>45.236812999999998</v>
      </c>
      <c r="AH123">
        <v>46.954250000000002</v>
      </c>
      <c r="AI123">
        <v>48.747467</v>
      </c>
      <c r="AJ123">
        <v>50.613514000000002</v>
      </c>
      <c r="AK123" s="51">
        <v>3.9E-2</v>
      </c>
    </row>
    <row r="124" spans="1:37">
      <c r="A124" t="s">
        <v>1505</v>
      </c>
      <c r="B124" t="s">
        <v>1544</v>
      </c>
      <c r="C124" t="s">
        <v>1734</v>
      </c>
      <c r="D124" t="s">
        <v>521</v>
      </c>
      <c r="E124">
        <v>16.068192</v>
      </c>
      <c r="F124">
        <v>16.712627000000001</v>
      </c>
      <c r="G124">
        <v>17.389526</v>
      </c>
      <c r="H124">
        <v>18.103031000000001</v>
      </c>
      <c r="I124">
        <v>18.854433</v>
      </c>
      <c r="J124">
        <v>19.634934999999999</v>
      </c>
      <c r="K124">
        <v>20.435562000000001</v>
      </c>
      <c r="L124">
        <v>21.253219999999999</v>
      </c>
      <c r="M124">
        <v>22.092051999999999</v>
      </c>
      <c r="N124">
        <v>22.957046999999999</v>
      </c>
      <c r="O124">
        <v>23.855931999999999</v>
      </c>
      <c r="P124">
        <v>24.780325000000001</v>
      </c>
      <c r="Q124">
        <v>25.746352999999999</v>
      </c>
      <c r="R124">
        <v>26.733440000000002</v>
      </c>
      <c r="S124">
        <v>27.767021</v>
      </c>
      <c r="T124">
        <v>28.852701</v>
      </c>
      <c r="U124">
        <v>29.984442000000001</v>
      </c>
      <c r="V124">
        <v>31.162167</v>
      </c>
      <c r="W124">
        <v>32.382317</v>
      </c>
      <c r="X124">
        <v>33.646090999999998</v>
      </c>
      <c r="Y124">
        <v>34.960037</v>
      </c>
      <c r="Z124">
        <v>36.324565999999997</v>
      </c>
      <c r="AA124">
        <v>37.735050000000001</v>
      </c>
      <c r="AB124">
        <v>39.187466000000001</v>
      </c>
      <c r="AC124">
        <v>40.693573000000001</v>
      </c>
      <c r="AD124">
        <v>42.257755000000003</v>
      </c>
      <c r="AE124">
        <v>43.88353</v>
      </c>
      <c r="AF124">
        <v>45.569229</v>
      </c>
      <c r="AG124">
        <v>47.293033999999999</v>
      </c>
      <c r="AH124">
        <v>49.088535</v>
      </c>
      <c r="AI124">
        <v>50.963264000000002</v>
      </c>
      <c r="AJ124">
        <v>52.914130999999998</v>
      </c>
      <c r="AK124" s="51">
        <v>3.9E-2</v>
      </c>
    </row>
    <row r="125" spans="1:37">
      <c r="A125" t="s">
        <v>1507</v>
      </c>
      <c r="B125" t="s">
        <v>1545</v>
      </c>
      <c r="C125" t="s">
        <v>1735</v>
      </c>
      <c r="D125" t="s">
        <v>521</v>
      </c>
      <c r="E125">
        <v>11.410743999999999</v>
      </c>
      <c r="F125">
        <v>11.868387</v>
      </c>
      <c r="G125">
        <v>12.349083</v>
      </c>
      <c r="H125">
        <v>12.855776000000001</v>
      </c>
      <c r="I125">
        <v>13.389379</v>
      </c>
      <c r="J125">
        <v>13.94365</v>
      </c>
      <c r="K125">
        <v>14.51221</v>
      </c>
      <c r="L125">
        <v>15.092866000000001</v>
      </c>
      <c r="M125">
        <v>15.688558</v>
      </c>
      <c r="N125">
        <v>16.30283</v>
      </c>
      <c r="O125">
        <v>16.94117</v>
      </c>
      <c r="P125">
        <v>17.597622000000001</v>
      </c>
      <c r="Q125">
        <v>18.283642</v>
      </c>
      <c r="R125">
        <v>18.984617</v>
      </c>
      <c r="S125">
        <v>19.718609000000001</v>
      </c>
      <c r="T125">
        <v>20.489598999999998</v>
      </c>
      <c r="U125">
        <v>21.293299000000001</v>
      </c>
      <c r="V125">
        <v>22.129656000000001</v>
      </c>
      <c r="W125">
        <v>22.996136</v>
      </c>
      <c r="X125">
        <v>23.893599999999999</v>
      </c>
      <c r="Y125">
        <v>24.826691</v>
      </c>
      <c r="Z125">
        <v>25.795705999999999</v>
      </c>
      <c r="AA125">
        <v>26.797353999999999</v>
      </c>
      <c r="AB125">
        <v>27.828776999999999</v>
      </c>
      <c r="AC125">
        <v>28.898334999999999</v>
      </c>
      <c r="AD125">
        <v>30.009129000000001</v>
      </c>
      <c r="AE125">
        <v>31.163665999999999</v>
      </c>
      <c r="AF125">
        <v>32.360756000000002</v>
      </c>
      <c r="AG125">
        <v>33.584907999999999</v>
      </c>
      <c r="AH125">
        <v>34.859974000000001</v>
      </c>
      <c r="AI125">
        <v>36.191302999999998</v>
      </c>
      <c r="AJ125">
        <v>37.576698</v>
      </c>
      <c r="AK125" s="51">
        <v>3.9E-2</v>
      </c>
    </row>
    <row r="126" spans="1:37">
      <c r="A126" t="s">
        <v>1446</v>
      </c>
      <c r="B126" t="s">
        <v>1546</v>
      </c>
      <c r="C126" t="s">
        <v>1736</v>
      </c>
      <c r="D126" t="s">
        <v>521</v>
      </c>
      <c r="E126">
        <v>126.97663900000001</v>
      </c>
      <c r="F126">
        <v>132.81320199999999</v>
      </c>
      <c r="G126">
        <v>138.23413099999999</v>
      </c>
      <c r="H126">
        <v>143.407715</v>
      </c>
      <c r="I126">
        <v>148.63516200000001</v>
      </c>
      <c r="J126">
        <v>153.901917</v>
      </c>
      <c r="K126">
        <v>159.01019299999999</v>
      </c>
      <c r="L126">
        <v>164.03598</v>
      </c>
      <c r="M126">
        <v>169.388306</v>
      </c>
      <c r="N126">
        <v>174.19984400000001</v>
      </c>
      <c r="O126">
        <v>179.148956</v>
      </c>
      <c r="P126">
        <v>184.174744</v>
      </c>
      <c r="Q126">
        <v>189.41433699999999</v>
      </c>
      <c r="R126">
        <v>194.609329</v>
      </c>
      <c r="S126">
        <v>199.76327499999999</v>
      </c>
      <c r="T126">
        <v>205.08154300000001</v>
      </c>
      <c r="U126">
        <v>210.465408</v>
      </c>
      <c r="V126">
        <v>215.881821</v>
      </c>
      <c r="W126">
        <v>221.24684099999999</v>
      </c>
      <c r="X126">
        <v>226.354919</v>
      </c>
      <c r="Y126">
        <v>231.50314299999999</v>
      </c>
      <c r="Z126">
        <v>236.72659300000001</v>
      </c>
      <c r="AA126">
        <v>242.07914700000001</v>
      </c>
      <c r="AB126">
        <v>247.49255400000001</v>
      </c>
      <c r="AC126">
        <v>252.59259</v>
      </c>
      <c r="AD126">
        <v>257.74755900000002</v>
      </c>
      <c r="AE126">
        <v>263.039917</v>
      </c>
      <c r="AF126">
        <v>268.47018400000002</v>
      </c>
      <c r="AG126">
        <v>273.91110200000003</v>
      </c>
      <c r="AH126">
        <v>278.952789</v>
      </c>
      <c r="AI126">
        <v>284.130585</v>
      </c>
      <c r="AJ126">
        <v>289.45251500000001</v>
      </c>
      <c r="AK126" s="51">
        <v>2.7E-2</v>
      </c>
    </row>
    <row r="127" spans="1:37">
      <c r="A127" t="s">
        <v>1503</v>
      </c>
      <c r="B127" t="s">
        <v>1547</v>
      </c>
      <c r="C127" t="s">
        <v>1737</v>
      </c>
      <c r="D127" t="s">
        <v>521</v>
      </c>
      <c r="E127">
        <v>46.793242999999997</v>
      </c>
      <c r="F127">
        <v>48.944125999999997</v>
      </c>
      <c r="G127">
        <v>50.941837</v>
      </c>
      <c r="H127">
        <v>52.848396000000001</v>
      </c>
      <c r="I127">
        <v>54.774811</v>
      </c>
      <c r="J127">
        <v>56.715710000000001</v>
      </c>
      <c r="K127">
        <v>58.598202000000001</v>
      </c>
      <c r="L127">
        <v>60.450294</v>
      </c>
      <c r="M127">
        <v>62.422728999999997</v>
      </c>
      <c r="N127">
        <v>64.195869000000002</v>
      </c>
      <c r="O127">
        <v>66.019706999999997</v>
      </c>
      <c r="P127">
        <v>67.871803</v>
      </c>
      <c r="Q127">
        <v>69.802689000000001</v>
      </c>
      <c r="R127">
        <v>71.717140000000001</v>
      </c>
      <c r="S127">
        <v>73.616470000000007</v>
      </c>
      <c r="T127">
        <v>75.576346999999998</v>
      </c>
      <c r="U127">
        <v>77.560401999999996</v>
      </c>
      <c r="V127">
        <v>79.556449999999998</v>
      </c>
      <c r="W127">
        <v>81.533562000000003</v>
      </c>
      <c r="X127">
        <v>83.415976999999998</v>
      </c>
      <c r="Y127">
        <v>85.313193999999996</v>
      </c>
      <c r="Z127">
        <v>87.238129000000001</v>
      </c>
      <c r="AA127">
        <v>89.210639999999998</v>
      </c>
      <c r="AB127">
        <v>91.205582000000007</v>
      </c>
      <c r="AC127">
        <v>93.085044999999994</v>
      </c>
      <c r="AD127">
        <v>94.984748999999994</v>
      </c>
      <c r="AE127">
        <v>96.935074</v>
      </c>
      <c r="AF127">
        <v>98.936240999999995</v>
      </c>
      <c r="AG127">
        <v>100.941299</v>
      </c>
      <c r="AH127">
        <v>102.799271</v>
      </c>
      <c r="AI127">
        <v>104.707382</v>
      </c>
      <c r="AJ127">
        <v>106.66861</v>
      </c>
      <c r="AK127" s="51">
        <v>2.7E-2</v>
      </c>
    </row>
    <row r="128" spans="1:37">
      <c r="A128" t="s">
        <v>1505</v>
      </c>
      <c r="B128" t="s">
        <v>1548</v>
      </c>
      <c r="C128" t="s">
        <v>1738</v>
      </c>
      <c r="D128" t="s">
        <v>521</v>
      </c>
      <c r="E128">
        <v>75.480559999999997</v>
      </c>
      <c r="F128">
        <v>78.950073000000003</v>
      </c>
      <c r="G128">
        <v>82.172516000000002</v>
      </c>
      <c r="H128">
        <v>85.247917000000001</v>
      </c>
      <c r="I128">
        <v>88.355354000000005</v>
      </c>
      <c r="J128">
        <v>91.486136999999999</v>
      </c>
      <c r="K128">
        <v>94.522728000000001</v>
      </c>
      <c r="L128">
        <v>97.510277000000002</v>
      </c>
      <c r="M128">
        <v>100.69194</v>
      </c>
      <c r="N128">
        <v>103.552132</v>
      </c>
      <c r="O128">
        <v>106.494102</v>
      </c>
      <c r="P128">
        <v>109.481651</v>
      </c>
      <c r="Q128">
        <v>112.596306</v>
      </c>
      <c r="R128">
        <v>115.684433</v>
      </c>
      <c r="S128">
        <v>118.748169</v>
      </c>
      <c r="T128">
        <v>121.909592</v>
      </c>
      <c r="U128">
        <v>125.109993</v>
      </c>
      <c r="V128">
        <v>128.329758</v>
      </c>
      <c r="W128">
        <v>131.518967</v>
      </c>
      <c r="X128">
        <v>134.55543499999999</v>
      </c>
      <c r="Y128">
        <v>137.61575300000001</v>
      </c>
      <c r="Z128">
        <v>140.72081</v>
      </c>
      <c r="AA128">
        <v>143.902603</v>
      </c>
      <c r="AB128">
        <v>147.120575</v>
      </c>
      <c r="AC128">
        <v>150.15226699999999</v>
      </c>
      <c r="AD128">
        <v>153.21661399999999</v>
      </c>
      <c r="AE128">
        <v>156.36260999999999</v>
      </c>
      <c r="AF128">
        <v>159.590622</v>
      </c>
      <c r="AG128">
        <v>162.82492099999999</v>
      </c>
      <c r="AH128">
        <v>165.821945</v>
      </c>
      <c r="AI128">
        <v>168.899857</v>
      </c>
      <c r="AJ128">
        <v>172.063446</v>
      </c>
      <c r="AK128" s="51">
        <v>2.7E-2</v>
      </c>
    </row>
    <row r="129" spans="1:37">
      <c r="A129" t="s">
        <v>1507</v>
      </c>
      <c r="B129" t="s">
        <v>1549</v>
      </c>
      <c r="C129" t="s">
        <v>1739</v>
      </c>
      <c r="D129" t="s">
        <v>521</v>
      </c>
      <c r="E129">
        <v>4.7028379999999999</v>
      </c>
      <c r="F129">
        <v>4.9190069999999997</v>
      </c>
      <c r="G129">
        <v>5.1197819999999998</v>
      </c>
      <c r="H129">
        <v>5.3113960000000002</v>
      </c>
      <c r="I129">
        <v>5.5050059999999998</v>
      </c>
      <c r="J129">
        <v>5.7000719999999996</v>
      </c>
      <c r="K129">
        <v>5.8892660000000001</v>
      </c>
      <c r="L129">
        <v>6.0754070000000002</v>
      </c>
      <c r="M129">
        <v>6.2736409999999996</v>
      </c>
      <c r="N129">
        <v>6.4518459999999997</v>
      </c>
      <c r="O129">
        <v>6.6351459999999998</v>
      </c>
      <c r="P129">
        <v>6.8212869999999999</v>
      </c>
      <c r="Q129">
        <v>7.0153460000000001</v>
      </c>
      <c r="R129">
        <v>7.2077530000000003</v>
      </c>
      <c r="S129">
        <v>7.3986400000000003</v>
      </c>
      <c r="T129">
        <v>7.595612</v>
      </c>
      <c r="U129">
        <v>7.7950150000000002</v>
      </c>
      <c r="V129">
        <v>7.9956230000000001</v>
      </c>
      <c r="W129">
        <v>8.1943269999999995</v>
      </c>
      <c r="X129">
        <v>8.3835149999999992</v>
      </c>
      <c r="Y129">
        <v>8.5741899999999998</v>
      </c>
      <c r="Z129">
        <v>8.7676510000000007</v>
      </c>
      <c r="AA129">
        <v>8.9658940000000005</v>
      </c>
      <c r="AB129">
        <v>9.1663899999999998</v>
      </c>
      <c r="AC129">
        <v>9.3552809999999997</v>
      </c>
      <c r="AD129">
        <v>9.5462059999999997</v>
      </c>
      <c r="AE129">
        <v>9.7422179999999994</v>
      </c>
      <c r="AF129">
        <v>9.9433399999999992</v>
      </c>
      <c r="AG129">
        <v>10.144854</v>
      </c>
      <c r="AH129">
        <v>10.331585</v>
      </c>
      <c r="AI129">
        <v>10.523355</v>
      </c>
      <c r="AJ129">
        <v>10.720463000000001</v>
      </c>
      <c r="AK129" s="51">
        <v>2.7E-2</v>
      </c>
    </row>
    <row r="130" spans="1:37">
      <c r="A130" t="s">
        <v>1448</v>
      </c>
      <c r="B130" t="s">
        <v>1550</v>
      </c>
      <c r="C130" t="s">
        <v>1740</v>
      </c>
      <c r="D130" t="s">
        <v>521</v>
      </c>
      <c r="E130">
        <v>52.840949999999999</v>
      </c>
      <c r="F130">
        <v>54.028671000000003</v>
      </c>
      <c r="G130">
        <v>55.039017000000001</v>
      </c>
      <c r="H130">
        <v>55.948310999999997</v>
      </c>
      <c r="I130">
        <v>56.820518</v>
      </c>
      <c r="J130">
        <v>57.659934999999997</v>
      </c>
      <c r="K130">
        <v>58.467399999999998</v>
      </c>
      <c r="L130">
        <v>59.278503000000001</v>
      </c>
      <c r="M130">
        <v>60.150886999999997</v>
      </c>
      <c r="N130">
        <v>61.073639</v>
      </c>
      <c r="O130">
        <v>62.029819000000003</v>
      </c>
      <c r="P130">
        <v>63.065109</v>
      </c>
      <c r="Q130">
        <v>64.203102000000001</v>
      </c>
      <c r="R130">
        <v>65.435349000000002</v>
      </c>
      <c r="S130">
        <v>66.695258999999993</v>
      </c>
      <c r="T130">
        <v>67.941070999999994</v>
      </c>
      <c r="U130">
        <v>69.118561</v>
      </c>
      <c r="V130">
        <v>70.233406000000002</v>
      </c>
      <c r="W130">
        <v>71.339798000000002</v>
      </c>
      <c r="X130">
        <v>72.401641999999995</v>
      </c>
      <c r="Y130">
        <v>73.453177999999994</v>
      </c>
      <c r="Z130">
        <v>74.498183999999995</v>
      </c>
      <c r="AA130">
        <v>75.556640999999999</v>
      </c>
      <c r="AB130">
        <v>76.602363999999994</v>
      </c>
      <c r="AC130">
        <v>77.630463000000006</v>
      </c>
      <c r="AD130">
        <v>78.659813</v>
      </c>
      <c r="AE130">
        <v>79.680351000000002</v>
      </c>
      <c r="AF130">
        <v>80.690574999999995</v>
      </c>
      <c r="AG130">
        <v>81.671477999999993</v>
      </c>
      <c r="AH130">
        <v>82.661697000000004</v>
      </c>
      <c r="AI130">
        <v>83.687995999999998</v>
      </c>
      <c r="AJ130">
        <v>84.780579000000003</v>
      </c>
      <c r="AK130" s="51">
        <v>1.4999999999999999E-2</v>
      </c>
    </row>
    <row r="131" spans="1:37">
      <c r="A131" t="s">
        <v>1503</v>
      </c>
      <c r="B131" t="s">
        <v>1551</v>
      </c>
      <c r="C131" t="s">
        <v>1741</v>
      </c>
      <c r="D131" t="s">
        <v>521</v>
      </c>
      <c r="E131">
        <v>29.793301</v>
      </c>
      <c r="F131">
        <v>30.462975</v>
      </c>
      <c r="G131">
        <v>31.032637000000001</v>
      </c>
      <c r="H131">
        <v>31.545324000000001</v>
      </c>
      <c r="I131">
        <v>32.037101999999997</v>
      </c>
      <c r="J131">
        <v>32.510387000000001</v>
      </c>
      <c r="K131">
        <v>32.96566</v>
      </c>
      <c r="L131">
        <v>33.422984999999997</v>
      </c>
      <c r="M131">
        <v>33.914864000000001</v>
      </c>
      <c r="N131">
        <v>34.435138999999999</v>
      </c>
      <c r="O131">
        <v>34.974257999999999</v>
      </c>
      <c r="P131">
        <v>35.557986999999997</v>
      </c>
      <c r="Q131">
        <v>36.199618999999998</v>
      </c>
      <c r="R131">
        <v>36.894398000000002</v>
      </c>
      <c r="S131">
        <v>37.604773999999999</v>
      </c>
      <c r="T131">
        <v>38.307198</v>
      </c>
      <c r="U131">
        <v>38.971103999999997</v>
      </c>
      <c r="V131">
        <v>39.599685999999998</v>
      </c>
      <c r="W131">
        <v>40.223503000000001</v>
      </c>
      <c r="X131">
        <v>40.822201</v>
      </c>
      <c r="Y131">
        <v>41.415089000000002</v>
      </c>
      <c r="Z131">
        <v>42.004294999999999</v>
      </c>
      <c r="AA131">
        <v>42.601086000000002</v>
      </c>
      <c r="AB131">
        <v>43.190697</v>
      </c>
      <c r="AC131">
        <v>43.770367</v>
      </c>
      <c r="AD131">
        <v>44.350746000000001</v>
      </c>
      <c r="AE131">
        <v>44.926155000000001</v>
      </c>
      <c r="AF131">
        <v>45.495750000000001</v>
      </c>
      <c r="AG131">
        <v>46.048808999999999</v>
      </c>
      <c r="AH131">
        <v>46.607128000000003</v>
      </c>
      <c r="AI131">
        <v>47.185786999999998</v>
      </c>
      <c r="AJ131">
        <v>47.801814999999998</v>
      </c>
      <c r="AK131" s="51">
        <v>1.4999999999999999E-2</v>
      </c>
    </row>
    <row r="132" spans="1:37">
      <c r="A132" t="s">
        <v>1505</v>
      </c>
      <c r="B132" t="s">
        <v>1552</v>
      </c>
      <c r="C132" t="s">
        <v>1742</v>
      </c>
      <c r="D132" t="s">
        <v>521</v>
      </c>
      <c r="E132">
        <v>7.4202180000000002</v>
      </c>
      <c r="F132">
        <v>7.5870040000000003</v>
      </c>
      <c r="G132">
        <v>7.7288819999999996</v>
      </c>
      <c r="H132">
        <v>7.8565709999999997</v>
      </c>
      <c r="I132">
        <v>7.9790510000000001</v>
      </c>
      <c r="J132">
        <v>8.0969259999999998</v>
      </c>
      <c r="K132">
        <v>8.2103149999999996</v>
      </c>
      <c r="L132">
        <v>8.3242139999999996</v>
      </c>
      <c r="M132">
        <v>8.4467199999999991</v>
      </c>
      <c r="N132">
        <v>8.5762990000000006</v>
      </c>
      <c r="O132">
        <v>8.7105700000000006</v>
      </c>
      <c r="P132">
        <v>8.8559509999999992</v>
      </c>
      <c r="Q132">
        <v>9.0157539999999994</v>
      </c>
      <c r="R132">
        <v>9.1887930000000004</v>
      </c>
      <c r="S132">
        <v>9.3657170000000001</v>
      </c>
      <c r="T132">
        <v>9.5406600000000008</v>
      </c>
      <c r="U132">
        <v>9.7060099999999991</v>
      </c>
      <c r="V132">
        <v>9.8625629999999997</v>
      </c>
      <c r="W132">
        <v>10.017929000000001</v>
      </c>
      <c r="X132">
        <v>10.167038</v>
      </c>
      <c r="Y132">
        <v>10.314700999999999</v>
      </c>
      <c r="Z132">
        <v>10.461446</v>
      </c>
      <c r="AA132">
        <v>10.610080999999999</v>
      </c>
      <c r="AB132">
        <v>10.756926999999999</v>
      </c>
      <c r="AC132">
        <v>10.901299</v>
      </c>
      <c r="AD132">
        <v>11.045845</v>
      </c>
      <c r="AE132">
        <v>11.189155</v>
      </c>
      <c r="AF132">
        <v>11.331016</v>
      </c>
      <c r="AG132">
        <v>11.46876</v>
      </c>
      <c r="AH132">
        <v>11.607810000000001</v>
      </c>
      <c r="AI132">
        <v>11.751931000000001</v>
      </c>
      <c r="AJ132">
        <v>11.905358</v>
      </c>
      <c r="AK132" s="51">
        <v>1.4999999999999999E-2</v>
      </c>
    </row>
    <row r="133" spans="1:37">
      <c r="A133" t="s">
        <v>1507</v>
      </c>
      <c r="B133" t="s">
        <v>1553</v>
      </c>
      <c r="C133" t="s">
        <v>1743</v>
      </c>
      <c r="D133" t="s">
        <v>521</v>
      </c>
      <c r="E133">
        <v>15.627428999999999</v>
      </c>
      <c r="F133">
        <v>15.978691</v>
      </c>
      <c r="G133">
        <v>16.277495999999999</v>
      </c>
      <c r="H133">
        <v>16.546415</v>
      </c>
      <c r="I133">
        <v>16.804366999999999</v>
      </c>
      <c r="J133">
        <v>17.052617999999999</v>
      </c>
      <c r="K133">
        <v>17.291422000000001</v>
      </c>
      <c r="L133">
        <v>17.531300999999999</v>
      </c>
      <c r="M133">
        <v>17.789304999999999</v>
      </c>
      <c r="N133">
        <v>18.062204000000001</v>
      </c>
      <c r="O133">
        <v>18.344989999999999</v>
      </c>
      <c r="P133">
        <v>18.651171000000001</v>
      </c>
      <c r="Q133">
        <v>18.987725999999999</v>
      </c>
      <c r="R133">
        <v>19.352156000000001</v>
      </c>
      <c r="S133">
        <v>19.724769999999999</v>
      </c>
      <c r="T133">
        <v>20.093209999999999</v>
      </c>
      <c r="U133">
        <v>20.44145</v>
      </c>
      <c r="V133">
        <v>20.771156000000001</v>
      </c>
      <c r="W133">
        <v>21.098365999999999</v>
      </c>
      <c r="X133">
        <v>21.412400999999999</v>
      </c>
      <c r="Y133">
        <v>21.723386999999999</v>
      </c>
      <c r="Z133">
        <v>22.032442</v>
      </c>
      <c r="AA133">
        <v>22.345473999999999</v>
      </c>
      <c r="AB133">
        <v>22.654741000000001</v>
      </c>
      <c r="AC133">
        <v>22.958797000000001</v>
      </c>
      <c r="AD133">
        <v>23.263221999999999</v>
      </c>
      <c r="AE133">
        <v>23.565041000000001</v>
      </c>
      <c r="AF133">
        <v>23.863810000000001</v>
      </c>
      <c r="AG133">
        <v>24.153904000000001</v>
      </c>
      <c r="AH133">
        <v>24.446753999999999</v>
      </c>
      <c r="AI133">
        <v>24.75028</v>
      </c>
      <c r="AJ133">
        <v>25.073402000000002</v>
      </c>
      <c r="AK133" s="51">
        <v>1.4999999999999999E-2</v>
      </c>
    </row>
    <row r="134" spans="1:37">
      <c r="A134" t="s">
        <v>1450</v>
      </c>
      <c r="B134" t="s">
        <v>1554</v>
      </c>
      <c r="C134" t="s">
        <v>1744</v>
      </c>
      <c r="D134" t="s">
        <v>521</v>
      </c>
      <c r="E134">
        <v>443.83010899999999</v>
      </c>
      <c r="F134">
        <v>468.28250100000002</v>
      </c>
      <c r="G134">
        <v>492.74688700000002</v>
      </c>
      <c r="H134">
        <v>518.55249000000003</v>
      </c>
      <c r="I134">
        <v>543.49530000000004</v>
      </c>
      <c r="J134">
        <v>569.39154099999996</v>
      </c>
      <c r="K134">
        <v>595.05621299999996</v>
      </c>
      <c r="L134">
        <v>619.97357199999999</v>
      </c>
      <c r="M134">
        <v>646.02319299999999</v>
      </c>
      <c r="N134">
        <v>673.67242399999998</v>
      </c>
      <c r="O134">
        <v>701.83978300000001</v>
      </c>
      <c r="P134">
        <v>729.84271200000001</v>
      </c>
      <c r="Q134">
        <v>758.13610800000004</v>
      </c>
      <c r="R134">
        <v>786.48413100000005</v>
      </c>
      <c r="S134">
        <v>816.240723</v>
      </c>
      <c r="T134">
        <v>846.40393100000006</v>
      </c>
      <c r="U134">
        <v>876.59204099999999</v>
      </c>
      <c r="V134">
        <v>907.09362799999997</v>
      </c>
      <c r="W134">
        <v>937.78326400000003</v>
      </c>
      <c r="X134">
        <v>968.96948199999997</v>
      </c>
      <c r="Y134">
        <v>1000.635254</v>
      </c>
      <c r="Z134">
        <v>1032.0961910000001</v>
      </c>
      <c r="AA134">
        <v>1065.3498540000001</v>
      </c>
      <c r="AB134">
        <v>1099.325439</v>
      </c>
      <c r="AC134">
        <v>1133.5277100000001</v>
      </c>
      <c r="AD134">
        <v>1167.555664</v>
      </c>
      <c r="AE134">
        <v>1201.017578</v>
      </c>
      <c r="AF134">
        <v>1234.6035159999999</v>
      </c>
      <c r="AG134">
        <v>1267.289307</v>
      </c>
      <c r="AH134">
        <v>1300.572144</v>
      </c>
      <c r="AI134">
        <v>1333.350342</v>
      </c>
      <c r="AJ134">
        <v>1364.8176269999999</v>
      </c>
      <c r="AK134" s="51">
        <v>3.6999999999999998E-2</v>
      </c>
    </row>
    <row r="135" spans="1:37">
      <c r="A135" t="s">
        <v>1503</v>
      </c>
      <c r="B135" t="s">
        <v>1555</v>
      </c>
      <c r="C135" t="s">
        <v>1745</v>
      </c>
      <c r="D135" t="s">
        <v>521</v>
      </c>
      <c r="E135">
        <v>345.80627399999997</v>
      </c>
      <c r="F135">
        <v>364.85812399999998</v>
      </c>
      <c r="G135">
        <v>383.91937300000001</v>
      </c>
      <c r="H135">
        <v>404.02554300000003</v>
      </c>
      <c r="I135">
        <v>423.45950299999998</v>
      </c>
      <c r="J135">
        <v>443.63635299999999</v>
      </c>
      <c r="K135">
        <v>463.632721</v>
      </c>
      <c r="L135">
        <v>483.04690599999998</v>
      </c>
      <c r="M135">
        <v>503.34320100000002</v>
      </c>
      <c r="N135">
        <v>524.88586399999997</v>
      </c>
      <c r="O135">
        <v>546.83221400000002</v>
      </c>
      <c r="P135">
        <v>568.65045199999997</v>
      </c>
      <c r="Q135">
        <v>590.69500700000003</v>
      </c>
      <c r="R135">
        <v>612.782104</v>
      </c>
      <c r="S135">
        <v>635.96667500000001</v>
      </c>
      <c r="T135">
        <v>659.46807899999999</v>
      </c>
      <c r="U135">
        <v>682.98889199999996</v>
      </c>
      <c r="V135">
        <v>706.75390600000003</v>
      </c>
      <c r="W135">
        <v>730.66546600000004</v>
      </c>
      <c r="X135">
        <v>754.96392800000001</v>
      </c>
      <c r="Y135">
        <v>779.63604699999996</v>
      </c>
      <c r="Z135">
        <v>804.14855999999997</v>
      </c>
      <c r="AA135">
        <v>830.057861</v>
      </c>
      <c r="AB135">
        <v>856.52966300000003</v>
      </c>
      <c r="AC135">
        <v>883.17797900000005</v>
      </c>
      <c r="AD135">
        <v>909.69061299999998</v>
      </c>
      <c r="AE135">
        <v>935.76214600000003</v>
      </c>
      <c r="AF135">
        <v>961.93035899999995</v>
      </c>
      <c r="AG135">
        <v>987.39709500000004</v>
      </c>
      <c r="AH135">
        <v>1013.329224</v>
      </c>
      <c r="AI135">
        <v>1038.8680420000001</v>
      </c>
      <c r="AJ135">
        <v>1063.3854980000001</v>
      </c>
      <c r="AK135" s="51">
        <v>3.6999999999999998E-2</v>
      </c>
    </row>
    <row r="136" spans="1:37">
      <c r="A136" t="s">
        <v>1505</v>
      </c>
      <c r="B136" t="s">
        <v>1556</v>
      </c>
      <c r="C136" t="s">
        <v>1746</v>
      </c>
      <c r="D136" t="s">
        <v>521</v>
      </c>
      <c r="E136">
        <v>74.607024999999993</v>
      </c>
      <c r="F136">
        <v>78.717421999999999</v>
      </c>
      <c r="G136">
        <v>82.829848999999996</v>
      </c>
      <c r="H136">
        <v>87.167716999999996</v>
      </c>
      <c r="I136">
        <v>91.360557999999997</v>
      </c>
      <c r="J136">
        <v>95.713684000000001</v>
      </c>
      <c r="K136">
        <v>100.027855</v>
      </c>
      <c r="L136">
        <v>104.21642300000001</v>
      </c>
      <c r="M136">
        <v>108.595314</v>
      </c>
      <c r="N136">
        <v>113.243095</v>
      </c>
      <c r="O136">
        <v>117.977982</v>
      </c>
      <c r="P136">
        <v>122.685219</v>
      </c>
      <c r="Q136">
        <v>127.441292</v>
      </c>
      <c r="R136">
        <v>132.20654300000001</v>
      </c>
      <c r="S136">
        <v>137.20855700000001</v>
      </c>
      <c r="T136">
        <v>142.27894599999999</v>
      </c>
      <c r="U136">
        <v>147.35351600000001</v>
      </c>
      <c r="V136">
        <v>152.480774</v>
      </c>
      <c r="W136">
        <v>157.63964799999999</v>
      </c>
      <c r="X136">
        <v>162.881989</v>
      </c>
      <c r="Y136">
        <v>168.20494099999999</v>
      </c>
      <c r="Z136">
        <v>173.493469</v>
      </c>
      <c r="AA136">
        <v>179.083359</v>
      </c>
      <c r="AB136">
        <v>184.794601</v>
      </c>
      <c r="AC136">
        <v>190.543915</v>
      </c>
      <c r="AD136">
        <v>196.26397700000001</v>
      </c>
      <c r="AE136">
        <v>201.88885500000001</v>
      </c>
      <c r="AF136">
        <v>207.534592</v>
      </c>
      <c r="AG136">
        <v>213.02900700000001</v>
      </c>
      <c r="AH136">
        <v>218.62380999999999</v>
      </c>
      <c r="AI136">
        <v>224.13377399999999</v>
      </c>
      <c r="AJ136">
        <v>229.42334</v>
      </c>
      <c r="AK136" s="51">
        <v>3.6999999999999998E-2</v>
      </c>
    </row>
    <row r="137" spans="1:37">
      <c r="A137" t="s">
        <v>1507</v>
      </c>
      <c r="B137" t="s">
        <v>1557</v>
      </c>
      <c r="C137" t="s">
        <v>1747</v>
      </c>
      <c r="D137" t="s">
        <v>521</v>
      </c>
      <c r="E137">
        <v>23.416801</v>
      </c>
      <c r="F137">
        <v>24.706925999999999</v>
      </c>
      <c r="G137">
        <v>25.997689999999999</v>
      </c>
      <c r="H137">
        <v>27.359209</v>
      </c>
      <c r="I137">
        <v>28.675208999999999</v>
      </c>
      <c r="J137">
        <v>30.041519000000001</v>
      </c>
      <c r="K137">
        <v>31.395603000000001</v>
      </c>
      <c r="L137">
        <v>32.710262</v>
      </c>
      <c r="M137">
        <v>34.084656000000003</v>
      </c>
      <c r="N137">
        <v>35.543453</v>
      </c>
      <c r="O137">
        <v>37.029583000000002</v>
      </c>
      <c r="P137">
        <v>38.507038000000001</v>
      </c>
      <c r="Q137">
        <v>39.999820999999997</v>
      </c>
      <c r="R137">
        <v>41.495480000000001</v>
      </c>
      <c r="S137">
        <v>43.065460000000002</v>
      </c>
      <c r="T137">
        <v>44.656894999999999</v>
      </c>
      <c r="U137">
        <v>46.249640999999997</v>
      </c>
      <c r="V137">
        <v>47.858924999999999</v>
      </c>
      <c r="W137">
        <v>49.478133999999997</v>
      </c>
      <c r="X137">
        <v>51.123542999999998</v>
      </c>
      <c r="Y137">
        <v>52.794249999999998</v>
      </c>
      <c r="Z137">
        <v>54.454155</v>
      </c>
      <c r="AA137">
        <v>56.208641</v>
      </c>
      <c r="AB137">
        <v>58.001221000000001</v>
      </c>
      <c r="AC137">
        <v>59.805751999999998</v>
      </c>
      <c r="AD137">
        <v>61.601092999999999</v>
      </c>
      <c r="AE137">
        <v>63.366570000000003</v>
      </c>
      <c r="AF137">
        <v>65.138587999999999</v>
      </c>
      <c r="AG137">
        <v>66.863112999999998</v>
      </c>
      <c r="AH137">
        <v>68.619147999999996</v>
      </c>
      <c r="AI137">
        <v>70.348549000000006</v>
      </c>
      <c r="AJ137">
        <v>72.008780999999999</v>
      </c>
      <c r="AK137" s="51">
        <v>3.6999999999999998E-2</v>
      </c>
    </row>
    <row r="138" spans="1:37">
      <c r="A138" t="s">
        <v>1452</v>
      </c>
      <c r="B138" t="s">
        <v>1558</v>
      </c>
      <c r="C138" t="s">
        <v>1748</v>
      </c>
      <c r="D138" t="s">
        <v>521</v>
      </c>
      <c r="E138">
        <v>72.628142999999994</v>
      </c>
      <c r="F138">
        <v>73.109634</v>
      </c>
      <c r="G138">
        <v>73.988631999999996</v>
      </c>
      <c r="H138">
        <v>74.764770999999996</v>
      </c>
      <c r="I138">
        <v>75.529678000000004</v>
      </c>
      <c r="J138">
        <v>76.339309999999998</v>
      </c>
      <c r="K138">
        <v>77.097106999999994</v>
      </c>
      <c r="L138">
        <v>77.785781999999998</v>
      </c>
      <c r="M138">
        <v>78.487846000000005</v>
      </c>
      <c r="N138">
        <v>79.230216999999996</v>
      </c>
      <c r="O138">
        <v>79.918777000000006</v>
      </c>
      <c r="P138">
        <v>80.478401000000005</v>
      </c>
      <c r="Q138">
        <v>80.925858000000005</v>
      </c>
      <c r="R138">
        <v>81.326569000000006</v>
      </c>
      <c r="S138">
        <v>81.775283999999999</v>
      </c>
      <c r="T138">
        <v>82.294235</v>
      </c>
      <c r="U138">
        <v>82.824036000000007</v>
      </c>
      <c r="V138">
        <v>83.283630000000002</v>
      </c>
      <c r="W138">
        <v>83.654983999999999</v>
      </c>
      <c r="X138">
        <v>83.987235999999996</v>
      </c>
      <c r="Y138">
        <v>84.279670999999993</v>
      </c>
      <c r="Z138">
        <v>84.591682000000006</v>
      </c>
      <c r="AA138">
        <v>84.980339000000001</v>
      </c>
      <c r="AB138">
        <v>85.438118000000003</v>
      </c>
      <c r="AC138">
        <v>85.934273000000005</v>
      </c>
      <c r="AD138">
        <v>86.421509</v>
      </c>
      <c r="AE138">
        <v>86.888260000000002</v>
      </c>
      <c r="AF138">
        <v>87.356346000000002</v>
      </c>
      <c r="AG138">
        <v>87.820114000000004</v>
      </c>
      <c r="AH138">
        <v>88.306976000000006</v>
      </c>
      <c r="AI138">
        <v>88.852363999999994</v>
      </c>
      <c r="AJ138">
        <v>89.458281999999997</v>
      </c>
      <c r="AK138" s="51">
        <v>7.0000000000000001E-3</v>
      </c>
    </row>
    <row r="139" spans="1:37">
      <c r="A139" t="s">
        <v>1503</v>
      </c>
      <c r="B139" t="s">
        <v>1559</v>
      </c>
      <c r="C139" t="s">
        <v>1749</v>
      </c>
      <c r="D139" t="s">
        <v>521</v>
      </c>
      <c r="E139">
        <v>34.574471000000003</v>
      </c>
      <c r="F139">
        <v>34.803688000000001</v>
      </c>
      <c r="G139">
        <v>35.222133999999997</v>
      </c>
      <c r="H139">
        <v>35.591610000000003</v>
      </c>
      <c r="I139">
        <v>35.955742000000001</v>
      </c>
      <c r="J139">
        <v>36.341166999999999</v>
      </c>
      <c r="K139">
        <v>36.701915999999997</v>
      </c>
      <c r="L139">
        <v>37.029758000000001</v>
      </c>
      <c r="M139">
        <v>37.363971999999997</v>
      </c>
      <c r="N139">
        <v>37.717376999999999</v>
      </c>
      <c r="O139">
        <v>38.045161999999998</v>
      </c>
      <c r="P139">
        <v>38.311573000000003</v>
      </c>
      <c r="Q139">
        <v>38.524582000000002</v>
      </c>
      <c r="R139">
        <v>38.715342999999997</v>
      </c>
      <c r="S139">
        <v>38.928950999999998</v>
      </c>
      <c r="T139">
        <v>39.175995</v>
      </c>
      <c r="U139">
        <v>39.428207</v>
      </c>
      <c r="V139">
        <v>39.646996000000001</v>
      </c>
      <c r="W139">
        <v>39.823779999999999</v>
      </c>
      <c r="X139">
        <v>39.981949</v>
      </c>
      <c r="Y139">
        <v>40.121161999999998</v>
      </c>
      <c r="Z139">
        <v>40.269691000000002</v>
      </c>
      <c r="AA139">
        <v>40.454712000000001</v>
      </c>
      <c r="AB139">
        <v>40.672634000000002</v>
      </c>
      <c r="AC139">
        <v>40.908833000000001</v>
      </c>
      <c r="AD139">
        <v>41.140780999999997</v>
      </c>
      <c r="AE139">
        <v>41.362971999999999</v>
      </c>
      <c r="AF139">
        <v>41.585804000000003</v>
      </c>
      <c r="AG139">
        <v>41.806579999999997</v>
      </c>
      <c r="AH139">
        <v>42.038348999999997</v>
      </c>
      <c r="AI139">
        <v>42.297977000000003</v>
      </c>
      <c r="AJ139">
        <v>42.586426000000003</v>
      </c>
      <c r="AK139" s="51">
        <v>7.0000000000000001E-3</v>
      </c>
    </row>
    <row r="140" spans="1:37">
      <c r="A140" t="s">
        <v>1505</v>
      </c>
      <c r="B140" t="s">
        <v>1560</v>
      </c>
      <c r="C140" t="s">
        <v>1750</v>
      </c>
      <c r="D140" t="s">
        <v>521</v>
      </c>
      <c r="E140">
        <v>31.747633</v>
      </c>
      <c r="F140">
        <v>31.958106999999998</v>
      </c>
      <c r="G140">
        <v>32.342339000000003</v>
      </c>
      <c r="H140">
        <v>32.681606000000002</v>
      </c>
      <c r="I140">
        <v>33.015968000000001</v>
      </c>
      <c r="J140">
        <v>33.369880999999999</v>
      </c>
      <c r="K140">
        <v>33.701134000000003</v>
      </c>
      <c r="L140">
        <v>34.002170999999997</v>
      </c>
      <c r="M140">
        <v>34.309058999999998</v>
      </c>
      <c r="N140">
        <v>34.633567999999997</v>
      </c>
      <c r="O140">
        <v>34.934555000000003</v>
      </c>
      <c r="P140">
        <v>35.179183999999999</v>
      </c>
      <c r="Q140">
        <v>35.374778999999997</v>
      </c>
      <c r="R140">
        <v>35.549937999999997</v>
      </c>
      <c r="S140">
        <v>35.746082000000001</v>
      </c>
      <c r="T140">
        <v>35.972926999999999</v>
      </c>
      <c r="U140">
        <v>36.204521</v>
      </c>
      <c r="V140">
        <v>36.405417999999997</v>
      </c>
      <c r="W140">
        <v>36.567748999999999</v>
      </c>
      <c r="X140">
        <v>36.712986000000001</v>
      </c>
      <c r="Y140">
        <v>36.840815999999997</v>
      </c>
      <c r="Z140">
        <v>36.977203000000003</v>
      </c>
      <c r="AA140">
        <v>37.147095</v>
      </c>
      <c r="AB140">
        <v>37.347202000000003</v>
      </c>
      <c r="AC140">
        <v>37.564087000000001</v>
      </c>
      <c r="AD140">
        <v>37.777068999999997</v>
      </c>
      <c r="AE140">
        <v>37.981093999999999</v>
      </c>
      <c r="AF140">
        <v>38.185707000000001</v>
      </c>
      <c r="AG140">
        <v>38.388435000000001</v>
      </c>
      <c r="AH140">
        <v>38.601253999999997</v>
      </c>
      <c r="AI140">
        <v>38.839652999999998</v>
      </c>
      <c r="AJ140">
        <v>39.104519000000003</v>
      </c>
      <c r="AK140" s="51">
        <v>7.0000000000000001E-3</v>
      </c>
    </row>
    <row r="141" spans="1:37">
      <c r="A141" t="s">
        <v>1507</v>
      </c>
      <c r="B141" t="s">
        <v>1561</v>
      </c>
      <c r="C141" t="s">
        <v>1751</v>
      </c>
      <c r="D141" t="s">
        <v>521</v>
      </c>
      <c r="E141">
        <v>6.3060359999999998</v>
      </c>
      <c r="F141">
        <v>6.3478430000000001</v>
      </c>
      <c r="G141">
        <v>6.4241630000000001</v>
      </c>
      <c r="H141">
        <v>6.4915520000000004</v>
      </c>
      <c r="I141">
        <v>6.5579669999999997</v>
      </c>
      <c r="J141">
        <v>6.6282639999999997</v>
      </c>
      <c r="K141">
        <v>6.6940609999999996</v>
      </c>
      <c r="L141">
        <v>6.7538559999999999</v>
      </c>
      <c r="M141">
        <v>6.814813</v>
      </c>
      <c r="N141">
        <v>6.87927</v>
      </c>
      <c r="O141">
        <v>6.9390549999999998</v>
      </c>
      <c r="P141">
        <v>6.9876459999999998</v>
      </c>
      <c r="Q141">
        <v>7.026497</v>
      </c>
      <c r="R141">
        <v>7.0612890000000004</v>
      </c>
      <c r="S141">
        <v>7.1002489999999998</v>
      </c>
      <c r="T141">
        <v>7.145308</v>
      </c>
      <c r="U141">
        <v>7.1913090000000004</v>
      </c>
      <c r="V141">
        <v>7.2312139999999996</v>
      </c>
      <c r="W141">
        <v>7.2634569999999998</v>
      </c>
      <c r="X141">
        <v>7.2923049999999998</v>
      </c>
      <c r="Y141">
        <v>7.3176969999999999</v>
      </c>
      <c r="Z141">
        <v>7.3447870000000002</v>
      </c>
      <c r="AA141">
        <v>7.3785319999999999</v>
      </c>
      <c r="AB141">
        <v>7.4182800000000002</v>
      </c>
      <c r="AC141">
        <v>7.46136</v>
      </c>
      <c r="AD141">
        <v>7.5036649999999998</v>
      </c>
      <c r="AE141">
        <v>7.5441900000000004</v>
      </c>
      <c r="AF141">
        <v>7.5848319999999996</v>
      </c>
      <c r="AG141">
        <v>7.6250999999999998</v>
      </c>
      <c r="AH141">
        <v>7.6673730000000004</v>
      </c>
      <c r="AI141">
        <v>7.7147259999999998</v>
      </c>
      <c r="AJ141">
        <v>7.7673360000000002</v>
      </c>
      <c r="AK141" s="51">
        <v>7.0000000000000001E-3</v>
      </c>
    </row>
    <row r="142" spans="1:37">
      <c r="A142" t="s">
        <v>1454</v>
      </c>
      <c r="B142" t="s">
        <v>1562</v>
      </c>
      <c r="C142" t="s">
        <v>1752</v>
      </c>
      <c r="D142" t="s">
        <v>521</v>
      </c>
      <c r="E142">
        <v>247.455612</v>
      </c>
      <c r="F142">
        <v>258.73767099999998</v>
      </c>
      <c r="G142">
        <v>270.37478599999997</v>
      </c>
      <c r="H142">
        <v>282.69927999999999</v>
      </c>
      <c r="I142">
        <v>295.657196</v>
      </c>
      <c r="J142">
        <v>309.11077899999998</v>
      </c>
      <c r="K142">
        <v>322.798248</v>
      </c>
      <c r="L142">
        <v>336.60000600000001</v>
      </c>
      <c r="M142">
        <v>350.98336799999998</v>
      </c>
      <c r="N142">
        <v>365.98098800000002</v>
      </c>
      <c r="O142">
        <v>381.221405</v>
      </c>
      <c r="P142">
        <v>396.72869900000001</v>
      </c>
      <c r="Q142">
        <v>412.496399</v>
      </c>
      <c r="R142">
        <v>428.514343</v>
      </c>
      <c r="S142">
        <v>445.13445999999999</v>
      </c>
      <c r="T142">
        <v>462.35125699999998</v>
      </c>
      <c r="U142">
        <v>479.925995</v>
      </c>
      <c r="V142">
        <v>497.88192700000002</v>
      </c>
      <c r="W142">
        <v>516.25817900000004</v>
      </c>
      <c r="X142">
        <v>535.24230999999997</v>
      </c>
      <c r="Y142">
        <v>554.55902100000003</v>
      </c>
      <c r="Z142">
        <v>574.38983199999996</v>
      </c>
      <c r="AA142">
        <v>594.85827600000005</v>
      </c>
      <c r="AB142">
        <v>615.67114300000003</v>
      </c>
      <c r="AC142">
        <v>636.96783400000004</v>
      </c>
      <c r="AD142">
        <v>658.66699200000005</v>
      </c>
      <c r="AE142">
        <v>680.97070299999996</v>
      </c>
      <c r="AF142">
        <v>703.61224400000003</v>
      </c>
      <c r="AG142">
        <v>726.25390600000003</v>
      </c>
      <c r="AH142">
        <v>749.59570299999996</v>
      </c>
      <c r="AI142">
        <v>774.02710000000002</v>
      </c>
      <c r="AJ142">
        <v>798.98309300000005</v>
      </c>
      <c r="AK142" s="51">
        <v>3.9E-2</v>
      </c>
    </row>
    <row r="143" spans="1:37">
      <c r="A143" t="s">
        <v>1503</v>
      </c>
      <c r="B143" t="s">
        <v>1563</v>
      </c>
      <c r="C143" t="s">
        <v>1753</v>
      </c>
      <c r="D143" t="s">
        <v>521</v>
      </c>
      <c r="E143">
        <v>148.12129200000001</v>
      </c>
      <c r="F143">
        <v>154.874481</v>
      </c>
      <c r="G143">
        <v>161.84019499999999</v>
      </c>
      <c r="H143">
        <v>169.21734599999999</v>
      </c>
      <c r="I143">
        <v>176.97366299999999</v>
      </c>
      <c r="J143">
        <v>185.02668800000001</v>
      </c>
      <c r="K143">
        <v>193.21966599999999</v>
      </c>
      <c r="L143">
        <v>201.48109400000001</v>
      </c>
      <c r="M143">
        <v>210.09065200000001</v>
      </c>
      <c r="N143">
        <v>219.06788599999999</v>
      </c>
      <c r="O143">
        <v>228.19044500000001</v>
      </c>
      <c r="P143">
        <v>237.47277800000001</v>
      </c>
      <c r="Q143">
        <v>246.910965</v>
      </c>
      <c r="R143">
        <v>256.49893200000002</v>
      </c>
      <c r="S143">
        <v>266.44735700000001</v>
      </c>
      <c r="T143">
        <v>276.75292999999999</v>
      </c>
      <c r="U143">
        <v>287.27276599999999</v>
      </c>
      <c r="V143">
        <v>298.020782</v>
      </c>
      <c r="W143">
        <v>309.02038599999997</v>
      </c>
      <c r="X143">
        <v>320.38388099999997</v>
      </c>
      <c r="Y143">
        <v>331.94641100000001</v>
      </c>
      <c r="Z143">
        <v>343.81664999999998</v>
      </c>
      <c r="AA143">
        <v>356.06863399999997</v>
      </c>
      <c r="AB143">
        <v>368.52673299999998</v>
      </c>
      <c r="AC143">
        <v>381.274475</v>
      </c>
      <c r="AD143">
        <v>394.26309199999997</v>
      </c>
      <c r="AE143">
        <v>407.61352499999998</v>
      </c>
      <c r="AF143">
        <v>421.16626000000002</v>
      </c>
      <c r="AG143">
        <v>434.719086</v>
      </c>
      <c r="AH143">
        <v>448.69091800000001</v>
      </c>
      <c r="AI143">
        <v>463.31497200000001</v>
      </c>
      <c r="AJ143">
        <v>478.25308200000001</v>
      </c>
      <c r="AK143" s="51">
        <v>3.9E-2</v>
      </c>
    </row>
    <row r="144" spans="1:37">
      <c r="A144" t="s">
        <v>1505</v>
      </c>
      <c r="B144" t="s">
        <v>1564</v>
      </c>
      <c r="C144" t="s">
        <v>1754</v>
      </c>
      <c r="D144" t="s">
        <v>521</v>
      </c>
      <c r="E144">
        <v>57.588757000000001</v>
      </c>
      <c r="F144">
        <v>60.214362999999999</v>
      </c>
      <c r="G144">
        <v>62.922592000000002</v>
      </c>
      <c r="H144">
        <v>65.790786999999995</v>
      </c>
      <c r="I144">
        <v>68.806404000000001</v>
      </c>
      <c r="J144">
        <v>71.937377999999995</v>
      </c>
      <c r="K144">
        <v>75.122765000000001</v>
      </c>
      <c r="L144">
        <v>78.334762999999995</v>
      </c>
      <c r="M144">
        <v>81.682097999999996</v>
      </c>
      <c r="N144">
        <v>85.172400999999994</v>
      </c>
      <c r="O144">
        <v>88.719207999999995</v>
      </c>
      <c r="P144">
        <v>92.328125</v>
      </c>
      <c r="Q144">
        <v>95.997642999999997</v>
      </c>
      <c r="R144">
        <v>99.725395000000006</v>
      </c>
      <c r="S144">
        <v>103.59328499999999</v>
      </c>
      <c r="T144">
        <v>107.600037</v>
      </c>
      <c r="U144">
        <v>111.690102</v>
      </c>
      <c r="V144">
        <v>115.868866</v>
      </c>
      <c r="W144">
        <v>120.145454</v>
      </c>
      <c r="X144">
        <v>124.563515</v>
      </c>
      <c r="Y144">
        <v>129.058975</v>
      </c>
      <c r="Z144">
        <v>133.674057</v>
      </c>
      <c r="AA144">
        <v>138.437546</v>
      </c>
      <c r="AB144">
        <v>143.28118900000001</v>
      </c>
      <c r="AC144">
        <v>148.23744199999999</v>
      </c>
      <c r="AD144">
        <v>153.28735399999999</v>
      </c>
      <c r="AE144">
        <v>158.47795099999999</v>
      </c>
      <c r="AF144">
        <v>163.747162</v>
      </c>
      <c r="AG144">
        <v>169.01641799999999</v>
      </c>
      <c r="AH144">
        <v>174.44859299999999</v>
      </c>
      <c r="AI144">
        <v>180.134354</v>
      </c>
      <c r="AJ144">
        <v>185.94220000000001</v>
      </c>
      <c r="AK144" s="51">
        <v>3.9E-2</v>
      </c>
    </row>
    <row r="145" spans="1:37">
      <c r="A145" t="s">
        <v>1507</v>
      </c>
      <c r="B145" t="s">
        <v>1565</v>
      </c>
      <c r="C145" t="s">
        <v>1755</v>
      </c>
      <c r="D145" t="s">
        <v>521</v>
      </c>
      <c r="E145">
        <v>41.745559999999998</v>
      </c>
      <c r="F145">
        <v>43.648837999999998</v>
      </c>
      <c r="G145">
        <v>45.612006999999998</v>
      </c>
      <c r="H145">
        <v>47.691135000000003</v>
      </c>
      <c r="I145">
        <v>49.877128999999996</v>
      </c>
      <c r="J145">
        <v>52.146740000000001</v>
      </c>
      <c r="K145">
        <v>54.455798999999999</v>
      </c>
      <c r="L145">
        <v>56.784142000000003</v>
      </c>
      <c r="M145">
        <v>59.210597999999997</v>
      </c>
      <c r="N145">
        <v>61.740692000000003</v>
      </c>
      <c r="O145">
        <v>64.311736999999994</v>
      </c>
      <c r="P145">
        <v>66.927811000000005</v>
      </c>
      <c r="Q145">
        <v>69.587806999999998</v>
      </c>
      <c r="R145">
        <v>72.290024000000003</v>
      </c>
      <c r="S145">
        <v>75.093818999999996</v>
      </c>
      <c r="T145">
        <v>77.998276000000004</v>
      </c>
      <c r="U145">
        <v>80.963127</v>
      </c>
      <c r="V145">
        <v>83.992271000000002</v>
      </c>
      <c r="W145">
        <v>87.092331000000001</v>
      </c>
      <c r="X145">
        <v>90.294944999999998</v>
      </c>
      <c r="Y145">
        <v>93.553657999999999</v>
      </c>
      <c r="Z145">
        <v>96.899085999999997</v>
      </c>
      <c r="AA145">
        <v>100.352104</v>
      </c>
      <c r="AB145">
        <v>103.86322</v>
      </c>
      <c r="AC145">
        <v>107.455956</v>
      </c>
      <c r="AD145">
        <v>111.116585</v>
      </c>
      <c r="AE145">
        <v>114.879204</v>
      </c>
      <c r="AF145">
        <v>118.698807</v>
      </c>
      <c r="AG145">
        <v>122.518433</v>
      </c>
      <c r="AH145">
        <v>126.456192</v>
      </c>
      <c r="AI145">
        <v>130.57772800000001</v>
      </c>
      <c r="AJ145">
        <v>134.78779599999999</v>
      </c>
      <c r="AK145" s="51">
        <v>3.9E-2</v>
      </c>
    </row>
    <row r="146" spans="1:37">
      <c r="A146" t="s">
        <v>1456</v>
      </c>
      <c r="B146" t="s">
        <v>1566</v>
      </c>
      <c r="C146" t="s">
        <v>1756</v>
      </c>
      <c r="D146" t="s">
        <v>521</v>
      </c>
      <c r="E146">
        <v>62.789172999999998</v>
      </c>
      <c r="F146">
        <v>66.758041000000006</v>
      </c>
      <c r="G146">
        <v>70.778075999999999</v>
      </c>
      <c r="H146">
        <v>74.987656000000001</v>
      </c>
      <c r="I146">
        <v>79.527237</v>
      </c>
      <c r="J146">
        <v>84.399590000000003</v>
      </c>
      <c r="K146">
        <v>89.486664000000005</v>
      </c>
      <c r="L146">
        <v>94.798332000000002</v>
      </c>
      <c r="M146">
        <v>100.394485</v>
      </c>
      <c r="N146">
        <v>106.23336</v>
      </c>
      <c r="O146">
        <v>112.25758399999999</v>
      </c>
      <c r="P146">
        <v>118.47949199999999</v>
      </c>
      <c r="Q146">
        <v>124.92057</v>
      </c>
      <c r="R146">
        <v>131.633026</v>
      </c>
      <c r="S146">
        <v>138.669693</v>
      </c>
      <c r="T146">
        <v>145.99121099999999</v>
      </c>
      <c r="U146">
        <v>153.56544500000001</v>
      </c>
      <c r="V146">
        <v>161.44944799999999</v>
      </c>
      <c r="W146">
        <v>169.63758899999999</v>
      </c>
      <c r="X146">
        <v>178.12756300000001</v>
      </c>
      <c r="Y146">
        <v>186.85192900000001</v>
      </c>
      <c r="Z146">
        <v>195.90733299999999</v>
      </c>
      <c r="AA146">
        <v>205.31163000000001</v>
      </c>
      <c r="AB146">
        <v>214.96975699999999</v>
      </c>
      <c r="AC146">
        <v>224.913239</v>
      </c>
      <c r="AD146">
        <v>235.10389699999999</v>
      </c>
      <c r="AE146">
        <v>245.611008</v>
      </c>
      <c r="AF146">
        <v>256.37222300000002</v>
      </c>
      <c r="AG146">
        <v>267.331726</v>
      </c>
      <c r="AH146">
        <v>278.59997600000003</v>
      </c>
      <c r="AI146">
        <v>290.28976399999999</v>
      </c>
      <c r="AJ146">
        <v>302.27984600000002</v>
      </c>
      <c r="AK146" s="51">
        <v>5.1999999999999998E-2</v>
      </c>
    </row>
    <row r="147" spans="1:37">
      <c r="A147" t="s">
        <v>1503</v>
      </c>
      <c r="B147" t="s">
        <v>1567</v>
      </c>
      <c r="C147" t="s">
        <v>1757</v>
      </c>
      <c r="D147" t="s">
        <v>521</v>
      </c>
      <c r="E147">
        <v>45.389763000000002</v>
      </c>
      <c r="F147">
        <v>48.258823</v>
      </c>
      <c r="G147">
        <v>51.164875000000002</v>
      </c>
      <c r="H147">
        <v>54.207946999999997</v>
      </c>
      <c r="I147">
        <v>57.489570999999998</v>
      </c>
      <c r="J147">
        <v>61.011752999999999</v>
      </c>
      <c r="K147">
        <v>64.689155999999997</v>
      </c>
      <c r="L147">
        <v>68.528914999999998</v>
      </c>
      <c r="M147">
        <v>72.574325999999999</v>
      </c>
      <c r="N147">
        <v>76.795197000000002</v>
      </c>
      <c r="O147">
        <v>81.150063000000003</v>
      </c>
      <c r="P147">
        <v>85.647827000000007</v>
      </c>
      <c r="Q147">
        <v>90.304023999999998</v>
      </c>
      <c r="R147">
        <v>95.156402999999997</v>
      </c>
      <c r="S147">
        <v>100.243149</v>
      </c>
      <c r="T147">
        <v>105.53581200000001</v>
      </c>
      <c r="U147">
        <v>111.011177</v>
      </c>
      <c r="V147">
        <v>116.710442</v>
      </c>
      <c r="W147">
        <v>122.629593</v>
      </c>
      <c r="X147">
        <v>128.766907</v>
      </c>
      <c r="Y147">
        <v>135.07368500000001</v>
      </c>
      <c r="Z147">
        <v>141.61975100000001</v>
      </c>
      <c r="AA147">
        <v>148.41804500000001</v>
      </c>
      <c r="AB147">
        <v>155.39982599999999</v>
      </c>
      <c r="AC147">
        <v>162.58789100000001</v>
      </c>
      <c r="AD147">
        <v>169.95463599999999</v>
      </c>
      <c r="AE147">
        <v>177.55012500000001</v>
      </c>
      <c r="AF147">
        <v>185.32933</v>
      </c>
      <c r="AG147">
        <v>193.251846</v>
      </c>
      <c r="AH147">
        <v>201.397583</v>
      </c>
      <c r="AI147">
        <v>209.848038</v>
      </c>
      <c r="AJ147">
        <v>218.51554899999999</v>
      </c>
      <c r="AK147" s="51">
        <v>5.1999999999999998E-2</v>
      </c>
    </row>
    <row r="148" spans="1:37">
      <c r="A148" t="s">
        <v>1505</v>
      </c>
      <c r="B148" t="s">
        <v>1568</v>
      </c>
      <c r="C148" t="s">
        <v>1758</v>
      </c>
      <c r="D148" t="s">
        <v>521</v>
      </c>
      <c r="E148">
        <v>8.8888280000000002</v>
      </c>
      <c r="F148">
        <v>9.4506859999999993</v>
      </c>
      <c r="G148">
        <v>10.019787000000001</v>
      </c>
      <c r="H148">
        <v>10.615724</v>
      </c>
      <c r="I148">
        <v>11.258373000000001</v>
      </c>
      <c r="J148">
        <v>11.948134</v>
      </c>
      <c r="K148">
        <v>12.668291999999999</v>
      </c>
      <c r="L148">
        <v>13.420245</v>
      </c>
      <c r="M148">
        <v>14.212471000000001</v>
      </c>
      <c r="N148">
        <v>15.039059</v>
      </c>
      <c r="O148">
        <v>15.891887000000001</v>
      </c>
      <c r="P148">
        <v>16.772698999999999</v>
      </c>
      <c r="Q148">
        <v>17.684538</v>
      </c>
      <c r="R148">
        <v>18.634792000000001</v>
      </c>
      <c r="S148">
        <v>19.630949000000001</v>
      </c>
      <c r="T148">
        <v>20.667431000000001</v>
      </c>
      <c r="U148">
        <v>21.739685000000001</v>
      </c>
      <c r="V148">
        <v>22.855795000000001</v>
      </c>
      <c r="W148">
        <v>24.014959000000001</v>
      </c>
      <c r="X148">
        <v>25.216851999999999</v>
      </c>
      <c r="Y148">
        <v>26.451929</v>
      </c>
      <c r="Z148">
        <v>27.733865999999999</v>
      </c>
      <c r="AA148">
        <v>29.065197000000001</v>
      </c>
      <c r="AB148">
        <v>30.432465000000001</v>
      </c>
      <c r="AC148">
        <v>31.840126000000001</v>
      </c>
      <c r="AD148">
        <v>33.282780000000002</v>
      </c>
      <c r="AE148">
        <v>34.770229</v>
      </c>
      <c r="AF148">
        <v>36.293658999999998</v>
      </c>
      <c r="AG148">
        <v>37.845149999999997</v>
      </c>
      <c r="AH148">
        <v>39.440356999999999</v>
      </c>
      <c r="AI148">
        <v>41.095238000000002</v>
      </c>
      <c r="AJ148">
        <v>42.792622000000001</v>
      </c>
      <c r="AK148" s="51">
        <v>5.1999999999999998E-2</v>
      </c>
    </row>
    <row r="149" spans="1:37">
      <c r="A149" t="s">
        <v>1507</v>
      </c>
      <c r="B149" t="s">
        <v>1569</v>
      </c>
      <c r="C149" t="s">
        <v>1759</v>
      </c>
      <c r="D149" t="s">
        <v>521</v>
      </c>
      <c r="E149">
        <v>8.5105810000000002</v>
      </c>
      <c r="F149">
        <v>9.0485299999999995</v>
      </c>
      <c r="G149">
        <v>9.593413</v>
      </c>
      <c r="H149">
        <v>10.163989000000001</v>
      </c>
      <c r="I149">
        <v>10.779294999999999</v>
      </c>
      <c r="J149">
        <v>11.439703</v>
      </c>
      <c r="K149">
        <v>12.129216</v>
      </c>
      <c r="L149">
        <v>12.849171999999999</v>
      </c>
      <c r="M149">
        <v>13.607685999999999</v>
      </c>
      <c r="N149">
        <v>14.399099</v>
      </c>
      <c r="O149">
        <v>15.215636</v>
      </c>
      <c r="P149">
        <v>16.058968</v>
      </c>
      <c r="Q149">
        <v>16.932005</v>
      </c>
      <c r="R149">
        <v>17.841825</v>
      </c>
      <c r="S149">
        <v>18.795591000000002</v>
      </c>
      <c r="T149">
        <v>19.787966000000001</v>
      </c>
      <c r="U149">
        <v>20.814594</v>
      </c>
      <c r="V149">
        <v>21.883209000000001</v>
      </c>
      <c r="W149">
        <v>22.993046</v>
      </c>
      <c r="X149">
        <v>24.143795000000001</v>
      </c>
      <c r="Y149">
        <v>25.326315000000001</v>
      </c>
      <c r="Z149">
        <v>26.553705000000001</v>
      </c>
      <c r="AA149">
        <v>27.828382000000001</v>
      </c>
      <c r="AB149">
        <v>29.137466</v>
      </c>
      <c r="AC149">
        <v>30.485227999999999</v>
      </c>
      <c r="AD149">
        <v>31.866491</v>
      </c>
      <c r="AE149">
        <v>33.290646000000002</v>
      </c>
      <c r="AF149">
        <v>34.749248999999999</v>
      </c>
      <c r="AG149">
        <v>36.234721999999998</v>
      </c>
      <c r="AH149">
        <v>37.762047000000003</v>
      </c>
      <c r="AI149">
        <v>39.346504000000003</v>
      </c>
      <c r="AJ149">
        <v>40.971668000000001</v>
      </c>
      <c r="AK149" s="51">
        <v>5.1999999999999998E-2</v>
      </c>
    </row>
    <row r="150" spans="1:37">
      <c r="A150" t="s">
        <v>1458</v>
      </c>
      <c r="B150" t="s">
        <v>1570</v>
      </c>
      <c r="C150" t="s">
        <v>1760</v>
      </c>
      <c r="D150" t="s">
        <v>521</v>
      </c>
      <c r="E150">
        <v>34.255257</v>
      </c>
      <c r="F150">
        <v>35.199181000000003</v>
      </c>
      <c r="G150">
        <v>36.249946999999999</v>
      </c>
      <c r="H150">
        <v>37.342125000000003</v>
      </c>
      <c r="I150">
        <v>38.369132999999998</v>
      </c>
      <c r="J150">
        <v>39.364657999999999</v>
      </c>
      <c r="K150">
        <v>40.317588999999998</v>
      </c>
      <c r="L150">
        <v>41.248534999999997</v>
      </c>
      <c r="M150">
        <v>42.190047999999997</v>
      </c>
      <c r="N150">
        <v>43.165565000000001</v>
      </c>
      <c r="O150">
        <v>44.157950999999997</v>
      </c>
      <c r="P150">
        <v>45.160736</v>
      </c>
      <c r="Q150">
        <v>46.148220000000002</v>
      </c>
      <c r="R150">
        <v>47.133316000000001</v>
      </c>
      <c r="S150">
        <v>48.182361999999998</v>
      </c>
      <c r="T150">
        <v>49.265166999999998</v>
      </c>
      <c r="U150">
        <v>50.353119</v>
      </c>
      <c r="V150">
        <v>51.444755999999998</v>
      </c>
      <c r="W150">
        <v>52.559902000000001</v>
      </c>
      <c r="X150">
        <v>53.692047000000002</v>
      </c>
      <c r="Y150">
        <v>54.834460999999997</v>
      </c>
      <c r="Z150">
        <v>55.996811000000001</v>
      </c>
      <c r="AA150">
        <v>57.193092</v>
      </c>
      <c r="AB150">
        <v>58.420707999999998</v>
      </c>
      <c r="AC150">
        <v>59.669243000000002</v>
      </c>
      <c r="AD150">
        <v>60.932785000000003</v>
      </c>
      <c r="AE150">
        <v>62.213478000000002</v>
      </c>
      <c r="AF150">
        <v>63.518089000000003</v>
      </c>
      <c r="AG150">
        <v>64.812195000000003</v>
      </c>
      <c r="AH150">
        <v>66.112030000000004</v>
      </c>
      <c r="AI150">
        <v>67.406265000000005</v>
      </c>
      <c r="AJ150">
        <v>68.681128999999999</v>
      </c>
      <c r="AK150" s="51">
        <v>2.3E-2</v>
      </c>
    </row>
    <row r="151" spans="1:37">
      <c r="A151" t="s">
        <v>1503</v>
      </c>
      <c r="B151" t="s">
        <v>1571</v>
      </c>
      <c r="C151" t="s">
        <v>1761</v>
      </c>
      <c r="D151" t="s">
        <v>521</v>
      </c>
      <c r="E151">
        <v>16.451537999999999</v>
      </c>
      <c r="F151">
        <v>16.904869000000001</v>
      </c>
      <c r="G151">
        <v>17.409513</v>
      </c>
      <c r="H151">
        <v>17.934048000000001</v>
      </c>
      <c r="I151">
        <v>18.42728</v>
      </c>
      <c r="J151">
        <v>18.905396</v>
      </c>
      <c r="K151">
        <v>19.363054000000002</v>
      </c>
      <c r="L151">
        <v>19.81015</v>
      </c>
      <c r="M151">
        <v>20.262325000000001</v>
      </c>
      <c r="N151">
        <v>20.730830999999998</v>
      </c>
      <c r="O151">
        <v>21.207438</v>
      </c>
      <c r="P151">
        <v>21.689036999999999</v>
      </c>
      <c r="Q151">
        <v>22.16329</v>
      </c>
      <c r="R151">
        <v>22.636396000000001</v>
      </c>
      <c r="S151">
        <v>23.140215000000001</v>
      </c>
      <c r="T151">
        <v>23.660246000000001</v>
      </c>
      <c r="U151">
        <v>24.182749000000001</v>
      </c>
      <c r="V151">
        <v>24.707021999999998</v>
      </c>
      <c r="W151">
        <v>25.242584000000001</v>
      </c>
      <c r="X151">
        <v>25.786311999999999</v>
      </c>
      <c r="Y151">
        <v>26.334972</v>
      </c>
      <c r="Z151">
        <v>26.893205999999999</v>
      </c>
      <c r="AA151">
        <v>27.467732999999999</v>
      </c>
      <c r="AB151">
        <v>28.057314000000002</v>
      </c>
      <c r="AC151">
        <v>28.656939000000001</v>
      </c>
      <c r="AD151">
        <v>29.263773</v>
      </c>
      <c r="AE151">
        <v>29.878841000000001</v>
      </c>
      <c r="AF151">
        <v>30.505398</v>
      </c>
      <c r="AG151">
        <v>31.126906999999999</v>
      </c>
      <c r="AH151">
        <v>31.751169000000001</v>
      </c>
      <c r="AI151">
        <v>32.372745999999999</v>
      </c>
      <c r="AJ151">
        <v>32.985016000000002</v>
      </c>
      <c r="AK151" s="51">
        <v>2.3E-2</v>
      </c>
    </row>
    <row r="152" spans="1:37">
      <c r="A152" t="s">
        <v>1505</v>
      </c>
      <c r="B152" t="s">
        <v>1572</v>
      </c>
      <c r="C152" t="s">
        <v>1762</v>
      </c>
      <c r="D152" t="s">
        <v>521</v>
      </c>
      <c r="E152">
        <v>7.6623609999999998</v>
      </c>
      <c r="F152">
        <v>7.8735010000000001</v>
      </c>
      <c r="G152">
        <v>8.1085410000000007</v>
      </c>
      <c r="H152">
        <v>8.3528439999999993</v>
      </c>
      <c r="I152">
        <v>8.5825689999999994</v>
      </c>
      <c r="J152">
        <v>8.8052530000000004</v>
      </c>
      <c r="K152">
        <v>9.0184090000000001</v>
      </c>
      <c r="L152">
        <v>9.2266449999999995</v>
      </c>
      <c r="M152">
        <v>9.4372469999999993</v>
      </c>
      <c r="N152">
        <v>9.6554559999999992</v>
      </c>
      <c r="O152">
        <v>9.8774370000000005</v>
      </c>
      <c r="P152">
        <v>10.101744</v>
      </c>
      <c r="Q152">
        <v>10.322628</v>
      </c>
      <c r="R152">
        <v>10.542979000000001</v>
      </c>
      <c r="S152">
        <v>10.777634000000001</v>
      </c>
      <c r="T152">
        <v>11.01984</v>
      </c>
      <c r="U152">
        <v>11.263197999999999</v>
      </c>
      <c r="V152">
        <v>11.507379999999999</v>
      </c>
      <c r="W152">
        <v>11.756819999999999</v>
      </c>
      <c r="X152">
        <v>12.010063000000001</v>
      </c>
      <c r="Y152">
        <v>12.265603</v>
      </c>
      <c r="Z152">
        <v>12.525601999999999</v>
      </c>
      <c r="AA152">
        <v>12.793191</v>
      </c>
      <c r="AB152">
        <v>13.06779</v>
      </c>
      <c r="AC152">
        <v>13.347066999999999</v>
      </c>
      <c r="AD152">
        <v>13.629702999999999</v>
      </c>
      <c r="AE152">
        <v>13.916173000000001</v>
      </c>
      <c r="AF152">
        <v>14.207993999999999</v>
      </c>
      <c r="AG152">
        <v>14.497463</v>
      </c>
      <c r="AH152">
        <v>14.788217</v>
      </c>
      <c r="AI152">
        <v>15.077717</v>
      </c>
      <c r="AJ152">
        <v>15.362883999999999</v>
      </c>
      <c r="AK152" s="51">
        <v>2.3E-2</v>
      </c>
    </row>
    <row r="153" spans="1:37">
      <c r="A153" t="s">
        <v>1507</v>
      </c>
      <c r="B153" t="s">
        <v>1573</v>
      </c>
      <c r="C153" t="s">
        <v>1763</v>
      </c>
      <c r="D153" t="s">
        <v>521</v>
      </c>
      <c r="E153">
        <v>10.141359</v>
      </c>
      <c r="F153">
        <v>10.420812</v>
      </c>
      <c r="G153">
        <v>10.731890999999999</v>
      </c>
      <c r="H153">
        <v>11.055235</v>
      </c>
      <c r="I153">
        <v>11.359282</v>
      </c>
      <c r="J153">
        <v>11.654012</v>
      </c>
      <c r="K153">
        <v>11.936128999999999</v>
      </c>
      <c r="L153">
        <v>12.211738</v>
      </c>
      <c r="M153">
        <v>12.490475</v>
      </c>
      <c r="N153">
        <v>12.77928</v>
      </c>
      <c r="O153">
        <v>13.073078000000001</v>
      </c>
      <c r="P153">
        <v>13.369954999999999</v>
      </c>
      <c r="Q153">
        <v>13.662304000000001</v>
      </c>
      <c r="R153">
        <v>13.953943000000001</v>
      </c>
      <c r="S153">
        <v>14.264516</v>
      </c>
      <c r="T153">
        <v>14.585084</v>
      </c>
      <c r="U153">
        <v>14.907173</v>
      </c>
      <c r="V153">
        <v>15.230356</v>
      </c>
      <c r="W153">
        <v>15.560497</v>
      </c>
      <c r="X153">
        <v>15.895673</v>
      </c>
      <c r="Y153">
        <v>16.233886999999999</v>
      </c>
      <c r="Z153">
        <v>16.578002999999999</v>
      </c>
      <c r="AA153">
        <v>16.932165000000001</v>
      </c>
      <c r="AB153">
        <v>17.295604999999998</v>
      </c>
      <c r="AC153">
        <v>17.665236</v>
      </c>
      <c r="AD153">
        <v>18.039311999999999</v>
      </c>
      <c r="AE153">
        <v>18.418465000000001</v>
      </c>
      <c r="AF153">
        <v>18.804697000000001</v>
      </c>
      <c r="AG153">
        <v>19.187819999999999</v>
      </c>
      <c r="AH153">
        <v>19.572638999999999</v>
      </c>
      <c r="AI153">
        <v>19.955801000000001</v>
      </c>
      <c r="AJ153">
        <v>20.333228999999999</v>
      </c>
      <c r="AK153" s="51">
        <v>2.3E-2</v>
      </c>
    </row>
    <row r="154" spans="1:37">
      <c r="A154" t="s">
        <v>127</v>
      </c>
      <c r="B154" t="s">
        <v>1574</v>
      </c>
      <c r="C154" t="s">
        <v>1764</v>
      </c>
      <c r="D154" t="s">
        <v>521</v>
      </c>
      <c r="E154">
        <v>1881.0153809999999</v>
      </c>
      <c r="F154">
        <v>1947.80835</v>
      </c>
      <c r="G154">
        <v>2012.9490969999999</v>
      </c>
      <c r="H154">
        <v>2080.2370609999998</v>
      </c>
      <c r="I154">
        <v>2146.4240719999998</v>
      </c>
      <c r="J154">
        <v>2212.9396969999998</v>
      </c>
      <c r="K154">
        <v>2279.6416020000001</v>
      </c>
      <c r="L154">
        <v>2345.8703609999998</v>
      </c>
      <c r="M154">
        <v>2414.5358890000002</v>
      </c>
      <c r="N154">
        <v>2485.6147460000002</v>
      </c>
      <c r="O154">
        <v>2558.2653810000002</v>
      </c>
      <c r="P154">
        <v>2631.577393</v>
      </c>
      <c r="Q154">
        <v>2705.601318</v>
      </c>
      <c r="R154">
        <v>2780.179932</v>
      </c>
      <c r="S154">
        <v>2857.2609859999998</v>
      </c>
      <c r="T154">
        <v>2935.648682</v>
      </c>
      <c r="U154">
        <v>3014.0283199999999</v>
      </c>
      <c r="V154">
        <v>3093.1936040000001</v>
      </c>
      <c r="W154">
        <v>3173.580078</v>
      </c>
      <c r="X154">
        <v>3255.2858890000002</v>
      </c>
      <c r="Y154">
        <v>3337.9033199999999</v>
      </c>
      <c r="Z154">
        <v>3421.6308589999999</v>
      </c>
      <c r="AA154">
        <v>3508.6396479999999</v>
      </c>
      <c r="AB154">
        <v>3596.8745119999999</v>
      </c>
      <c r="AC154">
        <v>3685.820068</v>
      </c>
      <c r="AD154">
        <v>3775.2607419999999</v>
      </c>
      <c r="AE154">
        <v>3865.5166020000001</v>
      </c>
      <c r="AF154">
        <v>3957.3801269999999</v>
      </c>
      <c r="AG154">
        <v>4048.6484380000002</v>
      </c>
      <c r="AH154">
        <v>4141.6645509999998</v>
      </c>
      <c r="AI154">
        <v>4237.0351559999999</v>
      </c>
      <c r="AJ154">
        <v>4332.2763670000004</v>
      </c>
      <c r="AK154" s="51">
        <v>2.7E-2</v>
      </c>
    </row>
    <row r="155" spans="1:37">
      <c r="A155" t="s">
        <v>126</v>
      </c>
      <c r="C155" t="s">
        <v>1765</v>
      </c>
    </row>
    <row r="156" spans="1:37">
      <c r="A156" t="s">
        <v>1575</v>
      </c>
      <c r="B156" t="s">
        <v>1576</v>
      </c>
      <c r="C156" t="s">
        <v>1766</v>
      </c>
      <c r="D156" t="s">
        <v>1631</v>
      </c>
      <c r="E156">
        <v>1</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v>0</v>
      </c>
      <c r="AK156" t="s">
        <v>125</v>
      </c>
    </row>
    <row r="157" spans="1:37">
      <c r="A157" t="s">
        <v>1577</v>
      </c>
      <c r="B157" t="s">
        <v>1578</v>
      </c>
      <c r="C157" t="s">
        <v>1767</v>
      </c>
      <c r="D157" t="s">
        <v>1631</v>
      </c>
      <c r="E157">
        <v>0</v>
      </c>
      <c r="F157">
        <v>0.41699999999999998</v>
      </c>
      <c r="G157">
        <v>0.56299999999999994</v>
      </c>
      <c r="H157">
        <v>0.70799999999999996</v>
      </c>
      <c r="I157">
        <v>0.85399999999999998</v>
      </c>
      <c r="J157">
        <v>1</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t="s">
        <v>125</v>
      </c>
    </row>
    <row r="158" spans="1:37">
      <c r="A158" t="s">
        <v>1579</v>
      </c>
      <c r="B158" t="s">
        <v>1580</v>
      </c>
      <c r="C158" t="s">
        <v>1768</v>
      </c>
      <c r="D158" t="s">
        <v>1631</v>
      </c>
      <c r="E158">
        <v>0</v>
      </c>
      <c r="F158">
        <v>0</v>
      </c>
      <c r="G158">
        <v>0</v>
      </c>
      <c r="H158">
        <v>0</v>
      </c>
      <c r="I158">
        <v>0</v>
      </c>
      <c r="J158">
        <v>0</v>
      </c>
      <c r="K158">
        <v>0.5</v>
      </c>
      <c r="L158">
        <v>0.625</v>
      </c>
      <c r="M158">
        <v>0.75</v>
      </c>
      <c r="N158">
        <v>0.875</v>
      </c>
      <c r="O158">
        <v>1</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v>0</v>
      </c>
      <c r="AK158" t="s">
        <v>125</v>
      </c>
    </row>
    <row r="159" spans="1:37">
      <c r="A159" t="s">
        <v>1581</v>
      </c>
      <c r="B159" t="s">
        <v>1582</v>
      </c>
      <c r="C159" t="s">
        <v>1769</v>
      </c>
      <c r="D159" t="s">
        <v>1631</v>
      </c>
      <c r="E159">
        <v>0</v>
      </c>
      <c r="F159">
        <v>0</v>
      </c>
      <c r="G159">
        <v>0</v>
      </c>
      <c r="H159">
        <v>0</v>
      </c>
      <c r="I159">
        <v>0</v>
      </c>
      <c r="J159">
        <v>0</v>
      </c>
      <c r="K159">
        <v>0</v>
      </c>
      <c r="L159">
        <v>0</v>
      </c>
      <c r="M159">
        <v>0</v>
      </c>
      <c r="N159">
        <v>0</v>
      </c>
      <c r="O159">
        <v>0</v>
      </c>
      <c r="P159">
        <v>0.85699999999999998</v>
      </c>
      <c r="Q159">
        <v>0.89300000000000002</v>
      </c>
      <c r="R159">
        <v>0.92900000000000005</v>
      </c>
      <c r="S159">
        <v>0.96399999999999997</v>
      </c>
      <c r="T159">
        <v>1</v>
      </c>
      <c r="U159">
        <v>0</v>
      </c>
      <c r="V159">
        <v>0</v>
      </c>
      <c r="W159">
        <v>0</v>
      </c>
      <c r="X159">
        <v>0</v>
      </c>
      <c r="Y159">
        <v>0</v>
      </c>
      <c r="Z159">
        <v>0</v>
      </c>
      <c r="AA159">
        <v>0</v>
      </c>
      <c r="AB159">
        <v>0</v>
      </c>
      <c r="AC159">
        <v>0</v>
      </c>
      <c r="AD159">
        <v>0</v>
      </c>
      <c r="AE159">
        <v>0</v>
      </c>
      <c r="AF159">
        <v>0</v>
      </c>
      <c r="AG159">
        <v>0</v>
      </c>
      <c r="AH159">
        <v>0</v>
      </c>
      <c r="AI159">
        <v>0</v>
      </c>
      <c r="AJ159">
        <v>0</v>
      </c>
      <c r="AK159" t="s">
        <v>125</v>
      </c>
    </row>
    <row r="160" spans="1:37">
      <c r="A160" t="s">
        <v>1583</v>
      </c>
      <c r="B160" t="s">
        <v>1584</v>
      </c>
      <c r="C160" t="s">
        <v>1770</v>
      </c>
      <c r="D160" t="s">
        <v>1631</v>
      </c>
      <c r="E160">
        <v>0</v>
      </c>
      <c r="F160">
        <v>0</v>
      </c>
      <c r="G160">
        <v>0</v>
      </c>
      <c r="H160">
        <v>0</v>
      </c>
      <c r="I160">
        <v>0</v>
      </c>
      <c r="J160">
        <v>0</v>
      </c>
      <c r="K160">
        <v>0</v>
      </c>
      <c r="L160">
        <v>0</v>
      </c>
      <c r="M160">
        <v>0</v>
      </c>
      <c r="N160">
        <v>0</v>
      </c>
      <c r="O160">
        <v>0</v>
      </c>
      <c r="P160">
        <v>0</v>
      </c>
      <c r="Q160">
        <v>0</v>
      </c>
      <c r="R160">
        <v>0</v>
      </c>
      <c r="S160">
        <v>0</v>
      </c>
      <c r="T160">
        <v>0</v>
      </c>
      <c r="U160">
        <v>0.82399999999999995</v>
      </c>
      <c r="V160">
        <v>0.85899999999999999</v>
      </c>
      <c r="W160">
        <v>0.89400000000000002</v>
      </c>
      <c r="X160">
        <v>0.92900000000000005</v>
      </c>
      <c r="Y160">
        <v>0.96499999999999997</v>
      </c>
      <c r="Z160">
        <v>1</v>
      </c>
      <c r="AA160">
        <v>1</v>
      </c>
      <c r="AB160">
        <v>1</v>
      </c>
      <c r="AC160">
        <v>1</v>
      </c>
      <c r="AD160">
        <v>1</v>
      </c>
      <c r="AE160">
        <v>1</v>
      </c>
      <c r="AF160">
        <v>1</v>
      </c>
      <c r="AG160">
        <v>1</v>
      </c>
      <c r="AH160">
        <v>1</v>
      </c>
      <c r="AI160">
        <v>1</v>
      </c>
      <c r="AJ160">
        <v>1</v>
      </c>
      <c r="AK160" t="s">
        <v>125</v>
      </c>
    </row>
    <row r="161" spans="1:37">
      <c r="A161" t="s">
        <v>1585</v>
      </c>
      <c r="B161" t="s">
        <v>1586</v>
      </c>
      <c r="C161" t="s">
        <v>1771</v>
      </c>
      <c r="D161" t="s">
        <v>1631</v>
      </c>
      <c r="E161">
        <v>7.4999999999999993E-5</v>
      </c>
      <c r="F161">
        <v>7.4999999999999993E-5</v>
      </c>
      <c r="G161">
        <v>7.4999999999999993E-5</v>
      </c>
      <c r="H161">
        <v>7.4999999999999993E-5</v>
      </c>
      <c r="I161">
        <v>7.4999999999999993E-5</v>
      </c>
      <c r="J161">
        <v>7.4999999999999993E-5</v>
      </c>
      <c r="K161">
        <v>7.4999999999999993E-5</v>
      </c>
      <c r="L161">
        <v>7.4999999999999993E-5</v>
      </c>
      <c r="M161">
        <v>7.4999999999999993E-5</v>
      </c>
      <c r="N161">
        <v>7.4999999999999993E-5</v>
      </c>
      <c r="O161">
        <v>7.4999999999999993E-5</v>
      </c>
      <c r="P161">
        <v>7.4999999999999993E-5</v>
      </c>
      <c r="Q161">
        <v>7.4999999999999993E-5</v>
      </c>
      <c r="R161">
        <v>7.4999999999999993E-5</v>
      </c>
      <c r="S161">
        <v>7.4999999999999993E-5</v>
      </c>
      <c r="T161">
        <v>7.4999999999999993E-5</v>
      </c>
      <c r="U161">
        <v>7.4999999999999993E-5</v>
      </c>
      <c r="V161">
        <v>7.4999999999999993E-5</v>
      </c>
      <c r="W161">
        <v>7.4999999999999993E-5</v>
      </c>
      <c r="X161">
        <v>7.4999999999999993E-5</v>
      </c>
      <c r="Y161">
        <v>7.4999999999999993E-5</v>
      </c>
      <c r="Z161">
        <v>7.4999999999999993E-5</v>
      </c>
      <c r="AA161">
        <v>7.4999999999999993E-5</v>
      </c>
      <c r="AB161">
        <v>7.4999999999999993E-5</v>
      </c>
      <c r="AC161">
        <v>7.4999999999999993E-5</v>
      </c>
      <c r="AD161">
        <v>7.4999999999999993E-5</v>
      </c>
      <c r="AE161">
        <v>7.4999999999999993E-5</v>
      </c>
      <c r="AF161">
        <v>7.4999999999999993E-5</v>
      </c>
      <c r="AG161">
        <v>7.4999999999999993E-5</v>
      </c>
      <c r="AH161">
        <v>7.4999999999999993E-5</v>
      </c>
      <c r="AI161">
        <v>7.4999999999999993E-5</v>
      </c>
      <c r="AJ161">
        <v>7.4999999999999993E-5</v>
      </c>
      <c r="AK161" s="51">
        <v>0</v>
      </c>
    </row>
    <row r="162" spans="1:37">
      <c r="A162" t="s">
        <v>1587</v>
      </c>
      <c r="B162" t="s">
        <v>1588</v>
      </c>
      <c r="C162" t="s">
        <v>1772</v>
      </c>
      <c r="D162" t="s">
        <v>1631</v>
      </c>
      <c r="E162">
        <v>7.4999999999999993E-5</v>
      </c>
      <c r="F162">
        <v>7.4999999999999993E-5</v>
      </c>
      <c r="G162">
        <v>7.4999999999999993E-5</v>
      </c>
      <c r="H162">
        <v>7.4999999999999993E-5</v>
      </c>
      <c r="I162">
        <v>7.4999999999999993E-5</v>
      </c>
      <c r="J162">
        <v>7.4999999999999993E-5</v>
      </c>
      <c r="K162">
        <v>7.4999999999999993E-5</v>
      </c>
      <c r="L162">
        <v>7.4999999999999993E-5</v>
      </c>
      <c r="M162">
        <v>7.4999999999999993E-5</v>
      </c>
      <c r="N162">
        <v>7.4999999999999993E-5</v>
      </c>
      <c r="O162">
        <v>7.4999999999999993E-5</v>
      </c>
      <c r="P162">
        <v>1.16E-4</v>
      </c>
      <c r="Q162">
        <v>1.95E-4</v>
      </c>
      <c r="R162">
        <v>3.0200000000000002E-4</v>
      </c>
      <c r="S162">
        <v>4.9399999999999997E-4</v>
      </c>
      <c r="T162">
        <v>7.7499999999999997E-4</v>
      </c>
      <c r="U162">
        <v>1.212E-3</v>
      </c>
      <c r="V162">
        <v>1.8749999999999999E-3</v>
      </c>
      <c r="W162">
        <v>3.0590000000000001E-3</v>
      </c>
      <c r="X162">
        <v>4.692E-3</v>
      </c>
      <c r="Y162">
        <v>7.2500000000000004E-3</v>
      </c>
      <c r="Z162">
        <v>1.1997000000000001E-2</v>
      </c>
      <c r="AA162">
        <v>1.8186000000000001E-2</v>
      </c>
      <c r="AB162">
        <v>2.9474E-2</v>
      </c>
      <c r="AC162">
        <v>4.4544E-2</v>
      </c>
      <c r="AD162">
        <v>6.3572000000000004E-2</v>
      </c>
      <c r="AE162">
        <v>9.4051999999999997E-2</v>
      </c>
      <c r="AF162">
        <v>0.13434599999999999</v>
      </c>
      <c r="AG162">
        <v>0.185665</v>
      </c>
      <c r="AH162">
        <v>0.24962999999999999</v>
      </c>
      <c r="AI162">
        <v>0.328901</v>
      </c>
      <c r="AJ162">
        <v>0.411248</v>
      </c>
      <c r="AK162" s="51">
        <v>0.32</v>
      </c>
    </row>
    <row r="163" spans="1:37">
      <c r="A163" t="s">
        <v>1589</v>
      </c>
      <c r="B163" t="s">
        <v>1590</v>
      </c>
      <c r="C163" t="s">
        <v>1773</v>
      </c>
      <c r="D163" t="s">
        <v>1631</v>
      </c>
      <c r="E163">
        <v>7.4999999999999993E-5</v>
      </c>
      <c r="F163">
        <v>7.4999999999999993E-5</v>
      </c>
      <c r="G163">
        <v>7.4999999999999993E-5</v>
      </c>
      <c r="H163">
        <v>7.4999999999999993E-5</v>
      </c>
      <c r="I163">
        <v>7.4999999999999993E-5</v>
      </c>
      <c r="J163">
        <v>7.4999999999999993E-5</v>
      </c>
      <c r="K163">
        <v>7.4999999999999993E-5</v>
      </c>
      <c r="L163">
        <v>7.4999999999999993E-5</v>
      </c>
      <c r="M163">
        <v>7.4999999999999993E-5</v>
      </c>
      <c r="N163">
        <v>7.4999999999999993E-5</v>
      </c>
      <c r="O163">
        <v>7.4999999999999993E-5</v>
      </c>
      <c r="P163">
        <v>7.4999999999999993E-5</v>
      </c>
      <c r="Q163">
        <v>7.4999999999999993E-5</v>
      </c>
      <c r="R163">
        <v>7.4999999999999993E-5</v>
      </c>
      <c r="S163">
        <v>7.4999999999999993E-5</v>
      </c>
      <c r="T163">
        <v>7.4999999999999993E-5</v>
      </c>
      <c r="U163">
        <v>7.4999999999999993E-5</v>
      </c>
      <c r="V163">
        <v>7.4999999999999993E-5</v>
      </c>
      <c r="W163">
        <v>7.4999999999999993E-5</v>
      </c>
      <c r="X163">
        <v>7.4999999999999993E-5</v>
      </c>
      <c r="Y163">
        <v>7.4999999999999993E-5</v>
      </c>
      <c r="Z163">
        <v>7.4999999999999993E-5</v>
      </c>
      <c r="AA163">
        <v>7.4999999999999993E-5</v>
      </c>
      <c r="AB163">
        <v>7.4999999999999993E-5</v>
      </c>
      <c r="AC163">
        <v>7.4999999999999993E-5</v>
      </c>
      <c r="AD163">
        <v>7.4999999999999993E-5</v>
      </c>
      <c r="AE163">
        <v>7.4999999999999993E-5</v>
      </c>
      <c r="AF163">
        <v>7.4999999999999993E-5</v>
      </c>
      <c r="AG163">
        <v>7.4999999999999993E-5</v>
      </c>
      <c r="AH163">
        <v>7.4999999999999993E-5</v>
      </c>
      <c r="AI163">
        <v>7.4999999999999993E-5</v>
      </c>
      <c r="AJ163">
        <v>7.4999999999999993E-5</v>
      </c>
      <c r="AK163" s="51">
        <v>0</v>
      </c>
    </row>
    <row r="164" spans="1:37">
      <c r="A164" t="s">
        <v>1591</v>
      </c>
      <c r="B164" t="s">
        <v>1592</v>
      </c>
      <c r="C164" t="s">
        <v>1774</v>
      </c>
      <c r="D164" t="s">
        <v>1631</v>
      </c>
      <c r="E164">
        <v>7.4999999999999993E-5</v>
      </c>
      <c r="F164">
        <v>7.4999999999999993E-5</v>
      </c>
      <c r="G164">
        <v>7.4999999999999993E-5</v>
      </c>
      <c r="H164">
        <v>7.4999999999999993E-5</v>
      </c>
      <c r="I164">
        <v>7.4999999999999993E-5</v>
      </c>
      <c r="J164">
        <v>7.4999999999999993E-5</v>
      </c>
      <c r="K164">
        <v>7.4999999999999993E-5</v>
      </c>
      <c r="L164">
        <v>7.4999999999999993E-5</v>
      </c>
      <c r="M164">
        <v>7.4999999999999993E-5</v>
      </c>
      <c r="N164">
        <v>7.4999999999999993E-5</v>
      </c>
      <c r="O164">
        <v>7.4999999999999993E-5</v>
      </c>
      <c r="P164">
        <v>7.4999999999999993E-5</v>
      </c>
      <c r="Q164">
        <v>7.4999999999999993E-5</v>
      </c>
      <c r="R164">
        <v>7.4999999999999993E-5</v>
      </c>
      <c r="S164">
        <v>7.4999999999999993E-5</v>
      </c>
      <c r="T164">
        <v>7.4999999999999993E-5</v>
      </c>
      <c r="U164">
        <v>7.4999999999999993E-5</v>
      </c>
      <c r="V164">
        <v>7.4999999999999993E-5</v>
      </c>
      <c r="W164">
        <v>7.4999999999999993E-5</v>
      </c>
      <c r="X164">
        <v>7.4999999999999993E-5</v>
      </c>
      <c r="Y164">
        <v>7.4999999999999993E-5</v>
      </c>
      <c r="Z164">
        <v>7.4999999999999993E-5</v>
      </c>
      <c r="AA164">
        <v>7.4999999999999993E-5</v>
      </c>
      <c r="AB164">
        <v>7.4999999999999993E-5</v>
      </c>
      <c r="AC164">
        <v>7.4999999999999993E-5</v>
      </c>
      <c r="AD164">
        <v>7.4999999999999993E-5</v>
      </c>
      <c r="AE164">
        <v>7.4999999999999993E-5</v>
      </c>
      <c r="AF164">
        <v>7.4999999999999993E-5</v>
      </c>
      <c r="AG164">
        <v>7.4999999999999993E-5</v>
      </c>
      <c r="AH164">
        <v>7.4999999999999993E-5</v>
      </c>
      <c r="AI164">
        <v>7.4999999999999993E-5</v>
      </c>
      <c r="AJ164">
        <v>7.4999999999999993E-5</v>
      </c>
      <c r="AK164" s="51">
        <v>0</v>
      </c>
    </row>
    <row r="165" spans="1:37">
      <c r="A165" t="s">
        <v>1593</v>
      </c>
      <c r="C165" t="s">
        <v>1775</v>
      </c>
    </row>
    <row r="166" spans="1:37">
      <c r="A166" t="s">
        <v>1594</v>
      </c>
      <c r="C166" t="s">
        <v>1776</v>
      </c>
    </row>
    <row r="167" spans="1:37">
      <c r="A167" t="s">
        <v>1503</v>
      </c>
      <c r="B167" t="s">
        <v>1595</v>
      </c>
      <c r="C167" t="s">
        <v>1777</v>
      </c>
      <c r="D167" t="s">
        <v>1778</v>
      </c>
      <c r="E167">
        <v>78.050338999999994</v>
      </c>
      <c r="F167">
        <v>78.051865000000006</v>
      </c>
      <c r="G167">
        <v>78.718902999999997</v>
      </c>
      <c r="H167">
        <v>79.381386000000006</v>
      </c>
      <c r="I167">
        <v>80.048416000000003</v>
      </c>
      <c r="J167">
        <v>80.715462000000002</v>
      </c>
      <c r="K167">
        <v>80.715462000000002</v>
      </c>
      <c r="L167">
        <v>81.857658000000001</v>
      </c>
      <c r="M167">
        <v>82.999863000000005</v>
      </c>
      <c r="N167">
        <v>84.142043999999999</v>
      </c>
      <c r="O167">
        <v>85.284240999999994</v>
      </c>
      <c r="P167">
        <v>85.282775999999998</v>
      </c>
      <c r="Q167">
        <v>85.666686999999996</v>
      </c>
      <c r="R167">
        <v>86.050606000000002</v>
      </c>
      <c r="S167">
        <v>86.424019000000001</v>
      </c>
      <c r="T167">
        <v>86.808228</v>
      </c>
      <c r="U167">
        <v>86.814980000000006</v>
      </c>
      <c r="V167">
        <v>87.269065999999995</v>
      </c>
      <c r="W167">
        <v>87.723938000000004</v>
      </c>
      <c r="X167">
        <v>88.179496999999998</v>
      </c>
      <c r="Y167">
        <v>88.649399000000003</v>
      </c>
      <c r="Z167">
        <v>89.109711000000004</v>
      </c>
      <c r="AA167">
        <v>89.119124999999997</v>
      </c>
      <c r="AB167">
        <v>89.136322000000007</v>
      </c>
      <c r="AC167">
        <v>89.159271000000004</v>
      </c>
      <c r="AD167">
        <v>89.188263000000006</v>
      </c>
      <c r="AE167">
        <v>89.234665000000007</v>
      </c>
      <c r="AF167">
        <v>89.296042999999997</v>
      </c>
      <c r="AG167">
        <v>89.374184</v>
      </c>
      <c r="AH167">
        <v>89.471603000000002</v>
      </c>
      <c r="AI167">
        <v>89.592322999999993</v>
      </c>
      <c r="AJ167">
        <v>89.717735000000005</v>
      </c>
      <c r="AK167" s="51">
        <v>5.0000000000000001E-3</v>
      </c>
    </row>
    <row r="168" spans="1:37">
      <c r="A168" t="s">
        <v>1505</v>
      </c>
      <c r="B168" t="s">
        <v>1596</v>
      </c>
      <c r="C168" t="s">
        <v>1779</v>
      </c>
      <c r="D168" t="s">
        <v>1778</v>
      </c>
      <c r="E168">
        <v>76.175803999999999</v>
      </c>
      <c r="F168">
        <v>76.177306999999999</v>
      </c>
      <c r="G168">
        <v>76.828322999999997</v>
      </c>
      <c r="H168">
        <v>77.474884000000003</v>
      </c>
      <c r="I168">
        <v>78.125907999999995</v>
      </c>
      <c r="J168">
        <v>78.776923999999994</v>
      </c>
      <c r="K168">
        <v>78.776923999999994</v>
      </c>
      <c r="L168">
        <v>79.891693000000004</v>
      </c>
      <c r="M168">
        <v>81.006461999999999</v>
      </c>
      <c r="N168">
        <v>82.121216000000004</v>
      </c>
      <c r="O168">
        <v>83.235977000000005</v>
      </c>
      <c r="P168">
        <v>83.234549999999999</v>
      </c>
      <c r="Q168">
        <v>83.609238000000005</v>
      </c>
      <c r="R168">
        <v>83.983947999999998</v>
      </c>
      <c r="S168">
        <v>84.348388999999997</v>
      </c>
      <c r="T168">
        <v>84.723372999999995</v>
      </c>
      <c r="U168">
        <v>84.729950000000002</v>
      </c>
      <c r="V168">
        <v>85.173141000000001</v>
      </c>
      <c r="W168">
        <v>85.617087999999995</v>
      </c>
      <c r="X168">
        <v>86.061706999999998</v>
      </c>
      <c r="Y168">
        <v>86.520308999999997</v>
      </c>
      <c r="Z168">
        <v>86.969566</v>
      </c>
      <c r="AA168">
        <v>86.978759999999994</v>
      </c>
      <c r="AB168">
        <v>86.995543999999995</v>
      </c>
      <c r="AC168">
        <v>87.017944</v>
      </c>
      <c r="AD168">
        <v>87.046227000000002</v>
      </c>
      <c r="AE168">
        <v>87.091521999999998</v>
      </c>
      <c r="AF168">
        <v>87.151420999999999</v>
      </c>
      <c r="AG168">
        <v>87.227692000000005</v>
      </c>
      <c r="AH168">
        <v>87.322761999999997</v>
      </c>
      <c r="AI168">
        <v>87.440582000000006</v>
      </c>
      <c r="AJ168">
        <v>87.563004000000006</v>
      </c>
      <c r="AK168" s="51">
        <v>5.0000000000000001E-3</v>
      </c>
    </row>
    <row r="169" spans="1:37">
      <c r="A169" t="s">
        <v>1507</v>
      </c>
      <c r="B169" t="s">
        <v>1597</v>
      </c>
      <c r="C169" t="s">
        <v>1780</v>
      </c>
      <c r="D169" t="s">
        <v>1778</v>
      </c>
      <c r="E169">
        <v>49.841014999999999</v>
      </c>
      <c r="F169">
        <v>49.841991</v>
      </c>
      <c r="G169">
        <v>50.267947999999997</v>
      </c>
      <c r="H169">
        <v>50.690983000000003</v>
      </c>
      <c r="I169">
        <v>51.116942999999999</v>
      </c>
      <c r="J169">
        <v>51.542900000000003</v>
      </c>
      <c r="K169">
        <v>51.542900000000003</v>
      </c>
      <c r="L169">
        <v>52.272281999999997</v>
      </c>
      <c r="M169">
        <v>53.001658999999997</v>
      </c>
      <c r="N169">
        <v>53.731032999999996</v>
      </c>
      <c r="O169">
        <v>54.460406999999996</v>
      </c>
      <c r="P169">
        <v>54.459473000000003</v>
      </c>
      <c r="Q169">
        <v>54.704628</v>
      </c>
      <c r="R169">
        <v>54.949795000000002</v>
      </c>
      <c r="S169">
        <v>55.188243999999997</v>
      </c>
      <c r="T169">
        <v>55.433593999999999</v>
      </c>
      <c r="U169">
        <v>55.437900999999997</v>
      </c>
      <c r="V169">
        <v>55.727874999999997</v>
      </c>
      <c r="W169">
        <v>56.018340999999999</v>
      </c>
      <c r="X169">
        <v>56.309249999999999</v>
      </c>
      <c r="Y169">
        <v>56.609318000000002</v>
      </c>
      <c r="Z169">
        <v>56.903252000000002</v>
      </c>
      <c r="AA169">
        <v>56.909275000000001</v>
      </c>
      <c r="AB169">
        <v>56.920254</v>
      </c>
      <c r="AC169">
        <v>56.934905999999998</v>
      </c>
      <c r="AD169">
        <v>56.953415</v>
      </c>
      <c r="AE169">
        <v>56.983046999999999</v>
      </c>
      <c r="AF169">
        <v>57.022243000000003</v>
      </c>
      <c r="AG169">
        <v>57.072147000000001</v>
      </c>
      <c r="AH169">
        <v>57.134354000000002</v>
      </c>
      <c r="AI169">
        <v>57.211444999999998</v>
      </c>
      <c r="AJ169">
        <v>57.291527000000002</v>
      </c>
      <c r="AK169" s="51">
        <v>5.0000000000000001E-3</v>
      </c>
    </row>
    <row r="170" spans="1:37">
      <c r="A170" t="s">
        <v>1598</v>
      </c>
      <c r="B170" t="s">
        <v>1599</v>
      </c>
      <c r="C170" t="s">
        <v>1781</v>
      </c>
      <c r="D170" t="s">
        <v>1778</v>
      </c>
      <c r="E170">
        <v>73.842483999999999</v>
      </c>
      <c r="F170">
        <v>73.923203000000001</v>
      </c>
      <c r="G170">
        <v>74.633232000000007</v>
      </c>
      <c r="H170">
        <v>75.338356000000005</v>
      </c>
      <c r="I170">
        <v>76.047386000000003</v>
      </c>
      <c r="J170">
        <v>76.756157000000002</v>
      </c>
      <c r="K170">
        <v>76.829727000000005</v>
      </c>
      <c r="L170">
        <v>77.990004999999996</v>
      </c>
      <c r="M170">
        <v>79.150863999999999</v>
      </c>
      <c r="N170">
        <v>80.312256000000005</v>
      </c>
      <c r="O170">
        <v>81.474204999999998</v>
      </c>
      <c r="P170">
        <v>81.543128999999993</v>
      </c>
      <c r="Q170">
        <v>81.979438999999999</v>
      </c>
      <c r="R170">
        <v>82.415024000000003</v>
      </c>
      <c r="S170">
        <v>82.839775000000003</v>
      </c>
      <c r="T170">
        <v>83.274101000000002</v>
      </c>
      <c r="U170">
        <v>83.345329000000007</v>
      </c>
      <c r="V170">
        <v>83.845107999999996</v>
      </c>
      <c r="W170">
        <v>84.345039</v>
      </c>
      <c r="X170">
        <v>84.845070000000007</v>
      </c>
      <c r="Y170">
        <v>85.358345</v>
      </c>
      <c r="Z170">
        <v>85.861846999999997</v>
      </c>
      <c r="AA170">
        <v>85.924858</v>
      </c>
      <c r="AB170">
        <v>85.994185999999999</v>
      </c>
      <c r="AC170">
        <v>86.067902000000004</v>
      </c>
      <c r="AD170">
        <v>86.146300999999994</v>
      </c>
      <c r="AE170">
        <v>86.240425000000002</v>
      </c>
      <c r="AF170">
        <v>86.347938999999997</v>
      </c>
      <c r="AG170">
        <v>86.470618999999999</v>
      </c>
      <c r="AH170">
        <v>86.610930999999994</v>
      </c>
      <c r="AI170">
        <v>86.772812000000002</v>
      </c>
      <c r="AJ170">
        <v>86.938164</v>
      </c>
      <c r="AK170" s="51">
        <v>5.0000000000000001E-3</v>
      </c>
    </row>
    <row r="171" spans="1:37">
      <c r="A171" t="s">
        <v>138</v>
      </c>
      <c r="C171" t="s">
        <v>1782</v>
      </c>
    </row>
    <row r="172" spans="1:37">
      <c r="A172" t="s">
        <v>1503</v>
      </c>
      <c r="B172" t="s">
        <v>1600</v>
      </c>
      <c r="C172" t="s">
        <v>1783</v>
      </c>
      <c r="D172" t="s">
        <v>1778</v>
      </c>
      <c r="E172">
        <v>74.640236000000002</v>
      </c>
      <c r="F172">
        <v>74.901672000000005</v>
      </c>
      <c r="G172">
        <v>75.153091000000003</v>
      </c>
      <c r="H172">
        <v>75.407104000000004</v>
      </c>
      <c r="I172">
        <v>75.678635</v>
      </c>
      <c r="J172">
        <v>75.959098999999995</v>
      </c>
      <c r="K172">
        <v>76.236571999999995</v>
      </c>
      <c r="L172">
        <v>76.550064000000006</v>
      </c>
      <c r="M172">
        <v>76.904021999999998</v>
      </c>
      <c r="N172">
        <v>77.290833000000006</v>
      </c>
      <c r="O172">
        <v>77.706192000000001</v>
      </c>
      <c r="P172">
        <v>78.115257</v>
      </c>
      <c r="Q172">
        <v>78.527596000000003</v>
      </c>
      <c r="R172">
        <v>78.949623000000003</v>
      </c>
      <c r="S172">
        <v>79.377724000000001</v>
      </c>
      <c r="T172">
        <v>79.811042999999998</v>
      </c>
      <c r="U172">
        <v>80.247444000000002</v>
      </c>
      <c r="V172">
        <v>80.681015000000002</v>
      </c>
      <c r="W172">
        <v>81.125259</v>
      </c>
      <c r="X172">
        <v>81.580162000000001</v>
      </c>
      <c r="Y172">
        <v>82.045188999999993</v>
      </c>
      <c r="Z172">
        <v>82.514876999999998</v>
      </c>
      <c r="AA172">
        <v>82.967315999999997</v>
      </c>
      <c r="AB172">
        <v>83.400199999999998</v>
      </c>
      <c r="AC172">
        <v>83.813896</v>
      </c>
      <c r="AD172">
        <v>84.203002999999995</v>
      </c>
      <c r="AE172">
        <v>84.575737000000004</v>
      </c>
      <c r="AF172">
        <v>84.928657999999999</v>
      </c>
      <c r="AG172">
        <v>85.272491000000002</v>
      </c>
      <c r="AH172">
        <v>85.605095000000006</v>
      </c>
      <c r="AI172">
        <v>85.930412000000004</v>
      </c>
      <c r="AJ172">
        <v>86.251366000000004</v>
      </c>
      <c r="AK172" s="51">
        <v>5.0000000000000001E-3</v>
      </c>
    </row>
    <row r="173" spans="1:37">
      <c r="A173" t="s">
        <v>1505</v>
      </c>
      <c r="B173" t="s">
        <v>1601</v>
      </c>
      <c r="C173" t="s">
        <v>1784</v>
      </c>
      <c r="D173" t="s">
        <v>1778</v>
      </c>
      <c r="E173">
        <v>72.538398999999998</v>
      </c>
      <c r="F173">
        <v>72.829459999999997</v>
      </c>
      <c r="G173">
        <v>73.130882</v>
      </c>
      <c r="H173">
        <v>73.440453000000005</v>
      </c>
      <c r="I173">
        <v>73.741837000000004</v>
      </c>
      <c r="J173">
        <v>74.091637000000006</v>
      </c>
      <c r="K173">
        <v>74.426772999999997</v>
      </c>
      <c r="L173">
        <v>74.797234000000003</v>
      </c>
      <c r="M173">
        <v>75.247505000000004</v>
      </c>
      <c r="N173">
        <v>75.713593000000003</v>
      </c>
      <c r="O173">
        <v>76.17971</v>
      </c>
      <c r="P173">
        <v>76.634865000000005</v>
      </c>
      <c r="Q173">
        <v>77.056396000000007</v>
      </c>
      <c r="R173">
        <v>77.492653000000004</v>
      </c>
      <c r="S173">
        <v>77.875641000000002</v>
      </c>
      <c r="T173">
        <v>78.289435999999995</v>
      </c>
      <c r="U173">
        <v>78.705292</v>
      </c>
      <c r="V173">
        <v>79.150513000000004</v>
      </c>
      <c r="W173">
        <v>79.574196000000001</v>
      </c>
      <c r="X173">
        <v>79.983681000000004</v>
      </c>
      <c r="Y173">
        <v>80.396973000000003</v>
      </c>
      <c r="Z173">
        <v>80.815040999999994</v>
      </c>
      <c r="AA173">
        <v>81.178809999999999</v>
      </c>
      <c r="AB173">
        <v>81.582061999999993</v>
      </c>
      <c r="AC173">
        <v>82.001761999999999</v>
      </c>
      <c r="AD173">
        <v>82.384345999999994</v>
      </c>
      <c r="AE173">
        <v>82.789032000000006</v>
      </c>
      <c r="AF173">
        <v>83.204787999999994</v>
      </c>
      <c r="AG173">
        <v>83.643326000000002</v>
      </c>
      <c r="AH173">
        <v>84.088127</v>
      </c>
      <c r="AI173">
        <v>84.499992000000006</v>
      </c>
      <c r="AJ173">
        <v>84.872619999999998</v>
      </c>
      <c r="AK173" s="51">
        <v>5.0000000000000001E-3</v>
      </c>
    </row>
    <row r="174" spans="1:37">
      <c r="A174" t="s">
        <v>1507</v>
      </c>
      <c r="B174" t="s">
        <v>1602</v>
      </c>
      <c r="C174" t="s">
        <v>1785</v>
      </c>
      <c r="D174" t="s">
        <v>1778</v>
      </c>
      <c r="E174">
        <v>49.146701999999998</v>
      </c>
      <c r="F174">
        <v>49.270947</v>
      </c>
      <c r="G174">
        <v>49.411301000000002</v>
      </c>
      <c r="H174">
        <v>49.571747000000002</v>
      </c>
      <c r="I174">
        <v>49.760486999999998</v>
      </c>
      <c r="J174">
        <v>49.946891999999998</v>
      </c>
      <c r="K174">
        <v>50.113804000000002</v>
      </c>
      <c r="L174">
        <v>50.303223000000003</v>
      </c>
      <c r="M174">
        <v>50.518517000000003</v>
      </c>
      <c r="N174">
        <v>50.73827</v>
      </c>
      <c r="O174">
        <v>50.973835000000001</v>
      </c>
      <c r="P174">
        <v>51.215190999999997</v>
      </c>
      <c r="Q174">
        <v>51.478122999999997</v>
      </c>
      <c r="R174">
        <v>51.758488</v>
      </c>
      <c r="S174">
        <v>52.051903000000003</v>
      </c>
      <c r="T174">
        <v>52.340260000000001</v>
      </c>
      <c r="U174">
        <v>52.616225999999997</v>
      </c>
      <c r="V174">
        <v>52.899639000000001</v>
      </c>
      <c r="W174">
        <v>53.191605000000003</v>
      </c>
      <c r="X174">
        <v>53.482554999999998</v>
      </c>
      <c r="Y174">
        <v>53.781517000000001</v>
      </c>
      <c r="Z174">
        <v>54.091526000000002</v>
      </c>
      <c r="AA174">
        <v>54.398395999999998</v>
      </c>
      <c r="AB174">
        <v>54.706490000000002</v>
      </c>
      <c r="AC174">
        <v>55.014423000000001</v>
      </c>
      <c r="AD174">
        <v>55.310260999999997</v>
      </c>
      <c r="AE174">
        <v>55.610579999999999</v>
      </c>
      <c r="AF174">
        <v>55.905949</v>
      </c>
      <c r="AG174">
        <v>56.186703000000001</v>
      </c>
      <c r="AH174">
        <v>56.499870000000001</v>
      </c>
      <c r="AI174">
        <v>56.820076</v>
      </c>
      <c r="AJ174">
        <v>57.127178000000001</v>
      </c>
      <c r="AK174" s="51">
        <v>5.0000000000000001E-3</v>
      </c>
    </row>
    <row r="175" spans="1:37">
      <c r="A175" t="s">
        <v>1598</v>
      </c>
      <c r="B175" t="s">
        <v>1603</v>
      </c>
      <c r="C175" t="s">
        <v>1786</v>
      </c>
      <c r="D175" t="s">
        <v>1778</v>
      </c>
      <c r="E175">
        <v>69.061408999999998</v>
      </c>
      <c r="F175">
        <v>69.384444999999999</v>
      </c>
      <c r="G175">
        <v>69.706733999999997</v>
      </c>
      <c r="H175">
        <v>70.035477</v>
      </c>
      <c r="I175">
        <v>70.376755000000003</v>
      </c>
      <c r="J175">
        <v>70.734436000000002</v>
      </c>
      <c r="K175">
        <v>71.082642000000007</v>
      </c>
      <c r="L175">
        <v>71.464614999999995</v>
      </c>
      <c r="M175">
        <v>71.895363000000003</v>
      </c>
      <c r="N175">
        <v>72.350364999999996</v>
      </c>
      <c r="O175">
        <v>72.824805999999995</v>
      </c>
      <c r="P175">
        <v>73.293342999999993</v>
      </c>
      <c r="Q175">
        <v>73.757735999999994</v>
      </c>
      <c r="R175">
        <v>74.234024000000005</v>
      </c>
      <c r="S175">
        <v>74.700492999999994</v>
      </c>
      <c r="T175">
        <v>75.177054999999996</v>
      </c>
      <c r="U175">
        <v>75.653640999999993</v>
      </c>
      <c r="V175">
        <v>76.137352000000007</v>
      </c>
      <c r="W175">
        <v>76.621902000000006</v>
      </c>
      <c r="X175">
        <v>77.107963999999996</v>
      </c>
      <c r="Y175">
        <v>77.601532000000006</v>
      </c>
      <c r="Z175">
        <v>78.099959999999996</v>
      </c>
      <c r="AA175">
        <v>78.565910000000002</v>
      </c>
      <c r="AB175">
        <v>79.031158000000005</v>
      </c>
      <c r="AC175">
        <v>79.489036999999996</v>
      </c>
      <c r="AD175">
        <v>79.918777000000006</v>
      </c>
      <c r="AE175">
        <v>80.345123000000001</v>
      </c>
      <c r="AF175">
        <v>80.761702999999997</v>
      </c>
      <c r="AG175">
        <v>81.177620000000005</v>
      </c>
      <c r="AH175">
        <v>81.591446000000005</v>
      </c>
      <c r="AI175">
        <v>81.990547000000007</v>
      </c>
      <c r="AJ175">
        <v>82.372414000000006</v>
      </c>
      <c r="AK175" s="51">
        <v>6.0000000000000001E-3</v>
      </c>
    </row>
    <row r="176" spans="1:37">
      <c r="A176" t="s">
        <v>124</v>
      </c>
      <c r="C176" t="s">
        <v>1787</v>
      </c>
    </row>
    <row r="177" spans="1:38">
      <c r="A177" t="s">
        <v>1604</v>
      </c>
      <c r="C177" t="s">
        <v>1788</v>
      </c>
    </row>
    <row r="178" spans="1:38">
      <c r="A178" t="s">
        <v>1434</v>
      </c>
      <c r="B178" t="s">
        <v>1605</v>
      </c>
      <c r="C178" t="s">
        <v>1789</v>
      </c>
      <c r="D178" t="s">
        <v>526</v>
      </c>
      <c r="E178">
        <v>2618.4736330000001</v>
      </c>
      <c r="F178">
        <v>2650.616211</v>
      </c>
      <c r="G178">
        <v>2683.9145509999998</v>
      </c>
      <c r="H178">
        <v>2709.7690429999998</v>
      </c>
      <c r="I178">
        <v>2730.022461</v>
      </c>
      <c r="J178">
        <v>2753.6926269999999</v>
      </c>
      <c r="K178">
        <v>2780.7370609999998</v>
      </c>
      <c r="L178">
        <v>2806.2917480000001</v>
      </c>
      <c r="M178">
        <v>2831.1345209999999</v>
      </c>
      <c r="N178">
        <v>2857.4321289999998</v>
      </c>
      <c r="O178">
        <v>2886.1472170000002</v>
      </c>
      <c r="P178">
        <v>2914.826904</v>
      </c>
      <c r="Q178">
        <v>2945.0283199999999</v>
      </c>
      <c r="R178">
        <v>2975.3515619999998</v>
      </c>
      <c r="S178">
        <v>3005.2333979999999</v>
      </c>
      <c r="T178">
        <v>3030.843018</v>
      </c>
      <c r="U178">
        <v>3055.2883299999999</v>
      </c>
      <c r="V178">
        <v>3082.0634770000001</v>
      </c>
      <c r="W178">
        <v>3109.7639159999999</v>
      </c>
      <c r="X178">
        <v>3137.9633789999998</v>
      </c>
      <c r="Y178">
        <v>3167.4731449999999</v>
      </c>
      <c r="Z178">
        <v>3197.788086</v>
      </c>
      <c r="AA178">
        <v>3227.813232</v>
      </c>
      <c r="AB178">
        <v>3257.5935060000002</v>
      </c>
      <c r="AC178">
        <v>3288.3713379999999</v>
      </c>
      <c r="AD178">
        <v>3322.211182</v>
      </c>
      <c r="AE178">
        <v>3360.765625</v>
      </c>
      <c r="AF178">
        <v>3403.6850589999999</v>
      </c>
      <c r="AG178">
        <v>3448.82251</v>
      </c>
      <c r="AH178">
        <v>3498.0139159999999</v>
      </c>
      <c r="AI178">
        <v>3549.3842770000001</v>
      </c>
      <c r="AJ178">
        <v>3602.4548340000001</v>
      </c>
      <c r="AK178" s="51">
        <v>0.01</v>
      </c>
    </row>
    <row r="179" spans="1:38">
      <c r="A179" t="s">
        <v>1436</v>
      </c>
      <c r="B179" t="s">
        <v>1606</v>
      </c>
      <c r="C179" t="s">
        <v>1790</v>
      </c>
      <c r="D179" t="s">
        <v>526</v>
      </c>
      <c r="E179">
        <v>316.73870799999997</v>
      </c>
      <c r="F179">
        <v>321.77032500000001</v>
      </c>
      <c r="G179">
        <v>326.67971799999998</v>
      </c>
      <c r="H179">
        <v>331.59161399999999</v>
      </c>
      <c r="I179">
        <v>336.63952599999999</v>
      </c>
      <c r="J179">
        <v>341.945312</v>
      </c>
      <c r="K179">
        <v>347.15939300000002</v>
      </c>
      <c r="L179">
        <v>352.082581</v>
      </c>
      <c r="M179">
        <v>357.21774299999998</v>
      </c>
      <c r="N179">
        <v>362.45004299999999</v>
      </c>
      <c r="O179">
        <v>367.70578</v>
      </c>
      <c r="P179">
        <v>373.21554600000002</v>
      </c>
      <c r="Q179">
        <v>378.76214599999997</v>
      </c>
      <c r="R179">
        <v>384.56839000000002</v>
      </c>
      <c r="S179">
        <v>390.95327800000001</v>
      </c>
      <c r="T179">
        <v>397.64211999999998</v>
      </c>
      <c r="U179">
        <v>404.46905500000003</v>
      </c>
      <c r="V179">
        <v>411.28378300000003</v>
      </c>
      <c r="W179">
        <v>418.38207999999997</v>
      </c>
      <c r="X179">
        <v>425.83630399999998</v>
      </c>
      <c r="Y179">
        <v>433.16839599999997</v>
      </c>
      <c r="Z179">
        <v>440.55450400000001</v>
      </c>
      <c r="AA179">
        <v>448.42327899999998</v>
      </c>
      <c r="AB179">
        <v>456.49008199999997</v>
      </c>
      <c r="AC179">
        <v>464.76461799999998</v>
      </c>
      <c r="AD179">
        <v>473.29714999999999</v>
      </c>
      <c r="AE179">
        <v>482.112213</v>
      </c>
      <c r="AF179">
        <v>491.20712300000002</v>
      </c>
      <c r="AG179">
        <v>500.389679</v>
      </c>
      <c r="AH179">
        <v>509.78329500000001</v>
      </c>
      <c r="AI179">
        <v>519.58874500000002</v>
      </c>
      <c r="AJ179">
        <v>529.631348</v>
      </c>
      <c r="AK179" s="51">
        <v>1.7000000000000001E-2</v>
      </c>
    </row>
    <row r="180" spans="1:38">
      <c r="A180" t="s">
        <v>1438</v>
      </c>
      <c r="B180" t="s">
        <v>1607</v>
      </c>
      <c r="C180" t="s">
        <v>1791</v>
      </c>
      <c r="D180" t="s">
        <v>526</v>
      </c>
      <c r="E180">
        <v>228.778122</v>
      </c>
      <c r="F180">
        <v>236.84037799999999</v>
      </c>
      <c r="G180">
        <v>245.14872700000001</v>
      </c>
      <c r="H180">
        <v>253.83637999999999</v>
      </c>
      <c r="I180">
        <v>262.47125199999999</v>
      </c>
      <c r="J180">
        <v>271.20605499999999</v>
      </c>
      <c r="K180">
        <v>279.49841300000003</v>
      </c>
      <c r="L180">
        <v>287.35498000000001</v>
      </c>
      <c r="M180">
        <v>295.18121300000001</v>
      </c>
      <c r="N180">
        <v>303.22949199999999</v>
      </c>
      <c r="O180">
        <v>311.511169</v>
      </c>
      <c r="P180">
        <v>320.00720200000001</v>
      </c>
      <c r="Q180">
        <v>328.77319299999999</v>
      </c>
      <c r="R180">
        <v>337.54388399999999</v>
      </c>
      <c r="S180">
        <v>347.01092499999999</v>
      </c>
      <c r="T180">
        <v>356.87554899999998</v>
      </c>
      <c r="U180">
        <v>366.71722399999999</v>
      </c>
      <c r="V180">
        <v>376.51550300000002</v>
      </c>
      <c r="W180">
        <v>386.419128</v>
      </c>
      <c r="X180">
        <v>396.64941399999998</v>
      </c>
      <c r="Y180">
        <v>406.46661399999999</v>
      </c>
      <c r="Z180">
        <v>422.54107699999997</v>
      </c>
      <c r="AA180">
        <v>434.805542</v>
      </c>
      <c r="AB180">
        <v>447.12847900000003</v>
      </c>
      <c r="AC180">
        <v>459.65484600000002</v>
      </c>
      <c r="AD180">
        <v>472.29699699999998</v>
      </c>
      <c r="AE180">
        <v>485.15405299999998</v>
      </c>
      <c r="AF180">
        <v>498.19061299999998</v>
      </c>
      <c r="AG180">
        <v>510.95977800000003</v>
      </c>
      <c r="AH180">
        <v>523.97766100000001</v>
      </c>
      <c r="AI180">
        <v>537.64306599999998</v>
      </c>
      <c r="AJ180">
        <v>551.626892</v>
      </c>
      <c r="AK180" s="51">
        <v>2.9000000000000001E-2</v>
      </c>
    </row>
    <row r="181" spans="1:38">
      <c r="A181" t="s">
        <v>1440</v>
      </c>
      <c r="B181" t="s">
        <v>1608</v>
      </c>
      <c r="C181" t="s">
        <v>1792</v>
      </c>
      <c r="D181" t="s">
        <v>526</v>
      </c>
      <c r="E181">
        <v>577.35485800000004</v>
      </c>
      <c r="F181">
        <v>594.89245600000004</v>
      </c>
      <c r="G181">
        <v>611.92749000000003</v>
      </c>
      <c r="H181">
        <v>629.07653800000003</v>
      </c>
      <c r="I181">
        <v>646.56298800000002</v>
      </c>
      <c r="J181">
        <v>664.28869599999996</v>
      </c>
      <c r="K181">
        <v>681.878784</v>
      </c>
      <c r="L181">
        <v>698.91882299999997</v>
      </c>
      <c r="M181">
        <v>715.19665499999996</v>
      </c>
      <c r="N181">
        <v>731.65722700000003</v>
      </c>
      <c r="O181">
        <v>748.50976600000001</v>
      </c>
      <c r="P181">
        <v>765.807007</v>
      </c>
      <c r="Q181">
        <v>783.426514</v>
      </c>
      <c r="R181">
        <v>801.02673300000004</v>
      </c>
      <c r="S181">
        <v>819.60620100000006</v>
      </c>
      <c r="T181">
        <v>838.84448199999997</v>
      </c>
      <c r="U181">
        <v>858.46630900000002</v>
      </c>
      <c r="V181">
        <v>878.56921399999999</v>
      </c>
      <c r="W181">
        <v>899.06030299999998</v>
      </c>
      <c r="X181">
        <v>920.30041500000004</v>
      </c>
      <c r="Y181">
        <v>941.92907700000001</v>
      </c>
      <c r="Z181">
        <v>963.05895999999996</v>
      </c>
      <c r="AA181">
        <v>987.69653300000004</v>
      </c>
      <c r="AB181">
        <v>1012.558716</v>
      </c>
      <c r="AC181">
        <v>1038.0527340000001</v>
      </c>
      <c r="AD181">
        <v>1064.514038</v>
      </c>
      <c r="AE181">
        <v>1091.787476</v>
      </c>
      <c r="AF181">
        <v>1119.9975589999999</v>
      </c>
      <c r="AG181">
        <v>1148.291626</v>
      </c>
      <c r="AH181">
        <v>1177.572754</v>
      </c>
      <c r="AI181">
        <v>1208.2966309999999</v>
      </c>
      <c r="AJ181">
        <v>1239.968384</v>
      </c>
      <c r="AK181" s="51">
        <v>2.5000000000000001E-2</v>
      </c>
    </row>
    <row r="182" spans="1:38">
      <c r="A182" t="s">
        <v>1442</v>
      </c>
      <c r="B182" t="s">
        <v>1609</v>
      </c>
      <c r="C182" t="s">
        <v>1793</v>
      </c>
      <c r="D182" t="s">
        <v>526</v>
      </c>
      <c r="E182">
        <v>2922.6499020000001</v>
      </c>
      <c r="F182">
        <v>2976.0834960000002</v>
      </c>
      <c r="G182">
        <v>3027.1188959999999</v>
      </c>
      <c r="H182">
        <v>3078.5104980000001</v>
      </c>
      <c r="I182">
        <v>3130.311768</v>
      </c>
      <c r="J182">
        <v>3184.0046390000002</v>
      </c>
      <c r="K182">
        <v>3238.4501949999999</v>
      </c>
      <c r="L182">
        <v>3290.3833009999998</v>
      </c>
      <c r="M182">
        <v>3342.2114259999998</v>
      </c>
      <c r="N182">
        <v>3394.1367190000001</v>
      </c>
      <c r="O182">
        <v>3445.234375</v>
      </c>
      <c r="P182">
        <v>3496.7482909999999</v>
      </c>
      <c r="Q182">
        <v>3549.5119629999999</v>
      </c>
      <c r="R182">
        <v>3602.3220209999999</v>
      </c>
      <c r="S182">
        <v>3657.3752439999998</v>
      </c>
      <c r="T182">
        <v>3713.2163089999999</v>
      </c>
      <c r="U182">
        <v>3769.482422</v>
      </c>
      <c r="V182">
        <v>3826.5891109999998</v>
      </c>
      <c r="W182">
        <v>3884.4926759999998</v>
      </c>
      <c r="X182">
        <v>3943.7082519999999</v>
      </c>
      <c r="Y182">
        <v>4002.30249</v>
      </c>
      <c r="Z182">
        <v>4058.8352049999999</v>
      </c>
      <c r="AA182">
        <v>4121.2836909999996</v>
      </c>
      <c r="AB182">
        <v>4184.453125</v>
      </c>
      <c r="AC182">
        <v>4248.1025390000004</v>
      </c>
      <c r="AD182">
        <v>4313.2641599999997</v>
      </c>
      <c r="AE182">
        <v>4379.904297</v>
      </c>
      <c r="AF182">
        <v>4449.0317379999997</v>
      </c>
      <c r="AG182">
        <v>4520.1015619999998</v>
      </c>
      <c r="AH182">
        <v>4595.609375</v>
      </c>
      <c r="AI182">
        <v>4678.0874020000001</v>
      </c>
      <c r="AJ182">
        <v>4766.0751950000003</v>
      </c>
      <c r="AK182" s="51">
        <v>1.6E-2</v>
      </c>
    </row>
    <row r="183" spans="1:38">
      <c r="A183" t="s">
        <v>1444</v>
      </c>
      <c r="B183" t="s">
        <v>1610</v>
      </c>
      <c r="C183" t="s">
        <v>1794</v>
      </c>
      <c r="D183" t="s">
        <v>526</v>
      </c>
      <c r="E183">
        <v>454.85046399999999</v>
      </c>
      <c r="F183">
        <v>469.46487400000001</v>
      </c>
      <c r="G183">
        <v>484.81964099999999</v>
      </c>
      <c r="H183">
        <v>500.97137500000002</v>
      </c>
      <c r="I183">
        <v>517.90747099999999</v>
      </c>
      <c r="J183">
        <v>535.39111300000002</v>
      </c>
      <c r="K183">
        <v>553.37438999999995</v>
      </c>
      <c r="L183">
        <v>571.49487299999998</v>
      </c>
      <c r="M183">
        <v>589.72369400000002</v>
      </c>
      <c r="N183">
        <v>608.32104500000003</v>
      </c>
      <c r="O183">
        <v>627.48205600000006</v>
      </c>
      <c r="P183">
        <v>647.19457999999997</v>
      </c>
      <c r="Q183">
        <v>667.81176800000003</v>
      </c>
      <c r="R183">
        <v>688.73791500000004</v>
      </c>
      <c r="S183">
        <v>710.72155799999996</v>
      </c>
      <c r="T183">
        <v>733.72045900000001</v>
      </c>
      <c r="U183">
        <v>757.67517099999998</v>
      </c>
      <c r="V183">
        <v>782.51391599999999</v>
      </c>
      <c r="W183">
        <v>808.20837400000005</v>
      </c>
      <c r="X183">
        <v>834.77563499999997</v>
      </c>
      <c r="Y183">
        <v>862.29711899999995</v>
      </c>
      <c r="Z183">
        <v>893.62158199999999</v>
      </c>
      <c r="AA183">
        <v>925.13732900000002</v>
      </c>
      <c r="AB183">
        <v>957.63757299999997</v>
      </c>
      <c r="AC183">
        <v>991.46618699999999</v>
      </c>
      <c r="AD183">
        <v>1026.9785159999999</v>
      </c>
      <c r="AE183">
        <v>1063.98999</v>
      </c>
      <c r="AF183">
        <v>1102.5541989999999</v>
      </c>
      <c r="AG183">
        <v>1142.0848390000001</v>
      </c>
      <c r="AH183">
        <v>1183.3604740000001</v>
      </c>
      <c r="AI183">
        <v>1226.7373050000001</v>
      </c>
      <c r="AJ183">
        <v>1272.2136230000001</v>
      </c>
      <c r="AK183" s="51">
        <v>3.4000000000000002E-2</v>
      </c>
    </row>
    <row r="184" spans="1:38">
      <c r="A184" t="s">
        <v>1446</v>
      </c>
      <c r="B184" t="s">
        <v>1611</v>
      </c>
      <c r="C184" t="s">
        <v>1795</v>
      </c>
      <c r="D184" t="s">
        <v>526</v>
      </c>
      <c r="E184">
        <v>895.19146699999999</v>
      </c>
      <c r="F184">
        <v>926.42791699999998</v>
      </c>
      <c r="G184">
        <v>955.60095200000001</v>
      </c>
      <c r="H184">
        <v>983.876892</v>
      </c>
      <c r="I184">
        <v>1012.7717290000001</v>
      </c>
      <c r="J184">
        <v>1042.1704099999999</v>
      </c>
      <c r="K184">
        <v>1071.391357</v>
      </c>
      <c r="L184">
        <v>1099.957764</v>
      </c>
      <c r="M184">
        <v>1130.124268</v>
      </c>
      <c r="N184">
        <v>1157.4711910000001</v>
      </c>
      <c r="O184">
        <v>1185.7951660000001</v>
      </c>
      <c r="P184">
        <v>1215.179932</v>
      </c>
      <c r="Q184">
        <v>1246.2844239999999</v>
      </c>
      <c r="R184">
        <v>1277.5429690000001</v>
      </c>
      <c r="S184">
        <v>1309.351318</v>
      </c>
      <c r="T184">
        <v>1342.576904</v>
      </c>
      <c r="U184">
        <v>1376.8479</v>
      </c>
      <c r="V184">
        <v>1411.8032229999999</v>
      </c>
      <c r="W184">
        <v>1447.144775</v>
      </c>
      <c r="X184">
        <v>1481.625732</v>
      </c>
      <c r="Y184">
        <v>1516.915283</v>
      </c>
      <c r="Z184">
        <v>1549.4113769999999</v>
      </c>
      <c r="AA184">
        <v>1589.0622559999999</v>
      </c>
      <c r="AB184">
        <v>1629.9812010000001</v>
      </c>
      <c r="AC184">
        <v>1669.9807129999999</v>
      </c>
      <c r="AD184">
        <v>1711.81665</v>
      </c>
      <c r="AE184">
        <v>1755.5507809999999</v>
      </c>
      <c r="AF184">
        <v>1801.357422</v>
      </c>
      <c r="AG184">
        <v>1848.295654</v>
      </c>
      <c r="AH184">
        <v>1893.7028809999999</v>
      </c>
      <c r="AI184">
        <v>1941.4133300000001</v>
      </c>
      <c r="AJ184">
        <v>1991.617432</v>
      </c>
      <c r="AK184" s="51">
        <v>2.5999999999999999E-2</v>
      </c>
    </row>
    <row r="185" spans="1:38">
      <c r="A185" t="s">
        <v>1448</v>
      </c>
      <c r="B185" t="s">
        <v>1612</v>
      </c>
      <c r="C185" t="s">
        <v>1796</v>
      </c>
      <c r="D185" t="s">
        <v>526</v>
      </c>
      <c r="E185">
        <v>611.58343500000001</v>
      </c>
      <c r="F185">
        <v>620.98895300000004</v>
      </c>
      <c r="G185">
        <v>629.06835899999999</v>
      </c>
      <c r="H185">
        <v>636.41375700000003</v>
      </c>
      <c r="I185">
        <v>643.53704800000003</v>
      </c>
      <c r="J185">
        <v>650.42742899999996</v>
      </c>
      <c r="K185">
        <v>657.31640600000003</v>
      </c>
      <c r="L185">
        <v>664.13421600000004</v>
      </c>
      <c r="M185">
        <v>671.28912400000002</v>
      </c>
      <c r="N185">
        <v>678.89562999999998</v>
      </c>
      <c r="O185">
        <v>686.85131799999999</v>
      </c>
      <c r="P185">
        <v>695.79486099999997</v>
      </c>
      <c r="Q185">
        <v>705.921021</v>
      </c>
      <c r="R185">
        <v>717.043091</v>
      </c>
      <c r="S185">
        <v>728.75793499999997</v>
      </c>
      <c r="T185">
        <v>740.518372</v>
      </c>
      <c r="U185">
        <v>751.91369599999996</v>
      </c>
      <c r="V185">
        <v>762.92211899999995</v>
      </c>
      <c r="W185">
        <v>774.10058600000002</v>
      </c>
      <c r="X185">
        <v>785.10595699999999</v>
      </c>
      <c r="Y185">
        <v>796.20294200000001</v>
      </c>
      <c r="Z185">
        <v>800.55108600000005</v>
      </c>
      <c r="AA185">
        <v>813.61389199999996</v>
      </c>
      <c r="AB185">
        <v>826.85705600000006</v>
      </c>
      <c r="AC185">
        <v>840.29400599999997</v>
      </c>
      <c r="AD185">
        <v>854.31494099999998</v>
      </c>
      <c r="AE185">
        <v>868.59277299999997</v>
      </c>
      <c r="AF185">
        <v>883.17663600000003</v>
      </c>
      <c r="AG185">
        <v>897.79461700000002</v>
      </c>
      <c r="AH185">
        <v>912.84539800000005</v>
      </c>
      <c r="AI185">
        <v>928.74188200000003</v>
      </c>
      <c r="AJ185">
        <v>945.84039299999995</v>
      </c>
      <c r="AK185" s="51">
        <v>1.4E-2</v>
      </c>
    </row>
    <row r="186" spans="1:38">
      <c r="A186" t="s">
        <v>1450</v>
      </c>
      <c r="B186" t="s">
        <v>1613</v>
      </c>
      <c r="C186" t="s">
        <v>1797</v>
      </c>
      <c r="D186" t="s">
        <v>526</v>
      </c>
      <c r="E186">
        <v>1830.705688</v>
      </c>
      <c r="F186">
        <v>1927.7342530000001</v>
      </c>
      <c r="G186">
        <v>2026.193726</v>
      </c>
      <c r="H186">
        <v>2130.8542480000001</v>
      </c>
      <c r="I186">
        <v>2233.3940429999998</v>
      </c>
      <c r="J186">
        <v>2340.452393</v>
      </c>
      <c r="K186">
        <v>2448.4343260000001</v>
      </c>
      <c r="L186">
        <v>2553.9252929999998</v>
      </c>
      <c r="M186">
        <v>2663.451904</v>
      </c>
      <c r="N186">
        <v>2779.6513669999999</v>
      </c>
      <c r="O186">
        <v>2898.5495609999998</v>
      </c>
      <c r="P186">
        <v>3018.4821780000002</v>
      </c>
      <c r="Q186">
        <v>3141.211182</v>
      </c>
      <c r="R186">
        <v>3265.1860350000002</v>
      </c>
      <c r="S186">
        <v>3396.7370609999998</v>
      </c>
      <c r="T186">
        <v>3531.1247560000002</v>
      </c>
      <c r="U186">
        <v>3667.3139649999998</v>
      </c>
      <c r="V186">
        <v>3806.1613769999999</v>
      </c>
      <c r="W186">
        <v>3947.4997560000002</v>
      </c>
      <c r="X186">
        <v>4092.6032709999999</v>
      </c>
      <c r="Y186">
        <v>4241.1484380000002</v>
      </c>
      <c r="Z186">
        <v>4353.6328119999998</v>
      </c>
      <c r="AA186">
        <v>4501.2426759999998</v>
      </c>
      <c r="AB186">
        <v>4653.1630859999996</v>
      </c>
      <c r="AC186">
        <v>4807.8007809999999</v>
      </c>
      <c r="AD186">
        <v>4964.8242190000001</v>
      </c>
      <c r="AE186">
        <v>5121.2026370000003</v>
      </c>
      <c r="AF186">
        <v>5280.2514650000003</v>
      </c>
      <c r="AG186">
        <v>5437.1298829999996</v>
      </c>
      <c r="AH186">
        <v>5598.2539059999999</v>
      </c>
      <c r="AI186">
        <v>5759.8784180000002</v>
      </c>
      <c r="AJ186">
        <v>5918.8041990000002</v>
      </c>
      <c r="AK186" s="51">
        <v>3.9E-2</v>
      </c>
    </row>
    <row r="187" spans="1:38">
      <c r="A187" t="s">
        <v>1452</v>
      </c>
      <c r="B187" t="s">
        <v>1614</v>
      </c>
      <c r="C187" t="s">
        <v>1798</v>
      </c>
      <c r="D187" t="s">
        <v>526</v>
      </c>
      <c r="E187">
        <v>781.57739300000003</v>
      </c>
      <c r="F187">
        <v>786.94964600000003</v>
      </c>
      <c r="G187">
        <v>795.83056599999998</v>
      </c>
      <c r="H187">
        <v>803.90625</v>
      </c>
      <c r="I187">
        <v>811.89636199999995</v>
      </c>
      <c r="J187">
        <v>820.24737500000003</v>
      </c>
      <c r="K187">
        <v>828.38140899999996</v>
      </c>
      <c r="L187">
        <v>835.70855700000004</v>
      </c>
      <c r="M187">
        <v>842.79168700000002</v>
      </c>
      <c r="N187">
        <v>850.11505099999999</v>
      </c>
      <c r="O187">
        <v>856.89666699999998</v>
      </c>
      <c r="P187">
        <v>862.72186299999998</v>
      </c>
      <c r="Q187">
        <v>867.71087599999998</v>
      </c>
      <c r="R187">
        <v>872.27697799999999</v>
      </c>
      <c r="S187">
        <v>877.48992899999996</v>
      </c>
      <c r="T187">
        <v>883.35418700000002</v>
      </c>
      <c r="U187">
        <v>889.44262700000002</v>
      </c>
      <c r="V187">
        <v>894.94610599999999</v>
      </c>
      <c r="W187">
        <v>899.75836200000003</v>
      </c>
      <c r="X187">
        <v>904.315247</v>
      </c>
      <c r="Y187">
        <v>908.54675299999997</v>
      </c>
      <c r="Z187">
        <v>910.38275099999998</v>
      </c>
      <c r="AA187">
        <v>916.01934800000004</v>
      </c>
      <c r="AB187">
        <v>922.42571999999996</v>
      </c>
      <c r="AC187">
        <v>929.39282200000002</v>
      </c>
      <c r="AD187">
        <v>936.696777</v>
      </c>
      <c r="AE187">
        <v>943.97656199999994</v>
      </c>
      <c r="AF187">
        <v>951.50329599999998</v>
      </c>
      <c r="AG187">
        <v>959.13067599999999</v>
      </c>
      <c r="AH187">
        <v>967.13726799999995</v>
      </c>
      <c r="AI187">
        <v>976.00219700000002</v>
      </c>
      <c r="AJ187">
        <v>985.78460700000005</v>
      </c>
      <c r="AK187" s="51">
        <v>8.0000000000000002E-3</v>
      </c>
    </row>
    <row r="188" spans="1:38">
      <c r="A188" t="s">
        <v>1454</v>
      </c>
      <c r="B188" t="s">
        <v>1615</v>
      </c>
      <c r="C188" t="s">
        <v>1799</v>
      </c>
      <c r="D188" t="s">
        <v>526</v>
      </c>
      <c r="E188">
        <v>1337.0045170000001</v>
      </c>
      <c r="F188">
        <v>1394.578491</v>
      </c>
      <c r="G188">
        <v>1454.6225589999999</v>
      </c>
      <c r="H188">
        <v>1518.529663</v>
      </c>
      <c r="I188">
        <v>1586.0238039999999</v>
      </c>
      <c r="J188">
        <v>1656.4696039999999</v>
      </c>
      <c r="K188">
        <v>1729.2416989999999</v>
      </c>
      <c r="L188">
        <v>1802.959351</v>
      </c>
      <c r="M188">
        <v>1879.3626710000001</v>
      </c>
      <c r="N188">
        <v>1959.1091309999999</v>
      </c>
      <c r="O188">
        <v>2040.6072999999999</v>
      </c>
      <c r="P188">
        <v>2124.5966800000001</v>
      </c>
      <c r="Q188">
        <v>2211.0727539999998</v>
      </c>
      <c r="R188">
        <v>2299.6142580000001</v>
      </c>
      <c r="S188">
        <v>2392.5200199999999</v>
      </c>
      <c r="T188">
        <v>2489.2995609999998</v>
      </c>
      <c r="U188">
        <v>2589.1677249999998</v>
      </c>
      <c r="V188">
        <v>2692.0808109999998</v>
      </c>
      <c r="W188">
        <v>2798.4807129999999</v>
      </c>
      <c r="X188">
        <v>2909.3415530000002</v>
      </c>
      <c r="Y188">
        <v>3023.1833499999998</v>
      </c>
      <c r="Z188">
        <v>3168.8066410000001</v>
      </c>
      <c r="AA188">
        <v>3297.9628910000001</v>
      </c>
      <c r="AB188">
        <v>3431.1457519999999</v>
      </c>
      <c r="AC188">
        <v>3569.4497070000002</v>
      </c>
      <c r="AD188">
        <v>3713.4975589999999</v>
      </c>
      <c r="AE188">
        <v>3863.5</v>
      </c>
      <c r="AF188">
        <v>4018.5043949999999</v>
      </c>
      <c r="AG188">
        <v>4176.4296880000002</v>
      </c>
      <c r="AH188">
        <v>4341.201172</v>
      </c>
      <c r="AI188">
        <v>4515.7885740000002</v>
      </c>
      <c r="AJ188">
        <v>4697.5439450000003</v>
      </c>
      <c r="AK188" s="51">
        <v>4.1000000000000002E-2</v>
      </c>
    </row>
    <row r="189" spans="1:38">
      <c r="A189" t="s">
        <v>1456</v>
      </c>
      <c r="B189" t="s">
        <v>1616</v>
      </c>
      <c r="C189" t="s">
        <v>1800</v>
      </c>
      <c r="D189" t="s">
        <v>526</v>
      </c>
      <c r="E189">
        <v>475.94064300000002</v>
      </c>
      <c r="F189">
        <v>507.27172899999999</v>
      </c>
      <c r="G189">
        <v>539.32501200000002</v>
      </c>
      <c r="H189">
        <v>573.118469</v>
      </c>
      <c r="I189">
        <v>609.70147699999995</v>
      </c>
      <c r="J189">
        <v>649.09027100000003</v>
      </c>
      <c r="K189">
        <v>690.65838599999995</v>
      </c>
      <c r="L189">
        <v>734.07513400000005</v>
      </c>
      <c r="M189">
        <v>779.62866199999996</v>
      </c>
      <c r="N189">
        <v>827.24438499999997</v>
      </c>
      <c r="O189">
        <v>876.52886999999998</v>
      </c>
      <c r="P189">
        <v>927.91326900000001</v>
      </c>
      <c r="Q189">
        <v>981.59442100000001</v>
      </c>
      <c r="R189">
        <v>1037.8123780000001</v>
      </c>
      <c r="S189">
        <v>1097.343384</v>
      </c>
      <c r="T189">
        <v>1159.636841</v>
      </c>
      <c r="U189">
        <v>1224.6342770000001</v>
      </c>
      <c r="V189">
        <v>1292.7301030000001</v>
      </c>
      <c r="W189">
        <v>1364.0410159999999</v>
      </c>
      <c r="X189">
        <v>1438.5986330000001</v>
      </c>
      <c r="Y189">
        <v>1515.795288</v>
      </c>
      <c r="Z189">
        <v>1608.1958010000001</v>
      </c>
      <c r="AA189">
        <v>1695.508789</v>
      </c>
      <c r="AB189">
        <v>1786.2254640000001</v>
      </c>
      <c r="AC189">
        <v>1880.8618160000001</v>
      </c>
      <c r="AD189">
        <v>1979.7326660000001</v>
      </c>
      <c r="AE189">
        <v>2082.9704590000001</v>
      </c>
      <c r="AF189">
        <v>2190.3359380000002</v>
      </c>
      <c r="AG189">
        <v>2301.2209469999998</v>
      </c>
      <c r="AH189">
        <v>2416.7373050000001</v>
      </c>
      <c r="AI189">
        <v>2538.4094239999999</v>
      </c>
      <c r="AJ189">
        <v>2665.451904</v>
      </c>
      <c r="AK189" s="51">
        <v>5.7000000000000002E-2</v>
      </c>
    </row>
    <row r="190" spans="1:38">
      <c r="A190" t="s">
        <v>1458</v>
      </c>
      <c r="B190" t="s">
        <v>1617</v>
      </c>
      <c r="C190" t="s">
        <v>1801</v>
      </c>
      <c r="D190" t="s">
        <v>526</v>
      </c>
      <c r="E190">
        <v>381.04135100000002</v>
      </c>
      <c r="F190">
        <v>392.838257</v>
      </c>
      <c r="G190">
        <v>405.92971799999998</v>
      </c>
      <c r="H190">
        <v>419.60269199999999</v>
      </c>
      <c r="I190">
        <v>432.67987099999999</v>
      </c>
      <c r="J190">
        <v>445.48165899999998</v>
      </c>
      <c r="K190">
        <v>458.04312099999999</v>
      </c>
      <c r="L190">
        <v>470.30114700000001</v>
      </c>
      <c r="M190">
        <v>482.49838299999999</v>
      </c>
      <c r="N190">
        <v>495.05029300000001</v>
      </c>
      <c r="O190">
        <v>507.79538000000002</v>
      </c>
      <c r="P190">
        <v>520.83984399999997</v>
      </c>
      <c r="Q190">
        <v>533.88928199999998</v>
      </c>
      <c r="R190">
        <v>546.97454800000003</v>
      </c>
      <c r="S190">
        <v>561.01062000000002</v>
      </c>
      <c r="T190">
        <v>575.51690699999995</v>
      </c>
      <c r="U190">
        <v>590.24938999999995</v>
      </c>
      <c r="V190">
        <v>605.13928199999998</v>
      </c>
      <c r="W190">
        <v>620.46765100000005</v>
      </c>
      <c r="X190">
        <v>636.16119400000002</v>
      </c>
      <c r="Y190">
        <v>652.09674099999995</v>
      </c>
      <c r="Z190">
        <v>671.85235599999999</v>
      </c>
      <c r="AA190">
        <v>689.27081299999998</v>
      </c>
      <c r="AB190">
        <v>707.28985599999999</v>
      </c>
      <c r="AC190">
        <v>725.85681199999999</v>
      </c>
      <c r="AD190">
        <v>745.10528599999998</v>
      </c>
      <c r="AE190">
        <v>764.84844999999996</v>
      </c>
      <c r="AF190">
        <v>785.24255400000004</v>
      </c>
      <c r="AG190">
        <v>805.78741500000001</v>
      </c>
      <c r="AH190">
        <v>826.70135500000004</v>
      </c>
      <c r="AI190">
        <v>847.98053000000004</v>
      </c>
      <c r="AJ190">
        <v>869.48944100000006</v>
      </c>
      <c r="AK190" s="51">
        <v>2.7E-2</v>
      </c>
    </row>
    <row r="191" spans="1:38">
      <c r="A191" t="s">
        <v>127</v>
      </c>
      <c r="B191" t="s">
        <v>1618</v>
      </c>
      <c r="C191" t="s">
        <v>1802</v>
      </c>
      <c r="D191" t="s">
        <v>526</v>
      </c>
      <c r="E191">
        <v>13431.889648</v>
      </c>
      <c r="F191">
        <v>13806.455078000001</v>
      </c>
      <c r="G191">
        <v>14186.180664</v>
      </c>
      <c r="H191">
        <v>14570.056640999999</v>
      </c>
      <c r="I191">
        <v>14953.917969</v>
      </c>
      <c r="J191">
        <v>15354.867188</v>
      </c>
      <c r="K191">
        <v>15764.566406</v>
      </c>
      <c r="L191">
        <v>16167.586914</v>
      </c>
      <c r="M191">
        <v>16579.8125</v>
      </c>
      <c r="N191">
        <v>17004.763672000001</v>
      </c>
      <c r="O191">
        <v>17439.615234000001</v>
      </c>
      <c r="P191">
        <v>17883.328125</v>
      </c>
      <c r="Q191">
        <v>18340.996093999998</v>
      </c>
      <c r="R191">
        <v>18806.001952999999</v>
      </c>
      <c r="S191">
        <v>19294.111327999999</v>
      </c>
      <c r="T191">
        <v>19793.171875</v>
      </c>
      <c r="U191">
        <v>20301.667968999998</v>
      </c>
      <c r="V191">
        <v>20823.316406000002</v>
      </c>
      <c r="W191">
        <v>21357.818359000001</v>
      </c>
      <c r="X191">
        <v>21906.986327999999</v>
      </c>
      <c r="Y191">
        <v>22467.525390999999</v>
      </c>
      <c r="Z191">
        <v>23039.228515999999</v>
      </c>
      <c r="AA191">
        <v>23647.841797000001</v>
      </c>
      <c r="AB191">
        <v>24272.949218999998</v>
      </c>
      <c r="AC191">
        <v>24914.048827999999</v>
      </c>
      <c r="AD191">
        <v>25578.550781000002</v>
      </c>
      <c r="AE191">
        <v>26264.355468999998</v>
      </c>
      <c r="AF191">
        <v>26975.037109000001</v>
      </c>
      <c r="AG191">
        <v>27696.439452999999</v>
      </c>
      <c r="AH191">
        <v>28444.896484000001</v>
      </c>
      <c r="AI191">
        <v>29227.953125</v>
      </c>
      <c r="AJ191">
        <v>30036.503906000002</v>
      </c>
      <c r="AK191" s="51">
        <v>2.5999999999999999E-2</v>
      </c>
    </row>
    <row r="192" spans="1:38">
      <c r="A192" t="s">
        <v>1619</v>
      </c>
      <c r="B192" t="s">
        <v>1620</v>
      </c>
      <c r="C192" t="s">
        <v>1803</v>
      </c>
      <c r="D192" t="s">
        <v>1804</v>
      </c>
      <c r="E192" t="s">
        <v>526</v>
      </c>
      <c r="F192">
        <v>22.470324000000002</v>
      </c>
      <c r="G192">
        <v>22.450932999999999</v>
      </c>
      <c r="H192">
        <v>22.434891</v>
      </c>
      <c r="I192">
        <v>22.421617999999999</v>
      </c>
      <c r="J192">
        <v>22.410634999999999</v>
      </c>
      <c r="K192">
        <v>22.401547999999998</v>
      </c>
      <c r="L192">
        <v>22.394031999999999</v>
      </c>
      <c r="M192">
        <v>22.387812</v>
      </c>
      <c r="N192">
        <v>22.382666</v>
      </c>
      <c r="O192">
        <v>22.378406999999999</v>
      </c>
      <c r="P192">
        <v>22.374884000000002</v>
      </c>
      <c r="Q192">
        <v>22.371969</v>
      </c>
      <c r="R192">
        <v>22.369558000000001</v>
      </c>
      <c r="S192">
        <v>22.367563000000001</v>
      </c>
      <c r="T192">
        <v>22.365911000000001</v>
      </c>
      <c r="U192">
        <v>22.364546000000001</v>
      </c>
      <c r="V192">
        <v>22.363416999999998</v>
      </c>
      <c r="W192">
        <v>22.362480000000001</v>
      </c>
      <c r="X192">
        <v>22.361708</v>
      </c>
      <c r="Y192">
        <v>22.361066999999998</v>
      </c>
      <c r="Z192">
        <v>22.360537999999998</v>
      </c>
      <c r="AA192">
        <v>22.360099999999999</v>
      </c>
      <c r="AB192">
        <v>22.359736999999999</v>
      </c>
      <c r="AC192">
        <v>22.359438000000001</v>
      </c>
      <c r="AD192">
        <v>22.359190000000002</v>
      </c>
      <c r="AE192">
        <v>22.358984</v>
      </c>
      <c r="AF192">
        <v>22.358813999999999</v>
      </c>
      <c r="AG192">
        <v>22.358673</v>
      </c>
      <c r="AH192">
        <v>22.358557000000001</v>
      </c>
      <c r="AI192">
        <v>22.358460999999998</v>
      </c>
      <c r="AJ192">
        <v>22.358381000000001</v>
      </c>
      <c r="AK192">
        <v>22.358315000000001</v>
      </c>
      <c r="AL192" s="51">
        <v>0</v>
      </c>
    </row>
    <row r="193" spans="1:38">
      <c r="A193" t="s">
        <v>1621</v>
      </c>
      <c r="B193" t="s">
        <v>1620</v>
      </c>
      <c r="C193" t="s">
        <v>1805</v>
      </c>
      <c r="D193" t="s">
        <v>1806</v>
      </c>
      <c r="E193" t="s">
        <v>526</v>
      </c>
      <c r="F193">
        <v>383.31488000000002</v>
      </c>
      <c r="G193">
        <v>385.95166</v>
      </c>
      <c r="H193">
        <v>383.21307400000001</v>
      </c>
      <c r="I193">
        <v>379.26086400000003</v>
      </c>
      <c r="J193">
        <v>367.91223100000002</v>
      </c>
      <c r="K193">
        <v>360.356628</v>
      </c>
      <c r="L193">
        <v>358.94732699999997</v>
      </c>
      <c r="M193">
        <v>357.54107699999997</v>
      </c>
      <c r="N193">
        <v>357.10788000000002</v>
      </c>
      <c r="O193">
        <v>359.02832000000001</v>
      </c>
      <c r="P193">
        <v>358.22723400000001</v>
      </c>
      <c r="Q193">
        <v>357.691711</v>
      </c>
      <c r="R193">
        <v>357.75744600000002</v>
      </c>
      <c r="S193">
        <v>357.84161399999999</v>
      </c>
      <c r="T193">
        <v>357.94372600000003</v>
      </c>
      <c r="U193">
        <v>358.062927</v>
      </c>
      <c r="V193">
        <v>358.19885299999999</v>
      </c>
      <c r="W193">
        <v>358.35339399999998</v>
      </c>
      <c r="X193">
        <v>358.52560399999999</v>
      </c>
      <c r="Y193">
        <v>358.71350100000001</v>
      </c>
      <c r="Z193">
        <v>358.915527</v>
      </c>
      <c r="AA193">
        <v>359.13012700000002</v>
      </c>
      <c r="AB193">
        <v>359.35586499999999</v>
      </c>
      <c r="AC193">
        <v>359.591431</v>
      </c>
      <c r="AD193">
        <v>359.83581500000003</v>
      </c>
      <c r="AE193">
        <v>360.08804300000003</v>
      </c>
      <c r="AF193">
        <v>360.34728999999999</v>
      </c>
      <c r="AG193">
        <v>360.61267099999998</v>
      </c>
      <c r="AH193">
        <v>360.88336199999998</v>
      </c>
      <c r="AI193">
        <v>361.15878300000003</v>
      </c>
      <c r="AJ193">
        <v>361.43841600000002</v>
      </c>
      <c r="AK193">
        <v>361.72222900000003</v>
      </c>
      <c r="AL193" s="51">
        <v>-2E-3</v>
      </c>
    </row>
  </sheetData>
  <pageMargins left="0.75" right="0.75" top="1" bottom="1" header="0.5" footer="0.5"/>
  <pageSetup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K191"/>
  <sheetViews>
    <sheetView workbookViewId="0">
      <pane xSplit="4" ySplit="1" topLeftCell="E44" activePane="bottomRight" state="frozen"/>
      <selection pane="topRight" activeCell="C1" sqref="C1"/>
      <selection pane="bottomLeft" activeCell="A2" sqref="A2"/>
      <selection pane="bottomRight" activeCell="E1" sqref="E1"/>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522</v>
      </c>
    </row>
    <row r="10" spans="1:37">
      <c r="A10" t="s">
        <v>1807</v>
      </c>
    </row>
    <row r="11" spans="1:37">
      <c r="A11" t="s">
        <v>1808</v>
      </c>
    </row>
    <row r="12" spans="1:37">
      <c r="A12" t="s">
        <v>1809</v>
      </c>
    </row>
    <row r="13" spans="1:37">
      <c r="A13" t="s">
        <v>324</v>
      </c>
    </row>
    <row r="14" spans="1:37">
      <c r="B14" t="s">
        <v>325</v>
      </c>
      <c r="C14" t="s">
        <v>520</v>
      </c>
      <c r="D14" t="s">
        <v>521</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522</v>
      </c>
    </row>
    <row r="15" spans="1:37">
      <c r="A15" t="s">
        <v>138</v>
      </c>
      <c r="C15" t="s">
        <v>1983</v>
      </c>
    </row>
    <row r="16" spans="1:37">
      <c r="A16" t="s">
        <v>1434</v>
      </c>
      <c r="B16" t="s">
        <v>1810</v>
      </c>
      <c r="C16" t="s">
        <v>1984</v>
      </c>
      <c r="D16" t="s">
        <v>521</v>
      </c>
      <c r="E16">
        <v>9017.7021480000003</v>
      </c>
      <c r="F16">
        <v>9259.8222659999992</v>
      </c>
      <c r="G16">
        <v>9499.2988280000009</v>
      </c>
      <c r="H16">
        <v>9736.4931639999995</v>
      </c>
      <c r="I16">
        <v>9982.1894530000009</v>
      </c>
      <c r="J16">
        <v>10221.190430000001</v>
      </c>
      <c r="K16">
        <v>10451.265625</v>
      </c>
      <c r="L16">
        <v>10673.440430000001</v>
      </c>
      <c r="M16">
        <v>10881.621094</v>
      </c>
      <c r="N16">
        <v>11074.303711</v>
      </c>
      <c r="O16">
        <v>11261.164062</v>
      </c>
      <c r="P16">
        <v>11435.873046999999</v>
      </c>
      <c r="Q16">
        <v>11584.8125</v>
      </c>
      <c r="R16">
        <v>11722.660156</v>
      </c>
      <c r="S16">
        <v>11856.40625</v>
      </c>
      <c r="T16">
        <v>11985.792969</v>
      </c>
      <c r="U16">
        <v>12113.067383</v>
      </c>
      <c r="V16">
        <v>12242.578125</v>
      </c>
      <c r="W16">
        <v>12368.708984000001</v>
      </c>
      <c r="X16">
        <v>12485.909180000001</v>
      </c>
      <c r="Y16">
        <v>12596.770508</v>
      </c>
      <c r="Z16">
        <v>12705.931640999999</v>
      </c>
      <c r="AA16">
        <v>12820.786133</v>
      </c>
      <c r="AB16">
        <v>12943.015625</v>
      </c>
      <c r="AC16">
        <v>13075.425781</v>
      </c>
      <c r="AD16">
        <v>13214.596680000001</v>
      </c>
      <c r="AE16">
        <v>13354.439453000001</v>
      </c>
      <c r="AF16">
        <v>13502.209961</v>
      </c>
      <c r="AG16">
        <v>13652.861328000001</v>
      </c>
      <c r="AH16">
        <v>13775.095703000001</v>
      </c>
      <c r="AI16">
        <v>13895.782227</v>
      </c>
      <c r="AJ16">
        <v>14021.697265999999</v>
      </c>
      <c r="AK16" s="51">
        <v>1.4E-2</v>
      </c>
    </row>
    <row r="17" spans="1:37">
      <c r="A17" t="s">
        <v>1503</v>
      </c>
      <c r="B17" t="s">
        <v>1811</v>
      </c>
      <c r="C17" t="s">
        <v>1985</v>
      </c>
      <c r="D17" t="s">
        <v>521</v>
      </c>
      <c r="E17">
        <v>4765.935547</v>
      </c>
      <c r="F17">
        <v>4952.8208009999998</v>
      </c>
      <c r="G17">
        <v>5136.5498049999997</v>
      </c>
      <c r="H17">
        <v>5315.125</v>
      </c>
      <c r="I17">
        <v>5485.794922</v>
      </c>
      <c r="J17">
        <v>5648.6191410000001</v>
      </c>
      <c r="K17">
        <v>5804.6816410000001</v>
      </c>
      <c r="L17">
        <v>5957.7910160000001</v>
      </c>
      <c r="M17">
        <v>6100.6977539999998</v>
      </c>
      <c r="N17">
        <v>6231.7006840000004</v>
      </c>
      <c r="O17">
        <v>6360.3315430000002</v>
      </c>
      <c r="P17">
        <v>6480.4921880000002</v>
      </c>
      <c r="Q17">
        <v>6587.3466799999997</v>
      </c>
      <c r="R17">
        <v>6687.2177730000003</v>
      </c>
      <c r="S17">
        <v>6786.1958009999998</v>
      </c>
      <c r="T17">
        <v>6883.4052730000003</v>
      </c>
      <c r="U17">
        <v>6982.8505859999996</v>
      </c>
      <c r="V17">
        <v>7082.1220700000003</v>
      </c>
      <c r="W17">
        <v>7179.138672</v>
      </c>
      <c r="X17">
        <v>7271.6010740000002</v>
      </c>
      <c r="Y17">
        <v>7360.8710940000001</v>
      </c>
      <c r="Z17">
        <v>7449.9536129999997</v>
      </c>
      <c r="AA17">
        <v>7544.2143550000001</v>
      </c>
      <c r="AB17">
        <v>7645.7680659999996</v>
      </c>
      <c r="AC17">
        <v>7757.6357420000004</v>
      </c>
      <c r="AD17">
        <v>7877.2553710000002</v>
      </c>
      <c r="AE17">
        <v>8003.3911129999997</v>
      </c>
      <c r="AF17">
        <v>8133.0903319999998</v>
      </c>
      <c r="AG17">
        <v>8265.7539059999999</v>
      </c>
      <c r="AH17">
        <v>8399.6630860000005</v>
      </c>
      <c r="AI17">
        <v>8533.2539059999999</v>
      </c>
      <c r="AJ17">
        <v>8663.5566409999992</v>
      </c>
      <c r="AK17" s="51">
        <v>1.9E-2</v>
      </c>
    </row>
    <row r="18" spans="1:37">
      <c r="A18" t="s">
        <v>1505</v>
      </c>
      <c r="B18" t="s">
        <v>1812</v>
      </c>
      <c r="C18" t="s">
        <v>1986</v>
      </c>
      <c r="D18" t="s">
        <v>521</v>
      </c>
      <c r="E18">
        <v>1211.643311</v>
      </c>
      <c r="F18">
        <v>1204.6564940000001</v>
      </c>
      <c r="G18">
        <v>1200.375732</v>
      </c>
      <c r="H18">
        <v>1202.473755</v>
      </c>
      <c r="I18">
        <v>1216.596436</v>
      </c>
      <c r="J18">
        <v>1232.5410159999999</v>
      </c>
      <c r="K18">
        <v>1250.7341309999999</v>
      </c>
      <c r="L18">
        <v>1269.1911620000001</v>
      </c>
      <c r="M18">
        <v>1288.2558590000001</v>
      </c>
      <c r="N18">
        <v>1308.4426269999999</v>
      </c>
      <c r="O18">
        <v>1330.002686</v>
      </c>
      <c r="P18">
        <v>1352.0223390000001</v>
      </c>
      <c r="Q18">
        <v>1376.0673830000001</v>
      </c>
      <c r="R18">
        <v>1400.7032469999999</v>
      </c>
      <c r="S18">
        <v>1425.393433</v>
      </c>
      <c r="T18">
        <v>1449.1889650000001</v>
      </c>
      <c r="U18">
        <v>1472.819336</v>
      </c>
      <c r="V18">
        <v>1497.619629</v>
      </c>
      <c r="W18">
        <v>1522.8735349999999</v>
      </c>
      <c r="X18">
        <v>1548.8774410000001</v>
      </c>
      <c r="Y18">
        <v>1575.708496</v>
      </c>
      <c r="Z18">
        <v>1603.153687</v>
      </c>
      <c r="AA18">
        <v>1629.3454589999999</v>
      </c>
      <c r="AB18">
        <v>1655.9085689999999</v>
      </c>
      <c r="AC18">
        <v>1683.0623780000001</v>
      </c>
      <c r="AD18">
        <v>1711.2739260000001</v>
      </c>
      <c r="AE18">
        <v>1741.622314</v>
      </c>
      <c r="AF18">
        <v>1773.8321530000001</v>
      </c>
      <c r="AG18">
        <v>1807.2714840000001</v>
      </c>
      <c r="AH18">
        <v>1842.5363769999999</v>
      </c>
      <c r="AI18">
        <v>1878.8588870000001</v>
      </c>
      <c r="AJ18">
        <v>1916.1640620000001</v>
      </c>
      <c r="AK18" s="51">
        <v>1.4999999999999999E-2</v>
      </c>
    </row>
    <row r="19" spans="1:37">
      <c r="A19" t="s">
        <v>1507</v>
      </c>
      <c r="B19" t="s">
        <v>1813</v>
      </c>
      <c r="C19" t="s">
        <v>1987</v>
      </c>
      <c r="D19" t="s">
        <v>521</v>
      </c>
      <c r="E19">
        <v>3040.123047</v>
      </c>
      <c r="F19">
        <v>3102.3447270000001</v>
      </c>
      <c r="G19">
        <v>3162.3725589999999</v>
      </c>
      <c r="H19">
        <v>3218.8942870000001</v>
      </c>
      <c r="I19">
        <v>3279.798096</v>
      </c>
      <c r="J19">
        <v>3340.030029</v>
      </c>
      <c r="K19">
        <v>3395.8500979999999</v>
      </c>
      <c r="L19">
        <v>3446.4582519999999</v>
      </c>
      <c r="M19">
        <v>3492.6677249999998</v>
      </c>
      <c r="N19">
        <v>3534.1599120000001</v>
      </c>
      <c r="O19">
        <v>3570.8305660000001</v>
      </c>
      <c r="P19">
        <v>3603.3579100000002</v>
      </c>
      <c r="Q19">
        <v>3621.3989259999998</v>
      </c>
      <c r="R19">
        <v>3634.7395019999999</v>
      </c>
      <c r="S19">
        <v>3644.8168949999999</v>
      </c>
      <c r="T19">
        <v>3653.1987300000001</v>
      </c>
      <c r="U19">
        <v>3657.397461</v>
      </c>
      <c r="V19">
        <v>3662.8354490000002</v>
      </c>
      <c r="W19">
        <v>3666.6970209999999</v>
      </c>
      <c r="X19">
        <v>3665.4304200000001</v>
      </c>
      <c r="Y19">
        <v>3660.1904300000001</v>
      </c>
      <c r="Z19">
        <v>3652.8247070000002</v>
      </c>
      <c r="AA19">
        <v>3647.226807</v>
      </c>
      <c r="AB19">
        <v>3641.3388669999999</v>
      </c>
      <c r="AC19">
        <v>3634.7280270000001</v>
      </c>
      <c r="AD19">
        <v>3626.0676269999999</v>
      </c>
      <c r="AE19">
        <v>3609.4262699999999</v>
      </c>
      <c r="AF19">
        <v>3595.2871089999999</v>
      </c>
      <c r="AG19">
        <v>3579.835693</v>
      </c>
      <c r="AH19">
        <v>3532.8959960000002</v>
      </c>
      <c r="AI19">
        <v>3483.6691890000002</v>
      </c>
      <c r="AJ19">
        <v>3441.9765619999998</v>
      </c>
      <c r="AK19" s="51">
        <v>4.0000000000000001E-3</v>
      </c>
    </row>
    <row r="20" spans="1:37">
      <c r="A20" t="s">
        <v>1436</v>
      </c>
      <c r="B20" t="s">
        <v>1814</v>
      </c>
      <c r="C20" t="s">
        <v>1988</v>
      </c>
      <c r="D20" t="s">
        <v>521</v>
      </c>
      <c r="E20">
        <v>965.68420400000002</v>
      </c>
      <c r="F20">
        <v>975.39331100000004</v>
      </c>
      <c r="G20">
        <v>983.72399900000005</v>
      </c>
      <c r="H20">
        <v>991.57067900000004</v>
      </c>
      <c r="I20">
        <v>998.42816200000004</v>
      </c>
      <c r="J20">
        <v>1005.692871</v>
      </c>
      <c r="K20">
        <v>1013.0766599999999</v>
      </c>
      <c r="L20">
        <v>1020.372253</v>
      </c>
      <c r="M20">
        <v>1028.220337</v>
      </c>
      <c r="N20">
        <v>1036.2879640000001</v>
      </c>
      <c r="O20">
        <v>1044.5876459999999</v>
      </c>
      <c r="P20">
        <v>1053.4700929999999</v>
      </c>
      <c r="Q20">
        <v>1066.4025879999999</v>
      </c>
      <c r="R20">
        <v>1080.8320309999999</v>
      </c>
      <c r="S20">
        <v>1096.2680660000001</v>
      </c>
      <c r="T20">
        <v>1113.413818</v>
      </c>
      <c r="U20">
        <v>1132.0180660000001</v>
      </c>
      <c r="V20">
        <v>1151.430298</v>
      </c>
      <c r="W20">
        <v>1171.689331</v>
      </c>
      <c r="X20">
        <v>1192.083496</v>
      </c>
      <c r="Y20">
        <v>1213.365112</v>
      </c>
      <c r="Z20">
        <v>1234.8870850000001</v>
      </c>
      <c r="AA20">
        <v>1256.5039059999999</v>
      </c>
      <c r="AB20">
        <v>1278.272461</v>
      </c>
      <c r="AC20">
        <v>1302.144775</v>
      </c>
      <c r="AD20">
        <v>1326.232788</v>
      </c>
      <c r="AE20">
        <v>1350.650879</v>
      </c>
      <c r="AF20">
        <v>1376.5986330000001</v>
      </c>
      <c r="AG20">
        <v>1403.0471190000001</v>
      </c>
      <c r="AH20">
        <v>1430.3583980000001</v>
      </c>
      <c r="AI20">
        <v>1458.2211910000001</v>
      </c>
      <c r="AJ20">
        <v>1486.9780270000001</v>
      </c>
      <c r="AK20" s="51">
        <v>1.4E-2</v>
      </c>
    </row>
    <row r="21" spans="1:37">
      <c r="A21" t="s">
        <v>1503</v>
      </c>
      <c r="B21" t="s">
        <v>1815</v>
      </c>
      <c r="C21" t="s">
        <v>1989</v>
      </c>
      <c r="D21" t="s">
        <v>521</v>
      </c>
      <c r="E21">
        <v>355.52121</v>
      </c>
      <c r="F21">
        <v>359.29711900000001</v>
      </c>
      <c r="G21">
        <v>363.10363799999999</v>
      </c>
      <c r="H21">
        <v>366.97637900000001</v>
      </c>
      <c r="I21">
        <v>371.09191900000002</v>
      </c>
      <c r="J21">
        <v>375.798248</v>
      </c>
      <c r="K21">
        <v>380.30651899999998</v>
      </c>
      <c r="L21">
        <v>384.65927099999999</v>
      </c>
      <c r="M21">
        <v>389.5</v>
      </c>
      <c r="N21">
        <v>394.540344</v>
      </c>
      <c r="O21">
        <v>399.66220099999998</v>
      </c>
      <c r="P21">
        <v>404.95083599999998</v>
      </c>
      <c r="Q21">
        <v>413.44174199999998</v>
      </c>
      <c r="R21">
        <v>422.31045499999999</v>
      </c>
      <c r="S21">
        <v>430.98635899999999</v>
      </c>
      <c r="T21">
        <v>440.59252900000001</v>
      </c>
      <c r="U21">
        <v>450.60235599999999</v>
      </c>
      <c r="V21">
        <v>460.68810999999999</v>
      </c>
      <c r="W21">
        <v>471.09948700000001</v>
      </c>
      <c r="X21">
        <v>481.92071499999997</v>
      </c>
      <c r="Y21">
        <v>492.669464</v>
      </c>
      <c r="Z21">
        <v>503.30917399999998</v>
      </c>
      <c r="AA21">
        <v>514.15026899999998</v>
      </c>
      <c r="AB21">
        <v>525.20074499999998</v>
      </c>
      <c r="AC21">
        <v>536.42437700000005</v>
      </c>
      <c r="AD21">
        <v>547.72558600000002</v>
      </c>
      <c r="AE21">
        <v>559.30627400000003</v>
      </c>
      <c r="AF21">
        <v>571.11621100000002</v>
      </c>
      <c r="AG21">
        <v>583.00988800000005</v>
      </c>
      <c r="AH21">
        <v>595.11346400000002</v>
      </c>
      <c r="AI21">
        <v>607.55224599999997</v>
      </c>
      <c r="AJ21">
        <v>620.11358600000005</v>
      </c>
      <c r="AK21" s="51">
        <v>1.7999999999999999E-2</v>
      </c>
    </row>
    <row r="22" spans="1:37">
      <c r="A22" t="s">
        <v>1505</v>
      </c>
      <c r="B22" t="s">
        <v>1816</v>
      </c>
      <c r="C22" t="s">
        <v>1990</v>
      </c>
      <c r="D22" t="s">
        <v>521</v>
      </c>
      <c r="E22">
        <v>140.91111799999999</v>
      </c>
      <c r="F22">
        <v>144.76733400000001</v>
      </c>
      <c r="G22">
        <v>148.60453799999999</v>
      </c>
      <c r="H22">
        <v>152.51004</v>
      </c>
      <c r="I22">
        <v>155.28857400000001</v>
      </c>
      <c r="J22">
        <v>158.88928200000001</v>
      </c>
      <c r="K22">
        <v>163.175354</v>
      </c>
      <c r="L22">
        <v>167.457077</v>
      </c>
      <c r="M22">
        <v>172.07141100000001</v>
      </c>
      <c r="N22">
        <v>176.88241600000001</v>
      </c>
      <c r="O22">
        <v>181.836411</v>
      </c>
      <c r="P22">
        <v>186.98680100000001</v>
      </c>
      <c r="Q22">
        <v>192.68434099999999</v>
      </c>
      <c r="R22">
        <v>198.66830400000001</v>
      </c>
      <c r="S22">
        <v>205.063828</v>
      </c>
      <c r="T22">
        <v>211.78491199999999</v>
      </c>
      <c r="U22">
        <v>218.69899000000001</v>
      </c>
      <c r="V22">
        <v>225.741455</v>
      </c>
      <c r="W22">
        <v>233.07916299999999</v>
      </c>
      <c r="X22">
        <v>240.76821899999999</v>
      </c>
      <c r="Y22">
        <v>248.528458</v>
      </c>
      <c r="Z22">
        <v>256.55908199999999</v>
      </c>
      <c r="AA22">
        <v>264.60687300000001</v>
      </c>
      <c r="AB22">
        <v>272.905914</v>
      </c>
      <c r="AC22">
        <v>281.43682899999999</v>
      </c>
      <c r="AD22">
        <v>290.14291400000002</v>
      </c>
      <c r="AE22">
        <v>299.15225199999998</v>
      </c>
      <c r="AF22">
        <v>308.43719499999997</v>
      </c>
      <c r="AG22">
        <v>317.90783699999997</v>
      </c>
      <c r="AH22">
        <v>327.64636200000001</v>
      </c>
      <c r="AI22">
        <v>337.73715199999998</v>
      </c>
      <c r="AJ22">
        <v>348.04156499999999</v>
      </c>
      <c r="AK22" s="51">
        <v>0.03</v>
      </c>
    </row>
    <row r="23" spans="1:37">
      <c r="A23" t="s">
        <v>1507</v>
      </c>
      <c r="B23" t="s">
        <v>1817</v>
      </c>
      <c r="C23" t="s">
        <v>1991</v>
      </c>
      <c r="D23" t="s">
        <v>521</v>
      </c>
      <c r="E23">
        <v>469.25186200000002</v>
      </c>
      <c r="F23">
        <v>471.32885700000003</v>
      </c>
      <c r="G23">
        <v>472.01580799999999</v>
      </c>
      <c r="H23">
        <v>472.08425899999997</v>
      </c>
      <c r="I23">
        <v>472.04766799999999</v>
      </c>
      <c r="J23">
        <v>471.005402</v>
      </c>
      <c r="K23">
        <v>469.59481799999998</v>
      </c>
      <c r="L23">
        <v>468.25592</v>
      </c>
      <c r="M23">
        <v>466.64889499999998</v>
      </c>
      <c r="N23">
        <v>464.86523399999999</v>
      </c>
      <c r="O23">
        <v>463.08902</v>
      </c>
      <c r="P23">
        <v>461.53250100000002</v>
      </c>
      <c r="Q23">
        <v>460.27652</v>
      </c>
      <c r="R23">
        <v>459.85320999999999</v>
      </c>
      <c r="S23">
        <v>460.217896</v>
      </c>
      <c r="T23">
        <v>461.036316</v>
      </c>
      <c r="U23">
        <v>462.71673600000003</v>
      </c>
      <c r="V23">
        <v>465.00073200000003</v>
      </c>
      <c r="W23">
        <v>467.51068099999998</v>
      </c>
      <c r="X23">
        <v>469.39453099999997</v>
      </c>
      <c r="Y23">
        <v>472.167145</v>
      </c>
      <c r="Z23">
        <v>475.01876800000002</v>
      </c>
      <c r="AA23">
        <v>477.74670400000002</v>
      </c>
      <c r="AB23">
        <v>480.16574100000003</v>
      </c>
      <c r="AC23">
        <v>484.28359999999998</v>
      </c>
      <c r="AD23">
        <v>488.36428799999999</v>
      </c>
      <c r="AE23">
        <v>492.19238300000001</v>
      </c>
      <c r="AF23">
        <v>497.04519699999997</v>
      </c>
      <c r="AG23">
        <v>502.12933299999997</v>
      </c>
      <c r="AH23">
        <v>507.59851099999997</v>
      </c>
      <c r="AI23">
        <v>512.93176300000005</v>
      </c>
      <c r="AJ23">
        <v>518.82287599999995</v>
      </c>
      <c r="AK23" s="51">
        <v>3.0000000000000001E-3</v>
      </c>
    </row>
    <row r="24" spans="1:37">
      <c r="A24" t="s">
        <v>1438</v>
      </c>
      <c r="B24" t="s">
        <v>1818</v>
      </c>
      <c r="C24" t="s">
        <v>1992</v>
      </c>
      <c r="D24" t="s">
        <v>521</v>
      </c>
      <c r="E24">
        <v>884.27136199999995</v>
      </c>
      <c r="F24">
        <v>930.293091</v>
      </c>
      <c r="G24">
        <v>977.94812000000002</v>
      </c>
      <c r="H24">
        <v>1026.4445800000001</v>
      </c>
      <c r="I24">
        <v>1075.5313719999999</v>
      </c>
      <c r="J24">
        <v>1125.2771</v>
      </c>
      <c r="K24">
        <v>1175.0249020000001</v>
      </c>
      <c r="L24">
        <v>1224.775513</v>
      </c>
      <c r="M24">
        <v>1274.926514</v>
      </c>
      <c r="N24">
        <v>1325.411255</v>
      </c>
      <c r="O24">
        <v>1376.3717039999999</v>
      </c>
      <c r="P24">
        <v>1427.966553</v>
      </c>
      <c r="Q24">
        <v>1481.3637699999999</v>
      </c>
      <c r="R24">
        <v>1536.000732</v>
      </c>
      <c r="S24">
        <v>1593.1342770000001</v>
      </c>
      <c r="T24">
        <v>1651.739014</v>
      </c>
      <c r="U24">
        <v>1711.9141850000001</v>
      </c>
      <c r="V24">
        <v>1773.0913089999999</v>
      </c>
      <c r="W24">
        <v>1835.2092290000001</v>
      </c>
      <c r="X24">
        <v>1897.5297849999999</v>
      </c>
      <c r="Y24">
        <v>1959.7639160000001</v>
      </c>
      <c r="Z24">
        <v>2026.4384769999999</v>
      </c>
      <c r="AA24">
        <v>2091.6047359999998</v>
      </c>
      <c r="AB24">
        <v>2156.7302249999998</v>
      </c>
      <c r="AC24">
        <v>2222.123047</v>
      </c>
      <c r="AD24">
        <v>2287.3015140000002</v>
      </c>
      <c r="AE24">
        <v>2351.8916020000001</v>
      </c>
      <c r="AF24">
        <v>2416.4614259999998</v>
      </c>
      <c r="AG24">
        <v>2480.9340820000002</v>
      </c>
      <c r="AH24">
        <v>2545.7692870000001</v>
      </c>
      <c r="AI24">
        <v>2611.0969239999999</v>
      </c>
      <c r="AJ24">
        <v>2676.4121089999999</v>
      </c>
      <c r="AK24" s="51">
        <v>3.5999999999999997E-2</v>
      </c>
    </row>
    <row r="25" spans="1:37">
      <c r="A25" t="s">
        <v>1503</v>
      </c>
      <c r="B25" t="s">
        <v>1819</v>
      </c>
      <c r="C25" t="s">
        <v>1993</v>
      </c>
      <c r="D25" t="s">
        <v>521</v>
      </c>
      <c r="E25">
        <v>520.07006799999999</v>
      </c>
      <c r="F25">
        <v>549.21630900000002</v>
      </c>
      <c r="G25">
        <v>579.80004899999994</v>
      </c>
      <c r="H25">
        <v>610.90905799999996</v>
      </c>
      <c r="I25">
        <v>642.51501499999995</v>
      </c>
      <c r="J25">
        <v>674.60150099999998</v>
      </c>
      <c r="K25">
        <v>706.95031700000004</v>
      </c>
      <c r="L25">
        <v>739.44824200000005</v>
      </c>
      <c r="M25">
        <v>772.189392</v>
      </c>
      <c r="N25">
        <v>805.01385500000004</v>
      </c>
      <c r="O25">
        <v>838.02710000000002</v>
      </c>
      <c r="P25">
        <v>871.440247</v>
      </c>
      <c r="Q25">
        <v>905.85418700000002</v>
      </c>
      <c r="R25">
        <v>941.25347899999997</v>
      </c>
      <c r="S25">
        <v>978.48937999999998</v>
      </c>
      <c r="T25">
        <v>1016.623352</v>
      </c>
      <c r="U25">
        <v>1055.971558</v>
      </c>
      <c r="V25">
        <v>1096.1636960000001</v>
      </c>
      <c r="W25">
        <v>1136.701172</v>
      </c>
      <c r="X25">
        <v>1177.181763</v>
      </c>
      <c r="Y25">
        <v>1217.765625</v>
      </c>
      <c r="Z25">
        <v>1257.4083250000001</v>
      </c>
      <c r="AA25">
        <v>1297.9844969999999</v>
      </c>
      <c r="AB25">
        <v>1338.2177730000001</v>
      </c>
      <c r="AC25">
        <v>1378.380249</v>
      </c>
      <c r="AD25">
        <v>1418.2329099999999</v>
      </c>
      <c r="AE25">
        <v>1457.335327</v>
      </c>
      <c r="AF25">
        <v>1495.8237300000001</v>
      </c>
      <c r="AG25">
        <v>1534.267212</v>
      </c>
      <c r="AH25">
        <v>1572.772827</v>
      </c>
      <c r="AI25">
        <v>1611.2152100000001</v>
      </c>
      <c r="AJ25">
        <v>1649.3123780000001</v>
      </c>
      <c r="AK25" s="51">
        <v>3.7999999999999999E-2</v>
      </c>
    </row>
    <row r="26" spans="1:37">
      <c r="A26" t="s">
        <v>1505</v>
      </c>
      <c r="B26" t="s">
        <v>1820</v>
      </c>
      <c r="C26" t="s">
        <v>1994</v>
      </c>
      <c r="D26" t="s">
        <v>521</v>
      </c>
      <c r="E26">
        <v>52.574126999999997</v>
      </c>
      <c r="F26">
        <v>58.302418000000003</v>
      </c>
      <c r="G26">
        <v>64.243317000000005</v>
      </c>
      <c r="H26">
        <v>70.490555000000001</v>
      </c>
      <c r="I26">
        <v>76.814864999999998</v>
      </c>
      <c r="J26">
        <v>83.313903999999994</v>
      </c>
      <c r="K26">
        <v>89.580962999999997</v>
      </c>
      <c r="L26">
        <v>95.766639999999995</v>
      </c>
      <c r="M26">
        <v>102.1632</v>
      </c>
      <c r="N26">
        <v>108.83570899999999</v>
      </c>
      <c r="O26">
        <v>115.78057099999999</v>
      </c>
      <c r="P26">
        <v>122.89415700000001</v>
      </c>
      <c r="Q26">
        <v>130.72155799999999</v>
      </c>
      <c r="R26">
        <v>138.69103999999999</v>
      </c>
      <c r="S26">
        <v>147.13980100000001</v>
      </c>
      <c r="T26">
        <v>155.97529599999999</v>
      </c>
      <c r="U26">
        <v>164.901016</v>
      </c>
      <c r="V26">
        <v>173.93504300000001</v>
      </c>
      <c r="W26">
        <v>183.14485199999999</v>
      </c>
      <c r="X26">
        <v>192.67657500000001</v>
      </c>
      <c r="Y26">
        <v>202.08793600000001</v>
      </c>
      <c r="Z26">
        <v>216.991882</v>
      </c>
      <c r="AA26">
        <v>228.007553</v>
      </c>
      <c r="AB26">
        <v>239.185303</v>
      </c>
      <c r="AC26">
        <v>250.587997</v>
      </c>
      <c r="AD26">
        <v>262.04852299999999</v>
      </c>
      <c r="AE26">
        <v>273.75882000000001</v>
      </c>
      <c r="AF26">
        <v>285.66186499999998</v>
      </c>
      <c r="AG26">
        <v>297.50305200000003</v>
      </c>
      <c r="AH26">
        <v>309.624908</v>
      </c>
      <c r="AI26">
        <v>322.23174999999998</v>
      </c>
      <c r="AJ26">
        <v>335.08294699999999</v>
      </c>
      <c r="AK26" s="51">
        <v>6.2E-2</v>
      </c>
    </row>
    <row r="27" spans="1:37">
      <c r="A27" t="s">
        <v>1507</v>
      </c>
      <c r="B27" t="s">
        <v>1821</v>
      </c>
      <c r="C27" t="s">
        <v>1995</v>
      </c>
      <c r="D27" t="s">
        <v>521</v>
      </c>
      <c r="E27">
        <v>311.62719700000002</v>
      </c>
      <c r="F27">
        <v>322.77432299999998</v>
      </c>
      <c r="G27">
        <v>333.904785</v>
      </c>
      <c r="H27">
        <v>345.04495200000002</v>
      </c>
      <c r="I27">
        <v>356.20147700000001</v>
      </c>
      <c r="J27">
        <v>367.36163299999998</v>
      </c>
      <c r="K27">
        <v>378.49359099999998</v>
      </c>
      <c r="L27">
        <v>389.56057700000002</v>
      </c>
      <c r="M27">
        <v>400.573914</v>
      </c>
      <c r="N27">
        <v>411.56170700000001</v>
      </c>
      <c r="O27">
        <v>422.56405599999999</v>
      </c>
      <c r="P27">
        <v>433.63217200000003</v>
      </c>
      <c r="Q27">
        <v>444.78805499999999</v>
      </c>
      <c r="R27">
        <v>456.056152</v>
      </c>
      <c r="S27">
        <v>467.50509599999998</v>
      </c>
      <c r="T27">
        <v>479.14031999999997</v>
      </c>
      <c r="U27">
        <v>491.04165599999999</v>
      </c>
      <c r="V27">
        <v>502.99252300000001</v>
      </c>
      <c r="W27">
        <v>515.363159</v>
      </c>
      <c r="X27">
        <v>527.67132600000002</v>
      </c>
      <c r="Y27">
        <v>539.91033900000002</v>
      </c>
      <c r="Z27">
        <v>552.03826900000001</v>
      </c>
      <c r="AA27">
        <v>565.61261000000002</v>
      </c>
      <c r="AB27">
        <v>579.32720900000004</v>
      </c>
      <c r="AC27">
        <v>593.15472399999999</v>
      </c>
      <c r="AD27">
        <v>607.01995799999997</v>
      </c>
      <c r="AE27">
        <v>620.79736300000002</v>
      </c>
      <c r="AF27">
        <v>634.97595200000001</v>
      </c>
      <c r="AG27">
        <v>649.16375700000003</v>
      </c>
      <c r="AH27">
        <v>663.37152100000003</v>
      </c>
      <c r="AI27">
        <v>677.64984100000004</v>
      </c>
      <c r="AJ27">
        <v>692.01672399999995</v>
      </c>
      <c r="AK27" s="51">
        <v>2.5999999999999999E-2</v>
      </c>
    </row>
    <row r="28" spans="1:37">
      <c r="A28" t="s">
        <v>1440</v>
      </c>
      <c r="B28" t="s">
        <v>1822</v>
      </c>
      <c r="C28" t="s">
        <v>1996</v>
      </c>
      <c r="D28" t="s">
        <v>521</v>
      </c>
      <c r="E28">
        <v>1600.9001459999999</v>
      </c>
      <c r="F28">
        <v>1664.796875</v>
      </c>
      <c r="G28">
        <v>1731.3389890000001</v>
      </c>
      <c r="H28">
        <v>1799.0371090000001</v>
      </c>
      <c r="I28">
        <v>1870.2844239999999</v>
      </c>
      <c r="J28">
        <v>1943.7966309999999</v>
      </c>
      <c r="K28">
        <v>2020.861328</v>
      </c>
      <c r="L28">
        <v>2100.123047</v>
      </c>
      <c r="M28">
        <v>2181.130615</v>
      </c>
      <c r="N28">
        <v>2262.4345699999999</v>
      </c>
      <c r="O28">
        <v>2344.9106449999999</v>
      </c>
      <c r="P28">
        <v>2429.6127929999998</v>
      </c>
      <c r="Q28">
        <v>2515.7250979999999</v>
      </c>
      <c r="R28">
        <v>2602.9426269999999</v>
      </c>
      <c r="S28">
        <v>2691.263672</v>
      </c>
      <c r="T28">
        <v>2781.4213869999999</v>
      </c>
      <c r="U28">
        <v>2869.4990229999999</v>
      </c>
      <c r="V28">
        <v>2959.3786620000001</v>
      </c>
      <c r="W28">
        <v>3051.1520999999998</v>
      </c>
      <c r="X28">
        <v>3138.8989259999998</v>
      </c>
      <c r="Y28">
        <v>3229.9348140000002</v>
      </c>
      <c r="Z28">
        <v>3315.4174800000001</v>
      </c>
      <c r="AA28">
        <v>3399.6748050000001</v>
      </c>
      <c r="AB28">
        <v>3484.8608399999998</v>
      </c>
      <c r="AC28">
        <v>3570.4174800000001</v>
      </c>
      <c r="AD28">
        <v>3650.2607419999999</v>
      </c>
      <c r="AE28">
        <v>3732.0913089999999</v>
      </c>
      <c r="AF28">
        <v>3814.3090820000002</v>
      </c>
      <c r="AG28">
        <v>3890.9575199999999</v>
      </c>
      <c r="AH28">
        <v>3968.3007809999999</v>
      </c>
      <c r="AI28">
        <v>4045.6965329999998</v>
      </c>
      <c r="AJ28">
        <v>4123.2807620000003</v>
      </c>
      <c r="AK28" s="51">
        <v>3.1E-2</v>
      </c>
    </row>
    <row r="29" spans="1:37">
      <c r="A29" t="s">
        <v>1503</v>
      </c>
      <c r="B29" t="s">
        <v>1823</v>
      </c>
      <c r="C29" t="s">
        <v>1997</v>
      </c>
      <c r="D29" t="s">
        <v>521</v>
      </c>
      <c r="E29">
        <v>926.48419200000001</v>
      </c>
      <c r="F29">
        <v>956.35528599999998</v>
      </c>
      <c r="G29">
        <v>988.12280299999998</v>
      </c>
      <c r="H29">
        <v>1020.4381100000001</v>
      </c>
      <c r="I29">
        <v>1055.986328</v>
      </c>
      <c r="J29">
        <v>1092.7008060000001</v>
      </c>
      <c r="K29">
        <v>1132.5812989999999</v>
      </c>
      <c r="L29">
        <v>1174.3077390000001</v>
      </c>
      <c r="M29">
        <v>1217.4964600000001</v>
      </c>
      <c r="N29">
        <v>1260.6766359999999</v>
      </c>
      <c r="O29">
        <v>1304.711914</v>
      </c>
      <c r="P29">
        <v>1350.6567379999999</v>
      </c>
      <c r="Q29">
        <v>1397.7298579999999</v>
      </c>
      <c r="R29">
        <v>1445.754639</v>
      </c>
      <c r="S29">
        <v>1494.846558</v>
      </c>
      <c r="T29">
        <v>1545.0363769999999</v>
      </c>
      <c r="U29">
        <v>1594.8629149999999</v>
      </c>
      <c r="V29">
        <v>1645.9967039999999</v>
      </c>
      <c r="W29">
        <v>1697.166138</v>
      </c>
      <c r="X29">
        <v>1747.1420900000001</v>
      </c>
      <c r="Y29">
        <v>1797.276001</v>
      </c>
      <c r="Z29">
        <v>1846.071289</v>
      </c>
      <c r="AA29">
        <v>1893.9700929999999</v>
      </c>
      <c r="AB29">
        <v>1941.3614500000001</v>
      </c>
      <c r="AC29">
        <v>1988.2071530000001</v>
      </c>
      <c r="AD29">
        <v>2034.4643550000001</v>
      </c>
      <c r="AE29">
        <v>2079.6594239999999</v>
      </c>
      <c r="AF29">
        <v>2124.0607909999999</v>
      </c>
      <c r="AG29">
        <v>2167.7014159999999</v>
      </c>
      <c r="AH29">
        <v>2210.7739259999998</v>
      </c>
      <c r="AI29">
        <v>2253.5390619999998</v>
      </c>
      <c r="AJ29">
        <v>2296.0263669999999</v>
      </c>
      <c r="AK29" s="51">
        <v>0.03</v>
      </c>
    </row>
    <row r="30" spans="1:37">
      <c r="A30" t="s">
        <v>1505</v>
      </c>
      <c r="B30" t="s">
        <v>1824</v>
      </c>
      <c r="C30" t="s">
        <v>1998</v>
      </c>
      <c r="D30" t="s">
        <v>521</v>
      </c>
      <c r="E30">
        <v>202.98152200000001</v>
      </c>
      <c r="F30">
        <v>216.59660299999999</v>
      </c>
      <c r="G30">
        <v>230.69987499999999</v>
      </c>
      <c r="H30">
        <v>245.14355499999999</v>
      </c>
      <c r="I30">
        <v>260.05935699999998</v>
      </c>
      <c r="J30">
        <v>275.38146999999998</v>
      </c>
      <c r="K30">
        <v>290.88775600000002</v>
      </c>
      <c r="L30">
        <v>306.54586799999998</v>
      </c>
      <c r="M30">
        <v>322.31506300000001</v>
      </c>
      <c r="N30">
        <v>338.20446800000002</v>
      </c>
      <c r="O30">
        <v>354.19509900000003</v>
      </c>
      <c r="P30">
        <v>370.28729199999998</v>
      </c>
      <c r="Q30">
        <v>386.47100799999998</v>
      </c>
      <c r="R30">
        <v>402.73406999999997</v>
      </c>
      <c r="S30">
        <v>419.06997699999999</v>
      </c>
      <c r="T30">
        <v>435.45803799999999</v>
      </c>
      <c r="U30">
        <v>451.85861199999999</v>
      </c>
      <c r="V30">
        <v>468.26617399999998</v>
      </c>
      <c r="W30">
        <v>484.71914700000002</v>
      </c>
      <c r="X30">
        <v>501.25210600000003</v>
      </c>
      <c r="Y30">
        <v>517.77410899999995</v>
      </c>
      <c r="Z30">
        <v>534.25744599999996</v>
      </c>
      <c r="AA30">
        <v>550.66381799999999</v>
      </c>
      <c r="AB30">
        <v>566.90008499999999</v>
      </c>
      <c r="AC30">
        <v>582.86279300000001</v>
      </c>
      <c r="AD30">
        <v>598.52435300000002</v>
      </c>
      <c r="AE30">
        <v>613.91351299999997</v>
      </c>
      <c r="AF30">
        <v>629.03729199999998</v>
      </c>
      <c r="AG30">
        <v>643.85858199999996</v>
      </c>
      <c r="AH30">
        <v>658.35260000000005</v>
      </c>
      <c r="AI30">
        <v>672.50537099999997</v>
      </c>
      <c r="AJ30">
        <v>686.34808299999997</v>
      </c>
      <c r="AK30" s="51">
        <v>0.04</v>
      </c>
    </row>
    <row r="31" spans="1:37">
      <c r="A31" t="s">
        <v>1507</v>
      </c>
      <c r="B31" t="s">
        <v>1825</v>
      </c>
      <c r="C31" t="s">
        <v>1999</v>
      </c>
      <c r="D31" t="s">
        <v>521</v>
      </c>
      <c r="E31">
        <v>471.43438700000002</v>
      </c>
      <c r="F31">
        <v>491.84494000000001</v>
      </c>
      <c r="G31">
        <v>512.51635699999997</v>
      </c>
      <c r="H31">
        <v>533.45538299999998</v>
      </c>
      <c r="I31">
        <v>554.238831</v>
      </c>
      <c r="J31">
        <v>575.714294</v>
      </c>
      <c r="K31">
        <v>597.39227300000005</v>
      </c>
      <c r="L31">
        <v>619.26934800000004</v>
      </c>
      <c r="M31">
        <v>641.319031</v>
      </c>
      <c r="N31">
        <v>663.55352800000003</v>
      </c>
      <c r="O31">
        <v>686.00372300000004</v>
      </c>
      <c r="P31">
        <v>708.66863999999998</v>
      </c>
      <c r="Q31">
        <v>731.52404799999999</v>
      </c>
      <c r="R31">
        <v>754.45385699999997</v>
      </c>
      <c r="S31">
        <v>777.34704599999998</v>
      </c>
      <c r="T31">
        <v>800.92687999999998</v>
      </c>
      <c r="U31">
        <v>822.77734399999997</v>
      </c>
      <c r="V31">
        <v>845.11566200000004</v>
      </c>
      <c r="W31">
        <v>869.26684599999999</v>
      </c>
      <c r="X31">
        <v>890.50476100000003</v>
      </c>
      <c r="Y31">
        <v>914.88482699999997</v>
      </c>
      <c r="Z31">
        <v>935.08892800000001</v>
      </c>
      <c r="AA31">
        <v>955.04095500000005</v>
      </c>
      <c r="AB31">
        <v>976.599243</v>
      </c>
      <c r="AC31">
        <v>999.34759499999996</v>
      </c>
      <c r="AD31">
        <v>1017.272034</v>
      </c>
      <c r="AE31">
        <v>1038.518311</v>
      </c>
      <c r="AF31">
        <v>1061.2109379999999</v>
      </c>
      <c r="AG31">
        <v>1079.397461</v>
      </c>
      <c r="AH31">
        <v>1099.1741939999999</v>
      </c>
      <c r="AI31">
        <v>1119.6521</v>
      </c>
      <c r="AJ31">
        <v>1140.9063719999999</v>
      </c>
      <c r="AK31" s="51">
        <v>2.9000000000000001E-2</v>
      </c>
    </row>
    <row r="32" spans="1:37">
      <c r="A32" t="s">
        <v>1442</v>
      </c>
      <c r="B32" t="s">
        <v>1826</v>
      </c>
      <c r="C32" t="s">
        <v>2000</v>
      </c>
      <c r="D32" t="s">
        <v>521</v>
      </c>
      <c r="E32">
        <v>6947.4467770000001</v>
      </c>
      <c r="F32">
        <v>7183.3847660000001</v>
      </c>
      <c r="G32">
        <v>7416.1372069999998</v>
      </c>
      <c r="H32">
        <v>7645.1948240000002</v>
      </c>
      <c r="I32">
        <v>7870.6787109999996</v>
      </c>
      <c r="J32">
        <v>8091.9873049999997</v>
      </c>
      <c r="K32">
        <v>8308.2060550000006</v>
      </c>
      <c r="L32">
        <v>8520.4150389999995</v>
      </c>
      <c r="M32">
        <v>8727.4648440000001</v>
      </c>
      <c r="N32">
        <v>8927.78125</v>
      </c>
      <c r="O32">
        <v>9121.4033199999994</v>
      </c>
      <c r="P32">
        <v>9307.3125</v>
      </c>
      <c r="Q32">
        <v>9490.1621090000008</v>
      </c>
      <c r="R32">
        <v>9669.2734380000002</v>
      </c>
      <c r="S32">
        <v>9845.1386719999991</v>
      </c>
      <c r="T32">
        <v>10017.084961</v>
      </c>
      <c r="U32">
        <v>10185.121094</v>
      </c>
      <c r="V32">
        <v>10345.557617</v>
      </c>
      <c r="W32">
        <v>10498.040039</v>
      </c>
      <c r="X32">
        <v>10645.753906</v>
      </c>
      <c r="Y32">
        <v>10780.290039</v>
      </c>
      <c r="Z32">
        <v>10918.349609000001</v>
      </c>
      <c r="AA32">
        <v>11053.876953000001</v>
      </c>
      <c r="AB32">
        <v>11189.546875</v>
      </c>
      <c r="AC32">
        <v>11325.998046999999</v>
      </c>
      <c r="AD32">
        <v>11462.277344</v>
      </c>
      <c r="AE32">
        <v>11598.004883</v>
      </c>
      <c r="AF32">
        <v>11733.375</v>
      </c>
      <c r="AG32">
        <v>11890.436523</v>
      </c>
      <c r="AH32">
        <v>12050.144531</v>
      </c>
      <c r="AI32">
        <v>12215.411133</v>
      </c>
      <c r="AJ32">
        <v>12388.110352</v>
      </c>
      <c r="AK32" s="51">
        <v>1.9E-2</v>
      </c>
    </row>
    <row r="33" spans="1:37">
      <c r="A33" t="s">
        <v>1503</v>
      </c>
      <c r="B33" t="s">
        <v>1827</v>
      </c>
      <c r="C33" t="s">
        <v>2001</v>
      </c>
      <c r="D33" t="s">
        <v>521</v>
      </c>
      <c r="E33">
        <v>4046.6586910000001</v>
      </c>
      <c r="F33">
        <v>4219.1118159999996</v>
      </c>
      <c r="G33">
        <v>4391.2436520000001</v>
      </c>
      <c r="H33">
        <v>4562.7128910000001</v>
      </c>
      <c r="I33">
        <v>4733.5976559999999</v>
      </c>
      <c r="J33">
        <v>4903.6450199999999</v>
      </c>
      <c r="K33">
        <v>5072.6923829999996</v>
      </c>
      <c r="L33">
        <v>5240.2426759999998</v>
      </c>
      <c r="M33">
        <v>5405.8671880000002</v>
      </c>
      <c r="N33">
        <v>5568.7504879999997</v>
      </c>
      <c r="O33">
        <v>5726.5263670000004</v>
      </c>
      <c r="P33">
        <v>5880.4726559999999</v>
      </c>
      <c r="Q33">
        <v>6030.6547849999997</v>
      </c>
      <c r="R33">
        <v>6177.5961909999996</v>
      </c>
      <c r="S33">
        <v>6321.5209960000002</v>
      </c>
      <c r="T33">
        <v>6461.654297</v>
      </c>
      <c r="U33">
        <v>6597.6958009999998</v>
      </c>
      <c r="V33">
        <v>6729.9067379999997</v>
      </c>
      <c r="W33">
        <v>6854.9536129999997</v>
      </c>
      <c r="X33">
        <v>6971.7680659999996</v>
      </c>
      <c r="Y33">
        <v>7081.9624020000001</v>
      </c>
      <c r="Z33">
        <v>7186.9819340000004</v>
      </c>
      <c r="AA33">
        <v>7288.4995120000003</v>
      </c>
      <c r="AB33">
        <v>7388.1206050000001</v>
      </c>
      <c r="AC33">
        <v>7487.5722660000001</v>
      </c>
      <c r="AD33">
        <v>7585.8979490000002</v>
      </c>
      <c r="AE33">
        <v>7682.7075199999999</v>
      </c>
      <c r="AF33">
        <v>7778.1733400000003</v>
      </c>
      <c r="AG33">
        <v>7871.8232420000004</v>
      </c>
      <c r="AH33">
        <v>7964.3715819999998</v>
      </c>
      <c r="AI33">
        <v>8057.3378910000001</v>
      </c>
      <c r="AJ33">
        <v>8153.0107420000004</v>
      </c>
      <c r="AK33" s="51">
        <v>2.3E-2</v>
      </c>
    </row>
    <row r="34" spans="1:37">
      <c r="A34" t="s">
        <v>1505</v>
      </c>
      <c r="B34" t="s">
        <v>1828</v>
      </c>
      <c r="C34" t="s">
        <v>2002</v>
      </c>
      <c r="D34" t="s">
        <v>521</v>
      </c>
      <c r="E34">
        <v>1295.179077</v>
      </c>
      <c r="F34">
        <v>1343.4682620000001</v>
      </c>
      <c r="G34">
        <v>1391.3382570000001</v>
      </c>
      <c r="H34">
        <v>1438.7592770000001</v>
      </c>
      <c r="I34">
        <v>1485.7613530000001</v>
      </c>
      <c r="J34">
        <v>1531.940552</v>
      </c>
      <c r="K34">
        <v>1576.386841</v>
      </c>
      <c r="L34">
        <v>1620.3726810000001</v>
      </c>
      <c r="M34">
        <v>1662.9125979999999</v>
      </c>
      <c r="N34">
        <v>1702.92749</v>
      </c>
      <c r="O34">
        <v>1742.356323</v>
      </c>
      <c r="P34">
        <v>1778.2491460000001</v>
      </c>
      <c r="Q34">
        <v>1814.6721190000001</v>
      </c>
      <c r="R34">
        <v>1849.9907229999999</v>
      </c>
      <c r="S34">
        <v>1884.102539</v>
      </c>
      <c r="T34">
        <v>1916.9111330000001</v>
      </c>
      <c r="U34">
        <v>1948.7333980000001</v>
      </c>
      <c r="V34">
        <v>1979.903564</v>
      </c>
      <c r="W34">
        <v>2009.6557620000001</v>
      </c>
      <c r="X34">
        <v>2040.539307</v>
      </c>
      <c r="Y34">
        <v>2065.6286620000001</v>
      </c>
      <c r="Z34">
        <v>2097.0771479999999</v>
      </c>
      <c r="AA34">
        <v>2129.0759280000002</v>
      </c>
      <c r="AB34">
        <v>2161.679932</v>
      </c>
      <c r="AC34">
        <v>2194.7248540000001</v>
      </c>
      <c r="AD34">
        <v>2228.1723630000001</v>
      </c>
      <c r="AE34">
        <v>2261.8781739999999</v>
      </c>
      <c r="AF34">
        <v>2295.7185060000002</v>
      </c>
      <c r="AG34">
        <v>2352.060547</v>
      </c>
      <c r="AH34">
        <v>2410.9411620000001</v>
      </c>
      <c r="AI34">
        <v>2473.4633789999998</v>
      </c>
      <c r="AJ34">
        <v>2538.9121089999999</v>
      </c>
      <c r="AK34" s="51">
        <v>2.1999999999999999E-2</v>
      </c>
    </row>
    <row r="35" spans="1:37">
      <c r="A35" t="s">
        <v>1507</v>
      </c>
      <c r="B35" t="s">
        <v>1829</v>
      </c>
      <c r="C35" t="s">
        <v>2003</v>
      </c>
      <c r="D35" t="s">
        <v>521</v>
      </c>
      <c r="E35">
        <v>1605.609009</v>
      </c>
      <c r="F35">
        <v>1620.8045649999999</v>
      </c>
      <c r="G35">
        <v>1633.5550539999999</v>
      </c>
      <c r="H35">
        <v>1643.7226559999999</v>
      </c>
      <c r="I35">
        <v>1651.3195800000001</v>
      </c>
      <c r="J35">
        <v>1656.4017329999999</v>
      </c>
      <c r="K35">
        <v>1659.1273189999999</v>
      </c>
      <c r="L35">
        <v>1659.8001710000001</v>
      </c>
      <c r="M35">
        <v>1658.684937</v>
      </c>
      <c r="N35">
        <v>1656.1032709999999</v>
      </c>
      <c r="O35">
        <v>1652.52063</v>
      </c>
      <c r="P35">
        <v>1648.590698</v>
      </c>
      <c r="Q35">
        <v>1644.8344729999999</v>
      </c>
      <c r="R35">
        <v>1641.6866460000001</v>
      </c>
      <c r="S35">
        <v>1639.515991</v>
      </c>
      <c r="T35">
        <v>1638.5198969999999</v>
      </c>
      <c r="U35">
        <v>1638.69165</v>
      </c>
      <c r="V35">
        <v>1635.7467039999999</v>
      </c>
      <c r="W35">
        <v>1633.430664</v>
      </c>
      <c r="X35">
        <v>1633.4464109999999</v>
      </c>
      <c r="Y35">
        <v>1632.6994629999999</v>
      </c>
      <c r="Z35">
        <v>1634.2907709999999</v>
      </c>
      <c r="AA35">
        <v>1636.30188</v>
      </c>
      <c r="AB35">
        <v>1639.7457280000001</v>
      </c>
      <c r="AC35">
        <v>1643.7014160000001</v>
      </c>
      <c r="AD35">
        <v>1648.2075199999999</v>
      </c>
      <c r="AE35">
        <v>1653.4189449999999</v>
      </c>
      <c r="AF35">
        <v>1659.4829099999999</v>
      </c>
      <c r="AG35">
        <v>1666.5529790000001</v>
      </c>
      <c r="AH35">
        <v>1674.832275</v>
      </c>
      <c r="AI35">
        <v>1684.6103519999999</v>
      </c>
      <c r="AJ35">
        <v>1696.187866</v>
      </c>
      <c r="AK35" s="51">
        <v>2E-3</v>
      </c>
    </row>
    <row r="36" spans="1:37">
      <c r="A36" t="s">
        <v>1444</v>
      </c>
      <c r="B36" t="s">
        <v>1830</v>
      </c>
      <c r="C36" t="s">
        <v>2004</v>
      </c>
      <c r="D36" t="s">
        <v>521</v>
      </c>
      <c r="E36">
        <v>1379.3229980000001</v>
      </c>
      <c r="F36">
        <v>1391.385986</v>
      </c>
      <c r="G36">
        <v>1403.835693</v>
      </c>
      <c r="H36">
        <v>1419.2583010000001</v>
      </c>
      <c r="I36">
        <v>1448.4960940000001</v>
      </c>
      <c r="J36">
        <v>1478.064453</v>
      </c>
      <c r="K36">
        <v>1510.796875</v>
      </c>
      <c r="L36">
        <v>1543.6757809999999</v>
      </c>
      <c r="M36">
        <v>1578.9682620000001</v>
      </c>
      <c r="N36">
        <v>1614.1362300000001</v>
      </c>
      <c r="O36">
        <v>1651.634033</v>
      </c>
      <c r="P36">
        <v>1689.750732</v>
      </c>
      <c r="Q36">
        <v>1740.8610839999999</v>
      </c>
      <c r="R36">
        <v>1795.309937</v>
      </c>
      <c r="S36">
        <v>1853.1914059999999</v>
      </c>
      <c r="T36">
        <v>1913.60376</v>
      </c>
      <c r="U36">
        <v>1977.8479</v>
      </c>
      <c r="V36">
        <v>2042.4748540000001</v>
      </c>
      <c r="W36">
        <v>2110.945557</v>
      </c>
      <c r="X36">
        <v>2183.9602049999999</v>
      </c>
      <c r="Y36">
        <v>2261.54126</v>
      </c>
      <c r="Z36">
        <v>2347.6184079999998</v>
      </c>
      <c r="AA36">
        <v>2436.4643550000001</v>
      </c>
      <c r="AB36">
        <v>2530.3549800000001</v>
      </c>
      <c r="AC36">
        <v>2629.6677249999998</v>
      </c>
      <c r="AD36">
        <v>2734.4638669999999</v>
      </c>
      <c r="AE36">
        <v>2844.7460940000001</v>
      </c>
      <c r="AF36">
        <v>2959.296143</v>
      </c>
      <c r="AG36">
        <v>3079.4279790000001</v>
      </c>
      <c r="AH36">
        <v>3205.2280270000001</v>
      </c>
      <c r="AI36">
        <v>3337.0161130000001</v>
      </c>
      <c r="AJ36">
        <v>3474.83374</v>
      </c>
      <c r="AK36" s="51">
        <v>0.03</v>
      </c>
    </row>
    <row r="37" spans="1:37">
      <c r="A37" t="s">
        <v>1503</v>
      </c>
      <c r="B37" t="s">
        <v>1831</v>
      </c>
      <c r="C37" t="s">
        <v>2005</v>
      </c>
      <c r="D37" t="s">
        <v>521</v>
      </c>
      <c r="E37">
        <v>606.92608600000005</v>
      </c>
      <c r="F37">
        <v>608.32055700000001</v>
      </c>
      <c r="G37">
        <v>609.49395800000002</v>
      </c>
      <c r="H37">
        <v>613.88934300000005</v>
      </c>
      <c r="I37">
        <v>631.87908900000002</v>
      </c>
      <c r="J37">
        <v>650.90508999999997</v>
      </c>
      <c r="K37">
        <v>672.21917699999995</v>
      </c>
      <c r="L37">
        <v>694.35601799999995</v>
      </c>
      <c r="M37">
        <v>717.23980700000004</v>
      </c>
      <c r="N37">
        <v>739.71936000000005</v>
      </c>
      <c r="O37">
        <v>764.24530000000004</v>
      </c>
      <c r="P37">
        <v>789.70165999999995</v>
      </c>
      <c r="Q37">
        <v>820.808899</v>
      </c>
      <c r="R37">
        <v>852.95581100000004</v>
      </c>
      <c r="S37">
        <v>887.88818400000002</v>
      </c>
      <c r="T37">
        <v>924.80334500000004</v>
      </c>
      <c r="U37">
        <v>963.56658900000002</v>
      </c>
      <c r="V37">
        <v>1002.215027</v>
      </c>
      <c r="W37">
        <v>1044.680908</v>
      </c>
      <c r="X37">
        <v>1089.0356449999999</v>
      </c>
      <c r="Y37">
        <v>1135.5133060000001</v>
      </c>
      <c r="Z37">
        <v>1187.4077150000001</v>
      </c>
      <c r="AA37">
        <v>1239.033447</v>
      </c>
      <c r="AB37">
        <v>1292.720703</v>
      </c>
      <c r="AC37">
        <v>1348.8752440000001</v>
      </c>
      <c r="AD37">
        <v>1407.685303</v>
      </c>
      <c r="AE37">
        <v>1469.3168949999999</v>
      </c>
      <c r="AF37">
        <v>1533.778198</v>
      </c>
      <c r="AG37">
        <v>1600.4326169999999</v>
      </c>
      <c r="AH37">
        <v>1670.403564</v>
      </c>
      <c r="AI37">
        <v>1744.00647</v>
      </c>
      <c r="AJ37">
        <v>1821.218018</v>
      </c>
      <c r="AK37" s="51">
        <v>3.5999999999999997E-2</v>
      </c>
    </row>
    <row r="38" spans="1:37">
      <c r="A38" t="s">
        <v>1505</v>
      </c>
      <c r="B38" t="s">
        <v>1832</v>
      </c>
      <c r="C38" t="s">
        <v>2006</v>
      </c>
      <c r="D38" t="s">
        <v>521</v>
      </c>
      <c r="E38">
        <v>234.10734600000001</v>
      </c>
      <c r="F38">
        <v>247.20568800000001</v>
      </c>
      <c r="G38">
        <v>260.73577899999998</v>
      </c>
      <c r="H38">
        <v>274.58999599999999</v>
      </c>
      <c r="I38">
        <v>289.129547</v>
      </c>
      <c r="J38">
        <v>304.15417500000001</v>
      </c>
      <c r="K38">
        <v>319.64181500000001</v>
      </c>
      <c r="L38">
        <v>334.73031600000002</v>
      </c>
      <c r="M38">
        <v>351.49865699999998</v>
      </c>
      <c r="N38">
        <v>369.040955</v>
      </c>
      <c r="O38">
        <v>387.364349</v>
      </c>
      <c r="P38">
        <v>406.52908300000001</v>
      </c>
      <c r="Q38">
        <v>426.59787</v>
      </c>
      <c r="R38">
        <v>447.35546900000003</v>
      </c>
      <c r="S38">
        <v>468.96127300000001</v>
      </c>
      <c r="T38">
        <v>490.39752199999998</v>
      </c>
      <c r="U38">
        <v>513.72070299999996</v>
      </c>
      <c r="V38">
        <v>538.03698699999995</v>
      </c>
      <c r="W38">
        <v>563.30780000000004</v>
      </c>
      <c r="X38">
        <v>589.51892099999998</v>
      </c>
      <c r="Y38">
        <v>616.74249299999997</v>
      </c>
      <c r="Z38">
        <v>644.96807899999999</v>
      </c>
      <c r="AA38">
        <v>674.11047399999995</v>
      </c>
      <c r="AB38">
        <v>704.14202899999998</v>
      </c>
      <c r="AC38">
        <v>735.06426999999996</v>
      </c>
      <c r="AD38">
        <v>766.88793899999996</v>
      </c>
      <c r="AE38">
        <v>799.57794200000001</v>
      </c>
      <c r="AF38">
        <v>832.12823500000002</v>
      </c>
      <c r="AG38">
        <v>866.645081</v>
      </c>
      <c r="AH38">
        <v>902.16241500000001</v>
      </c>
      <c r="AI38">
        <v>938.72778300000004</v>
      </c>
      <c r="AJ38">
        <v>976.38500999999997</v>
      </c>
      <c r="AK38" s="51">
        <v>4.7E-2</v>
      </c>
    </row>
    <row r="39" spans="1:37">
      <c r="A39" t="s">
        <v>1507</v>
      </c>
      <c r="B39" t="s">
        <v>1833</v>
      </c>
      <c r="C39" t="s">
        <v>2007</v>
      </c>
      <c r="D39" t="s">
        <v>521</v>
      </c>
      <c r="E39">
        <v>538.28949</v>
      </c>
      <c r="F39">
        <v>535.85974099999999</v>
      </c>
      <c r="G39">
        <v>533.60601799999995</v>
      </c>
      <c r="H39">
        <v>530.77886999999998</v>
      </c>
      <c r="I39">
        <v>527.48742700000003</v>
      </c>
      <c r="J39">
        <v>523.00518799999998</v>
      </c>
      <c r="K39">
        <v>518.93585199999995</v>
      </c>
      <c r="L39">
        <v>514.58947799999999</v>
      </c>
      <c r="M39">
        <v>510.22976699999998</v>
      </c>
      <c r="N39">
        <v>505.37591600000002</v>
      </c>
      <c r="O39">
        <v>500.02435300000002</v>
      </c>
      <c r="P39">
        <v>493.520081</v>
      </c>
      <c r="Q39">
        <v>493.454407</v>
      </c>
      <c r="R39">
        <v>494.998627</v>
      </c>
      <c r="S39">
        <v>496.34188799999998</v>
      </c>
      <c r="T39">
        <v>498.40289300000001</v>
      </c>
      <c r="U39">
        <v>500.560608</v>
      </c>
      <c r="V39">
        <v>502.22289999999998</v>
      </c>
      <c r="W39">
        <v>502.95669600000002</v>
      </c>
      <c r="X39">
        <v>505.40570100000002</v>
      </c>
      <c r="Y39">
        <v>509.28549199999998</v>
      </c>
      <c r="Z39">
        <v>515.24267599999996</v>
      </c>
      <c r="AA39">
        <v>523.32031199999994</v>
      </c>
      <c r="AB39">
        <v>533.49218800000006</v>
      </c>
      <c r="AC39">
        <v>545.72820999999999</v>
      </c>
      <c r="AD39">
        <v>559.89056400000004</v>
      </c>
      <c r="AE39">
        <v>575.85131799999999</v>
      </c>
      <c r="AF39">
        <v>593.38970900000004</v>
      </c>
      <c r="AG39">
        <v>612.350281</v>
      </c>
      <c r="AH39">
        <v>632.66216999999995</v>
      </c>
      <c r="AI39">
        <v>654.28161599999999</v>
      </c>
      <c r="AJ39">
        <v>677.23065199999996</v>
      </c>
      <c r="AK39" s="51">
        <v>7.0000000000000001E-3</v>
      </c>
    </row>
    <row r="40" spans="1:37">
      <c r="A40" t="s">
        <v>1446</v>
      </c>
      <c r="B40" t="s">
        <v>1834</v>
      </c>
      <c r="C40" t="s">
        <v>2008</v>
      </c>
      <c r="D40" t="s">
        <v>521</v>
      </c>
      <c r="E40">
        <v>2112.6477049999999</v>
      </c>
      <c r="F40">
        <v>2211.4155270000001</v>
      </c>
      <c r="G40">
        <v>2320.1520999999998</v>
      </c>
      <c r="H40">
        <v>2425.6743160000001</v>
      </c>
      <c r="I40">
        <v>2529.383789</v>
      </c>
      <c r="J40">
        <v>2631.2365719999998</v>
      </c>
      <c r="K40">
        <v>2733.1489259999998</v>
      </c>
      <c r="L40">
        <v>2835.1909179999998</v>
      </c>
      <c r="M40">
        <v>2955.2314449999999</v>
      </c>
      <c r="N40">
        <v>3056.3933109999998</v>
      </c>
      <c r="O40">
        <v>3181.1652829999998</v>
      </c>
      <c r="P40">
        <v>3285.4895019999999</v>
      </c>
      <c r="Q40">
        <v>3407.0317380000001</v>
      </c>
      <c r="R40">
        <v>3514.7666020000001</v>
      </c>
      <c r="S40">
        <v>3637.624268</v>
      </c>
      <c r="T40">
        <v>3762.9335940000001</v>
      </c>
      <c r="U40">
        <v>3891.2160640000002</v>
      </c>
      <c r="V40">
        <v>4022.2619629999999</v>
      </c>
      <c r="W40">
        <v>4154.658203</v>
      </c>
      <c r="X40">
        <v>4287.4370120000003</v>
      </c>
      <c r="Y40">
        <v>4432.90625</v>
      </c>
      <c r="Z40">
        <v>4599.0815430000002</v>
      </c>
      <c r="AA40">
        <v>4742.9150390000004</v>
      </c>
      <c r="AB40">
        <v>4880.5512699999999</v>
      </c>
      <c r="AC40">
        <v>5058.9677730000003</v>
      </c>
      <c r="AD40">
        <v>5194.3686520000001</v>
      </c>
      <c r="AE40">
        <v>5373.4912109999996</v>
      </c>
      <c r="AF40">
        <v>5505.0087890000004</v>
      </c>
      <c r="AG40">
        <v>5674.8237300000001</v>
      </c>
      <c r="AH40">
        <v>5790.4140619999998</v>
      </c>
      <c r="AI40">
        <v>5922.0483400000003</v>
      </c>
      <c r="AJ40">
        <v>6057.375</v>
      </c>
      <c r="AK40" s="51">
        <v>3.5000000000000003E-2</v>
      </c>
    </row>
    <row r="41" spans="1:37">
      <c r="A41" t="s">
        <v>1503</v>
      </c>
      <c r="B41" t="s">
        <v>1835</v>
      </c>
      <c r="C41" t="s">
        <v>2009</v>
      </c>
      <c r="D41" t="s">
        <v>521</v>
      </c>
      <c r="E41">
        <v>873.03411900000003</v>
      </c>
      <c r="F41">
        <v>913.90039100000001</v>
      </c>
      <c r="G41">
        <v>956.12579300000004</v>
      </c>
      <c r="H41">
        <v>999.18878199999995</v>
      </c>
      <c r="I41">
        <v>1044.95813</v>
      </c>
      <c r="J41">
        <v>1092.1547849999999</v>
      </c>
      <c r="K41">
        <v>1140.7441409999999</v>
      </c>
      <c r="L41">
        <v>1190.5158690000001</v>
      </c>
      <c r="M41">
        <v>1241.3286129999999</v>
      </c>
      <c r="N41">
        <v>1291.0783690000001</v>
      </c>
      <c r="O41">
        <v>1343.3066409999999</v>
      </c>
      <c r="P41">
        <v>1395.9609379999999</v>
      </c>
      <c r="Q41">
        <v>1449.1429439999999</v>
      </c>
      <c r="R41">
        <v>1503.2014160000001</v>
      </c>
      <c r="S41">
        <v>1558.5489500000001</v>
      </c>
      <c r="T41">
        <v>1615.2867429999999</v>
      </c>
      <c r="U41">
        <v>1673.1967770000001</v>
      </c>
      <c r="V41">
        <v>1732.309082</v>
      </c>
      <c r="W41">
        <v>1792.2979740000001</v>
      </c>
      <c r="X41">
        <v>1851.9064940000001</v>
      </c>
      <c r="Y41">
        <v>1913.694702</v>
      </c>
      <c r="Z41">
        <v>1976.798462</v>
      </c>
      <c r="AA41">
        <v>2041.3127440000001</v>
      </c>
      <c r="AB41">
        <v>2106.7690429999998</v>
      </c>
      <c r="AC41">
        <v>2173.0434570000002</v>
      </c>
      <c r="AD41">
        <v>2239.9194339999999</v>
      </c>
      <c r="AE41">
        <v>2306.7333979999999</v>
      </c>
      <c r="AF41">
        <v>2373.7189939999998</v>
      </c>
      <c r="AG41">
        <v>2439.8715820000002</v>
      </c>
      <c r="AH41">
        <v>2504.531982</v>
      </c>
      <c r="AI41">
        <v>2567.9826659999999</v>
      </c>
      <c r="AJ41">
        <v>2630.9533689999998</v>
      </c>
      <c r="AK41" s="51">
        <v>3.5999999999999997E-2</v>
      </c>
    </row>
    <row r="42" spans="1:37">
      <c r="A42" t="s">
        <v>1505</v>
      </c>
      <c r="B42" t="s">
        <v>1836</v>
      </c>
      <c r="C42" t="s">
        <v>2010</v>
      </c>
      <c r="D42" t="s">
        <v>521</v>
      </c>
      <c r="E42">
        <v>1016.496521</v>
      </c>
      <c r="F42">
        <v>1073.724976</v>
      </c>
      <c r="G42">
        <v>1139.809082</v>
      </c>
      <c r="H42">
        <v>1202.125732</v>
      </c>
      <c r="I42">
        <v>1260.2298579999999</v>
      </c>
      <c r="J42">
        <v>1315.3835449999999</v>
      </c>
      <c r="K42">
        <v>1369.545044</v>
      </c>
      <c r="L42">
        <v>1422.9476320000001</v>
      </c>
      <c r="M42">
        <v>1493.837769</v>
      </c>
      <c r="N42">
        <v>1546.6704099999999</v>
      </c>
      <c r="O42">
        <v>1620.6801760000001</v>
      </c>
      <c r="P42">
        <v>1673.7733149999999</v>
      </c>
      <c r="Q42">
        <v>1743.4377440000001</v>
      </c>
      <c r="R42">
        <v>1798.259888</v>
      </c>
      <c r="S42">
        <v>1866.6694339999999</v>
      </c>
      <c r="T42">
        <v>1935.780029</v>
      </c>
      <c r="U42">
        <v>2006.3061520000001</v>
      </c>
      <c r="V42">
        <v>2077.9997560000002</v>
      </c>
      <c r="W42">
        <v>2150.336182</v>
      </c>
      <c r="X42">
        <v>2223.1044919999999</v>
      </c>
      <c r="Y42">
        <v>2306.3666990000002</v>
      </c>
      <c r="Z42">
        <v>2407.8151859999998</v>
      </c>
      <c r="AA42">
        <v>2486.1030270000001</v>
      </c>
      <c r="AB42">
        <v>2556.2795409999999</v>
      </c>
      <c r="AC42">
        <v>2667.1564939999998</v>
      </c>
      <c r="AD42">
        <v>2733.2145999999998</v>
      </c>
      <c r="AE42">
        <v>2842.8691410000001</v>
      </c>
      <c r="AF42">
        <v>2904.5004880000001</v>
      </c>
      <c r="AG42">
        <v>3005.2885740000002</v>
      </c>
      <c r="AH42">
        <v>3053.1154790000001</v>
      </c>
      <c r="AI42">
        <v>3117.8771969999998</v>
      </c>
      <c r="AJ42">
        <v>3185.9638669999999</v>
      </c>
      <c r="AK42" s="51">
        <v>3.7999999999999999E-2</v>
      </c>
    </row>
    <row r="43" spans="1:37">
      <c r="A43" t="s">
        <v>1507</v>
      </c>
      <c r="B43" t="s">
        <v>1837</v>
      </c>
      <c r="C43" t="s">
        <v>2011</v>
      </c>
      <c r="D43" t="s">
        <v>521</v>
      </c>
      <c r="E43">
        <v>223.11705000000001</v>
      </c>
      <c r="F43">
        <v>223.79014599999999</v>
      </c>
      <c r="G43">
        <v>224.21734599999999</v>
      </c>
      <c r="H43">
        <v>224.35992400000001</v>
      </c>
      <c r="I43">
        <v>224.19577000000001</v>
      </c>
      <c r="J43">
        <v>223.698318</v>
      </c>
      <c r="K43">
        <v>222.85998499999999</v>
      </c>
      <c r="L43">
        <v>221.727585</v>
      </c>
      <c r="M43">
        <v>220.06485000000001</v>
      </c>
      <c r="N43">
        <v>218.644531</v>
      </c>
      <c r="O43">
        <v>217.178482</v>
      </c>
      <c r="P43">
        <v>215.75508099999999</v>
      </c>
      <c r="Q43">
        <v>214.45124799999999</v>
      </c>
      <c r="R43">
        <v>213.305206</v>
      </c>
      <c r="S43">
        <v>212.40597500000001</v>
      </c>
      <c r="T43">
        <v>211.866806</v>
      </c>
      <c r="U43">
        <v>211.71324200000001</v>
      </c>
      <c r="V43">
        <v>211.95313999999999</v>
      </c>
      <c r="W43">
        <v>212.02387999999999</v>
      </c>
      <c r="X43">
        <v>212.42585800000001</v>
      </c>
      <c r="Y43">
        <v>212.84466599999999</v>
      </c>
      <c r="Z43">
        <v>214.46769699999999</v>
      </c>
      <c r="AA43">
        <v>215.49920700000001</v>
      </c>
      <c r="AB43">
        <v>217.50251800000001</v>
      </c>
      <c r="AC43">
        <v>218.767471</v>
      </c>
      <c r="AD43">
        <v>221.23474100000001</v>
      </c>
      <c r="AE43">
        <v>223.888824</v>
      </c>
      <c r="AF43">
        <v>226.78890999999999</v>
      </c>
      <c r="AG43">
        <v>229.66345200000001</v>
      </c>
      <c r="AH43">
        <v>232.76660200000001</v>
      </c>
      <c r="AI43">
        <v>236.188492</v>
      </c>
      <c r="AJ43">
        <v>240.45796200000001</v>
      </c>
      <c r="AK43" s="51">
        <v>2E-3</v>
      </c>
    </row>
    <row r="44" spans="1:37">
      <c r="A44" t="s">
        <v>1448</v>
      </c>
      <c r="B44" t="s">
        <v>1838</v>
      </c>
      <c r="C44" t="s">
        <v>2012</v>
      </c>
      <c r="D44" t="s">
        <v>521</v>
      </c>
      <c r="E44">
        <v>1688.3538820000001</v>
      </c>
      <c r="F44">
        <v>1721.8793949999999</v>
      </c>
      <c r="G44">
        <v>1755.8984379999999</v>
      </c>
      <c r="H44">
        <v>1785.213135</v>
      </c>
      <c r="I44">
        <v>1809.697754</v>
      </c>
      <c r="J44">
        <v>1827.3476559999999</v>
      </c>
      <c r="K44">
        <v>1852.1552730000001</v>
      </c>
      <c r="L44">
        <v>1874.0119629999999</v>
      </c>
      <c r="M44">
        <v>1889.5063479999999</v>
      </c>
      <c r="N44">
        <v>1896.494385</v>
      </c>
      <c r="O44">
        <v>1908.606812</v>
      </c>
      <c r="P44">
        <v>1928.4957280000001</v>
      </c>
      <c r="Q44">
        <v>1952.008789</v>
      </c>
      <c r="R44">
        <v>1974.533813</v>
      </c>
      <c r="S44">
        <v>2000.920654</v>
      </c>
      <c r="T44">
        <v>2023.3070070000001</v>
      </c>
      <c r="U44">
        <v>2048.607422</v>
      </c>
      <c r="V44">
        <v>2066.2482909999999</v>
      </c>
      <c r="W44">
        <v>2092.51001</v>
      </c>
      <c r="X44">
        <v>2108.686768</v>
      </c>
      <c r="Y44">
        <v>2129.217529</v>
      </c>
      <c r="Z44">
        <v>2144.4267580000001</v>
      </c>
      <c r="AA44">
        <v>2168.9025879999999</v>
      </c>
      <c r="AB44">
        <v>2203.9533689999998</v>
      </c>
      <c r="AC44">
        <v>2238.908203</v>
      </c>
      <c r="AD44">
        <v>2272.157471</v>
      </c>
      <c r="AE44">
        <v>2305.0834960000002</v>
      </c>
      <c r="AF44">
        <v>2338.9572750000002</v>
      </c>
      <c r="AG44">
        <v>2373.6291500000002</v>
      </c>
      <c r="AH44">
        <v>2401.8332519999999</v>
      </c>
      <c r="AI44">
        <v>2436.89624</v>
      </c>
      <c r="AJ44">
        <v>2475.241211</v>
      </c>
      <c r="AK44" s="51">
        <v>1.2E-2</v>
      </c>
    </row>
    <row r="45" spans="1:37">
      <c r="A45" t="s">
        <v>1503</v>
      </c>
      <c r="B45" t="s">
        <v>1839</v>
      </c>
      <c r="C45" t="s">
        <v>2013</v>
      </c>
      <c r="D45" t="s">
        <v>521</v>
      </c>
      <c r="E45">
        <v>1042.8481449999999</v>
      </c>
      <c r="F45">
        <v>1063.1676030000001</v>
      </c>
      <c r="G45">
        <v>1084.3842770000001</v>
      </c>
      <c r="H45">
        <v>1101.358154</v>
      </c>
      <c r="I45">
        <v>1114.0051269999999</v>
      </c>
      <c r="J45">
        <v>1120.3149410000001</v>
      </c>
      <c r="K45">
        <v>1135.272827</v>
      </c>
      <c r="L45">
        <v>1146.8710940000001</v>
      </c>
      <c r="M45">
        <v>1153.0241699999999</v>
      </c>
      <c r="N45">
        <v>1151.6351320000001</v>
      </c>
      <c r="O45">
        <v>1157.533081</v>
      </c>
      <c r="P45">
        <v>1164.2230219999999</v>
      </c>
      <c r="Q45">
        <v>1171.828857</v>
      </c>
      <c r="R45">
        <v>1181.499268</v>
      </c>
      <c r="S45">
        <v>1190.7692870000001</v>
      </c>
      <c r="T45">
        <v>1196.997437</v>
      </c>
      <c r="U45">
        <v>1207.003052</v>
      </c>
      <c r="V45">
        <v>1216.725586</v>
      </c>
      <c r="W45">
        <v>1225.0670170000001</v>
      </c>
      <c r="X45">
        <v>1224.1254879999999</v>
      </c>
      <c r="Y45">
        <v>1227.2430420000001</v>
      </c>
      <c r="Z45">
        <v>1226.518677</v>
      </c>
      <c r="AA45">
        <v>1230.0977780000001</v>
      </c>
      <c r="AB45">
        <v>1244.970703</v>
      </c>
      <c r="AC45">
        <v>1260.563232</v>
      </c>
      <c r="AD45">
        <v>1275.1547849999999</v>
      </c>
      <c r="AE45">
        <v>1287.192871</v>
      </c>
      <c r="AF45">
        <v>1301.9788820000001</v>
      </c>
      <c r="AG45">
        <v>1316.4930420000001</v>
      </c>
      <c r="AH45">
        <v>1328.27478</v>
      </c>
      <c r="AI45">
        <v>1344.4632570000001</v>
      </c>
      <c r="AJ45">
        <v>1362.2771</v>
      </c>
      <c r="AK45" s="51">
        <v>8.9999999999999993E-3</v>
      </c>
    </row>
    <row r="46" spans="1:37">
      <c r="A46" t="s">
        <v>1505</v>
      </c>
      <c r="B46" t="s">
        <v>1840</v>
      </c>
      <c r="C46" t="s">
        <v>2014</v>
      </c>
      <c r="D46" t="s">
        <v>521</v>
      </c>
      <c r="E46">
        <v>218.97323600000001</v>
      </c>
      <c r="F46">
        <v>223.272156</v>
      </c>
      <c r="G46">
        <v>227.391739</v>
      </c>
      <c r="H46">
        <v>231.308212</v>
      </c>
      <c r="I46">
        <v>234.97541799999999</v>
      </c>
      <c r="J46">
        <v>238.386719</v>
      </c>
      <c r="K46">
        <v>240.553741</v>
      </c>
      <c r="L46">
        <v>243.38324</v>
      </c>
      <c r="M46">
        <v>245.84494000000001</v>
      </c>
      <c r="N46">
        <v>247.89111299999999</v>
      </c>
      <c r="O46">
        <v>249.984375</v>
      </c>
      <c r="P46">
        <v>256.17126500000001</v>
      </c>
      <c r="Q46">
        <v>264.96478300000001</v>
      </c>
      <c r="R46">
        <v>270.11795000000001</v>
      </c>
      <c r="S46">
        <v>280.44961499999999</v>
      </c>
      <c r="T46">
        <v>290.647491</v>
      </c>
      <c r="U46">
        <v>300.86203</v>
      </c>
      <c r="V46">
        <v>311.10580399999998</v>
      </c>
      <c r="W46">
        <v>321.60574300000002</v>
      </c>
      <c r="X46">
        <v>332.20992999999999</v>
      </c>
      <c r="Y46">
        <v>343.07543900000002</v>
      </c>
      <c r="Z46">
        <v>351.47152699999998</v>
      </c>
      <c r="AA46">
        <v>362.87753300000003</v>
      </c>
      <c r="AB46">
        <v>374.55169699999999</v>
      </c>
      <c r="AC46">
        <v>386.48291</v>
      </c>
      <c r="AD46">
        <v>398.76312300000001</v>
      </c>
      <c r="AE46">
        <v>411.34954800000003</v>
      </c>
      <c r="AF46">
        <v>424.23852499999998</v>
      </c>
      <c r="AG46">
        <v>437.33657799999997</v>
      </c>
      <c r="AH46">
        <v>450.85098299999999</v>
      </c>
      <c r="AI46">
        <v>464.94070399999998</v>
      </c>
      <c r="AJ46">
        <v>479.79397599999999</v>
      </c>
      <c r="AK46" s="51">
        <v>2.5999999999999999E-2</v>
      </c>
    </row>
    <row r="47" spans="1:37">
      <c r="A47" t="s">
        <v>1507</v>
      </c>
      <c r="B47" t="s">
        <v>1841</v>
      </c>
      <c r="C47" t="s">
        <v>2015</v>
      </c>
      <c r="D47" t="s">
        <v>521</v>
      </c>
      <c r="E47">
        <v>426.53250100000002</v>
      </c>
      <c r="F47">
        <v>435.43975799999998</v>
      </c>
      <c r="G47">
        <v>444.12249800000001</v>
      </c>
      <c r="H47">
        <v>452.54672199999999</v>
      </c>
      <c r="I47">
        <v>460.71710200000001</v>
      </c>
      <c r="J47">
        <v>468.64599600000003</v>
      </c>
      <c r="K47">
        <v>476.32870500000001</v>
      </c>
      <c r="L47">
        <v>483.75762900000001</v>
      </c>
      <c r="M47">
        <v>490.63723800000002</v>
      </c>
      <c r="N47">
        <v>496.96810900000003</v>
      </c>
      <c r="O47">
        <v>501.08932499999997</v>
      </c>
      <c r="P47">
        <v>508.101471</v>
      </c>
      <c r="Q47">
        <v>515.215149</v>
      </c>
      <c r="R47">
        <v>522.91662599999995</v>
      </c>
      <c r="S47">
        <v>529.70184300000005</v>
      </c>
      <c r="T47">
        <v>535.66210899999999</v>
      </c>
      <c r="U47">
        <v>540.74237100000005</v>
      </c>
      <c r="V47">
        <v>538.41687000000002</v>
      </c>
      <c r="W47">
        <v>545.837219</v>
      </c>
      <c r="X47">
        <v>552.35125700000003</v>
      </c>
      <c r="Y47">
        <v>558.89898700000003</v>
      </c>
      <c r="Z47">
        <v>566.43646200000001</v>
      </c>
      <c r="AA47">
        <v>575.92724599999997</v>
      </c>
      <c r="AB47">
        <v>584.43090800000004</v>
      </c>
      <c r="AC47">
        <v>591.86218299999996</v>
      </c>
      <c r="AD47">
        <v>598.23944100000006</v>
      </c>
      <c r="AE47">
        <v>606.54113800000005</v>
      </c>
      <c r="AF47">
        <v>612.73980700000004</v>
      </c>
      <c r="AG47">
        <v>619.79949999999997</v>
      </c>
      <c r="AH47">
        <v>622.707581</v>
      </c>
      <c r="AI47">
        <v>627.49224900000002</v>
      </c>
      <c r="AJ47">
        <v>633.17022699999995</v>
      </c>
      <c r="AK47" s="51">
        <v>1.2999999999999999E-2</v>
      </c>
    </row>
    <row r="48" spans="1:37">
      <c r="A48" t="s">
        <v>1450</v>
      </c>
      <c r="B48" t="s">
        <v>1842</v>
      </c>
      <c r="C48" t="s">
        <v>2016</v>
      </c>
      <c r="D48" t="s">
        <v>521</v>
      </c>
      <c r="E48">
        <v>4652.0673829999996</v>
      </c>
      <c r="F48">
        <v>5110.8017579999996</v>
      </c>
      <c r="G48">
        <v>5585.4775390000004</v>
      </c>
      <c r="H48">
        <v>6076.7622069999998</v>
      </c>
      <c r="I48">
        <v>6564.9736329999996</v>
      </c>
      <c r="J48">
        <v>7074.8217770000001</v>
      </c>
      <c r="K48">
        <v>7608.4208980000003</v>
      </c>
      <c r="L48">
        <v>8165.7568359999996</v>
      </c>
      <c r="M48">
        <v>8727.8896480000003</v>
      </c>
      <c r="N48">
        <v>9329.9833980000003</v>
      </c>
      <c r="O48">
        <v>9932.5898440000001</v>
      </c>
      <c r="P48">
        <v>10574.157227</v>
      </c>
      <c r="Q48">
        <v>11201.826171999999</v>
      </c>
      <c r="R48">
        <v>11866.545898</v>
      </c>
      <c r="S48">
        <v>12537.142578000001</v>
      </c>
      <c r="T48">
        <v>13228.910156</v>
      </c>
      <c r="U48">
        <v>13945.007812</v>
      </c>
      <c r="V48">
        <v>14679.982421999999</v>
      </c>
      <c r="W48">
        <v>15434.644531</v>
      </c>
      <c r="X48">
        <v>16210.09375</v>
      </c>
      <c r="Y48">
        <v>16978.107422000001</v>
      </c>
      <c r="Z48">
        <v>17694.896484000001</v>
      </c>
      <c r="AA48">
        <v>18490.205077999999</v>
      </c>
      <c r="AB48">
        <v>19305.982422000001</v>
      </c>
      <c r="AC48">
        <v>20088.6875</v>
      </c>
      <c r="AD48">
        <v>20920.779297000001</v>
      </c>
      <c r="AE48">
        <v>21710.162109000001</v>
      </c>
      <c r="AF48">
        <v>22547.849609000001</v>
      </c>
      <c r="AG48">
        <v>23326.345702999999</v>
      </c>
      <c r="AH48">
        <v>24172.851562</v>
      </c>
      <c r="AI48">
        <v>25006.294922000001</v>
      </c>
      <c r="AJ48">
        <v>25829.203125</v>
      </c>
      <c r="AK48" s="51">
        <v>5.7000000000000002E-2</v>
      </c>
    </row>
    <row r="49" spans="1:37">
      <c r="A49" t="s">
        <v>1503</v>
      </c>
      <c r="B49" t="s">
        <v>1843</v>
      </c>
      <c r="C49" t="s">
        <v>2017</v>
      </c>
      <c r="D49" t="s">
        <v>521</v>
      </c>
      <c r="E49">
        <v>3577.360107</v>
      </c>
      <c r="F49">
        <v>3938.3286130000001</v>
      </c>
      <c r="G49">
        <v>4317.5356449999999</v>
      </c>
      <c r="H49">
        <v>4709.1152339999999</v>
      </c>
      <c r="I49">
        <v>5101.1967770000001</v>
      </c>
      <c r="J49">
        <v>5511.0297849999997</v>
      </c>
      <c r="K49">
        <v>5940.888672</v>
      </c>
      <c r="L49">
        <v>6390.408203</v>
      </c>
      <c r="M49">
        <v>6858.4506840000004</v>
      </c>
      <c r="N49">
        <v>7345.0073240000002</v>
      </c>
      <c r="O49">
        <v>7849.751953</v>
      </c>
      <c r="P49">
        <v>8371.6982420000004</v>
      </c>
      <c r="Q49">
        <v>8896.1210940000001</v>
      </c>
      <c r="R49">
        <v>9437.3867190000001</v>
      </c>
      <c r="S49">
        <v>9995.8525389999995</v>
      </c>
      <c r="T49">
        <v>10570.341796999999</v>
      </c>
      <c r="U49">
        <v>11162.499023</v>
      </c>
      <c r="V49">
        <v>11769.097656</v>
      </c>
      <c r="W49">
        <v>12389.739258</v>
      </c>
      <c r="X49">
        <v>13025.659180000001</v>
      </c>
      <c r="Y49">
        <v>13658.46875</v>
      </c>
      <c r="Z49">
        <v>14258.640625</v>
      </c>
      <c r="AA49">
        <v>14904.350586</v>
      </c>
      <c r="AB49">
        <v>15558.594727</v>
      </c>
      <c r="AC49">
        <v>16217.874023</v>
      </c>
      <c r="AD49">
        <v>16879.830077999999</v>
      </c>
      <c r="AE49">
        <v>17544.878906000002</v>
      </c>
      <c r="AF49">
        <v>18211.613281000002</v>
      </c>
      <c r="AG49">
        <v>18882.671875</v>
      </c>
      <c r="AH49">
        <v>19552.771484000001</v>
      </c>
      <c r="AI49">
        <v>20220.951172000001</v>
      </c>
      <c r="AJ49">
        <v>20888.732422000001</v>
      </c>
      <c r="AK49" s="51">
        <v>5.8999999999999997E-2</v>
      </c>
    </row>
    <row r="50" spans="1:37">
      <c r="A50" t="s">
        <v>1505</v>
      </c>
      <c r="B50" t="s">
        <v>1844</v>
      </c>
      <c r="C50" t="s">
        <v>2018</v>
      </c>
      <c r="D50" t="s">
        <v>521</v>
      </c>
      <c r="E50">
        <v>787.495544</v>
      </c>
      <c r="F50">
        <v>862.22198500000002</v>
      </c>
      <c r="G50">
        <v>933.672729</v>
      </c>
      <c r="H50">
        <v>1008.284241</v>
      </c>
      <c r="I50">
        <v>1078.314331</v>
      </c>
      <c r="J50">
        <v>1151.1721190000001</v>
      </c>
      <c r="K50">
        <v>1226.731812</v>
      </c>
      <c r="L50">
        <v>1305.429443</v>
      </c>
      <c r="M50">
        <v>1369.4646</v>
      </c>
      <c r="N50">
        <v>1453.9864500000001</v>
      </c>
      <c r="O50">
        <v>1519.9111330000001</v>
      </c>
      <c r="P50">
        <v>1606.7459719999999</v>
      </c>
      <c r="Q50">
        <v>1676.397095</v>
      </c>
      <c r="R50">
        <v>1765.4868160000001</v>
      </c>
      <c r="S50">
        <v>1842.4499510000001</v>
      </c>
      <c r="T50">
        <v>1924.7734379999999</v>
      </c>
      <c r="U50">
        <v>2011.9932859999999</v>
      </c>
      <c r="V50">
        <v>2102.8862300000001</v>
      </c>
      <c r="W50">
        <v>2198.6760250000002</v>
      </c>
      <c r="X50">
        <v>2299.2216800000001</v>
      </c>
      <c r="Y50">
        <v>2394.7077640000002</v>
      </c>
      <c r="Z50">
        <v>2470.9621579999998</v>
      </c>
      <c r="AA50">
        <v>2579.5102539999998</v>
      </c>
      <c r="AB50">
        <v>2699.3103030000002</v>
      </c>
      <c r="AC50">
        <v>2780.2983399999998</v>
      </c>
      <c r="AD50">
        <v>2907.2783199999999</v>
      </c>
      <c r="AE50">
        <v>2987.7434079999998</v>
      </c>
      <c r="AF50">
        <v>3114.0986330000001</v>
      </c>
      <c r="AG50">
        <v>3178.2941890000002</v>
      </c>
      <c r="AH50">
        <v>3289.3984380000002</v>
      </c>
      <c r="AI50">
        <v>3376.2165530000002</v>
      </c>
      <c r="AJ50">
        <v>3453.6367190000001</v>
      </c>
      <c r="AK50" s="51">
        <v>4.9000000000000002E-2</v>
      </c>
    </row>
    <row r="51" spans="1:37">
      <c r="A51" t="s">
        <v>1507</v>
      </c>
      <c r="B51" t="s">
        <v>1845</v>
      </c>
      <c r="C51" t="s">
        <v>2019</v>
      </c>
      <c r="D51" t="s">
        <v>521</v>
      </c>
      <c r="E51">
        <v>287.211975</v>
      </c>
      <c r="F51">
        <v>310.25073200000003</v>
      </c>
      <c r="G51">
        <v>334.26925699999998</v>
      </c>
      <c r="H51">
        <v>359.36267099999998</v>
      </c>
      <c r="I51">
        <v>385.46246300000001</v>
      </c>
      <c r="J51">
        <v>412.619507</v>
      </c>
      <c r="K51">
        <v>440.80041499999999</v>
      </c>
      <c r="L51">
        <v>469.91888399999999</v>
      </c>
      <c r="M51">
        <v>499.97442599999999</v>
      </c>
      <c r="N51">
        <v>530.98919699999999</v>
      </c>
      <c r="O51">
        <v>562.92663600000003</v>
      </c>
      <c r="P51">
        <v>595.71289100000001</v>
      </c>
      <c r="Q51">
        <v>629.30780000000004</v>
      </c>
      <c r="R51">
        <v>663.67279099999996</v>
      </c>
      <c r="S51">
        <v>698.840149</v>
      </c>
      <c r="T51">
        <v>733.79528800000003</v>
      </c>
      <c r="U51">
        <v>770.51605199999995</v>
      </c>
      <c r="V51">
        <v>807.99804700000004</v>
      </c>
      <c r="W51">
        <v>846.22900400000003</v>
      </c>
      <c r="X51">
        <v>885.21319600000004</v>
      </c>
      <c r="Y51">
        <v>924.93029799999999</v>
      </c>
      <c r="Z51">
        <v>965.29370100000006</v>
      </c>
      <c r="AA51">
        <v>1006.342957</v>
      </c>
      <c r="AB51">
        <v>1048.078491</v>
      </c>
      <c r="AC51">
        <v>1090.5153809999999</v>
      </c>
      <c r="AD51">
        <v>1133.669922</v>
      </c>
      <c r="AE51">
        <v>1177.5397949999999</v>
      </c>
      <c r="AF51">
        <v>1222.1383060000001</v>
      </c>
      <c r="AG51">
        <v>1265.3795170000001</v>
      </c>
      <c r="AH51">
        <v>1330.6820070000001</v>
      </c>
      <c r="AI51">
        <v>1409.126831</v>
      </c>
      <c r="AJ51">
        <v>1486.8332519999999</v>
      </c>
      <c r="AK51" s="51">
        <v>5.3999999999999999E-2</v>
      </c>
    </row>
    <row r="52" spans="1:37">
      <c r="A52" t="s">
        <v>1452</v>
      </c>
      <c r="B52" t="s">
        <v>1846</v>
      </c>
      <c r="C52" t="s">
        <v>2020</v>
      </c>
      <c r="D52" t="s">
        <v>521</v>
      </c>
      <c r="E52">
        <v>1206.746582</v>
      </c>
      <c r="F52">
        <v>1273.2727050000001</v>
      </c>
      <c r="G52">
        <v>1339.828857</v>
      </c>
      <c r="H52">
        <v>1405.7633060000001</v>
      </c>
      <c r="I52">
        <v>1471.2232670000001</v>
      </c>
      <c r="J52">
        <v>1537.129639</v>
      </c>
      <c r="K52">
        <v>1602.3081050000001</v>
      </c>
      <c r="L52">
        <v>1666.5920410000001</v>
      </c>
      <c r="M52">
        <v>1729.8450929999999</v>
      </c>
      <c r="N52">
        <v>1792.087524</v>
      </c>
      <c r="O52">
        <v>1853.1607670000001</v>
      </c>
      <c r="P52">
        <v>1912.8673100000001</v>
      </c>
      <c r="Q52">
        <v>1970.9219969999999</v>
      </c>
      <c r="R52">
        <v>2027.3603519999999</v>
      </c>
      <c r="S52">
        <v>2081.8984380000002</v>
      </c>
      <c r="T52">
        <v>2134.6098630000001</v>
      </c>
      <c r="U52">
        <v>2185.525635</v>
      </c>
      <c r="V52">
        <v>2234.701904</v>
      </c>
      <c r="W52">
        <v>2282.294922</v>
      </c>
      <c r="X52">
        <v>2328.1831050000001</v>
      </c>
      <c r="Y52">
        <v>2372.1232909999999</v>
      </c>
      <c r="Z52">
        <v>2413.9873050000001</v>
      </c>
      <c r="AA52">
        <v>2454.2172850000002</v>
      </c>
      <c r="AB52">
        <v>2492.7463379999999</v>
      </c>
      <c r="AC52">
        <v>2528.6291500000002</v>
      </c>
      <c r="AD52">
        <v>2563.6809079999998</v>
      </c>
      <c r="AE52">
        <v>2597.017578</v>
      </c>
      <c r="AF52">
        <v>2628.3947750000002</v>
      </c>
      <c r="AG52">
        <v>2657.6899410000001</v>
      </c>
      <c r="AH52">
        <v>2685.1108399999998</v>
      </c>
      <c r="AI52">
        <v>2710.9626459999999</v>
      </c>
      <c r="AJ52">
        <v>2734.8364259999998</v>
      </c>
      <c r="AK52" s="51">
        <v>2.7E-2</v>
      </c>
    </row>
    <row r="53" spans="1:37">
      <c r="A53" t="s">
        <v>1503</v>
      </c>
      <c r="B53" t="s">
        <v>1847</v>
      </c>
      <c r="C53" t="s">
        <v>2021</v>
      </c>
      <c r="D53" t="s">
        <v>521</v>
      </c>
      <c r="E53">
        <v>535.76355000000001</v>
      </c>
      <c r="F53">
        <v>569.21246299999996</v>
      </c>
      <c r="G53">
        <v>602.90325900000005</v>
      </c>
      <c r="H53">
        <v>636.29235800000004</v>
      </c>
      <c r="I53">
        <v>669.60272199999997</v>
      </c>
      <c r="J53">
        <v>703.92553699999996</v>
      </c>
      <c r="K53">
        <v>738.25152600000001</v>
      </c>
      <c r="L53">
        <v>772.50585899999999</v>
      </c>
      <c r="M53">
        <v>806.58007799999996</v>
      </c>
      <c r="N53">
        <v>840.44317599999999</v>
      </c>
      <c r="O53">
        <v>874.03424099999995</v>
      </c>
      <c r="P53">
        <v>907.24713099999997</v>
      </c>
      <c r="Q53">
        <v>939.86187700000005</v>
      </c>
      <c r="R53">
        <v>971.94665499999996</v>
      </c>
      <c r="S53">
        <v>1003.194641</v>
      </c>
      <c r="T53">
        <v>1033.6396480000001</v>
      </c>
      <c r="U53">
        <v>1063.181763</v>
      </c>
      <c r="V53">
        <v>1091.725952</v>
      </c>
      <c r="W53">
        <v>1119.365845</v>
      </c>
      <c r="X53">
        <v>1145.9754640000001</v>
      </c>
      <c r="Y53">
        <v>1171.3955080000001</v>
      </c>
      <c r="Z53">
        <v>1195.48938</v>
      </c>
      <c r="AA53">
        <v>1218.630371</v>
      </c>
      <c r="AB53">
        <v>1240.746948</v>
      </c>
      <c r="AC53">
        <v>1261.88501</v>
      </c>
      <c r="AD53">
        <v>1281.8442379999999</v>
      </c>
      <c r="AE53">
        <v>1300.767578</v>
      </c>
      <c r="AF53">
        <v>1318.436768</v>
      </c>
      <c r="AG53">
        <v>1334.7418210000001</v>
      </c>
      <c r="AH53">
        <v>1349.8826899999999</v>
      </c>
      <c r="AI53">
        <v>1364.0974120000001</v>
      </c>
      <c r="AJ53">
        <v>1376.913452</v>
      </c>
      <c r="AK53" s="51">
        <v>3.1E-2</v>
      </c>
    </row>
    <row r="54" spans="1:37">
      <c r="A54" t="s">
        <v>1505</v>
      </c>
      <c r="B54" t="s">
        <v>1848</v>
      </c>
      <c r="C54" t="s">
        <v>2022</v>
      </c>
      <c r="D54" t="s">
        <v>521</v>
      </c>
      <c r="E54">
        <v>550.05743399999994</v>
      </c>
      <c r="F54">
        <v>577.89855999999997</v>
      </c>
      <c r="G54">
        <v>605.57928500000003</v>
      </c>
      <c r="H54">
        <v>633.01238999999998</v>
      </c>
      <c r="I54">
        <v>660.14031999999997</v>
      </c>
      <c r="J54">
        <v>686.80395499999997</v>
      </c>
      <c r="K54">
        <v>712.85314900000003</v>
      </c>
      <c r="L54">
        <v>738.20996100000002</v>
      </c>
      <c r="M54">
        <v>762.85906999999997</v>
      </c>
      <c r="N54">
        <v>786.86163299999998</v>
      </c>
      <c r="O54">
        <v>810.131531</v>
      </c>
      <c r="P54">
        <v>832.59283400000004</v>
      </c>
      <c r="Q54">
        <v>854.19750999999997</v>
      </c>
      <c r="R54">
        <v>874.91931199999999</v>
      </c>
      <c r="S54">
        <v>894.78045699999996</v>
      </c>
      <c r="T54">
        <v>913.82043499999997</v>
      </c>
      <c r="U54">
        <v>932.168091</v>
      </c>
      <c r="V54">
        <v>949.98010299999999</v>
      </c>
      <c r="W54">
        <v>967.31426999999996</v>
      </c>
      <c r="X54">
        <v>984.16107199999999</v>
      </c>
      <c r="Y54">
        <v>1000.41394</v>
      </c>
      <c r="Z54">
        <v>1016.061462</v>
      </c>
      <c r="AA54">
        <v>1031.1560059999999</v>
      </c>
      <c r="AB54">
        <v>1045.694702</v>
      </c>
      <c r="AC54">
        <v>1059.6751710000001</v>
      </c>
      <c r="AD54">
        <v>1073.094482</v>
      </c>
      <c r="AE54">
        <v>1085.9097899999999</v>
      </c>
      <c r="AF54">
        <v>1098.0706789999999</v>
      </c>
      <c r="AG54">
        <v>1109.5379640000001</v>
      </c>
      <c r="AH54">
        <v>1120.3092039999999</v>
      </c>
      <c r="AI54">
        <v>1130.4525149999999</v>
      </c>
      <c r="AJ54">
        <v>1140.029419</v>
      </c>
      <c r="AK54" s="51">
        <v>2.4E-2</v>
      </c>
    </row>
    <row r="55" spans="1:37">
      <c r="A55" t="s">
        <v>1507</v>
      </c>
      <c r="B55" t="s">
        <v>1849</v>
      </c>
      <c r="C55" t="s">
        <v>2023</v>
      </c>
      <c r="D55" t="s">
        <v>521</v>
      </c>
      <c r="E55">
        <v>120.925545</v>
      </c>
      <c r="F55">
        <v>126.161568</v>
      </c>
      <c r="G55">
        <v>131.34625199999999</v>
      </c>
      <c r="H55">
        <v>136.458664</v>
      </c>
      <c r="I55">
        <v>141.48019400000001</v>
      </c>
      <c r="J55">
        <v>146.400116</v>
      </c>
      <c r="K55">
        <v>151.203384</v>
      </c>
      <c r="L55">
        <v>155.87616</v>
      </c>
      <c r="M55">
        <v>160.405914</v>
      </c>
      <c r="N55">
        <v>164.78270000000001</v>
      </c>
      <c r="O55">
        <v>168.99496500000001</v>
      </c>
      <c r="P55">
        <v>173.02737400000001</v>
      </c>
      <c r="Q55">
        <v>176.86264</v>
      </c>
      <c r="R55">
        <v>180.49444600000001</v>
      </c>
      <c r="S55">
        <v>183.923416</v>
      </c>
      <c r="T55">
        <v>187.14982599999999</v>
      </c>
      <c r="U55">
        <v>190.17567399999999</v>
      </c>
      <c r="V55">
        <v>192.995926</v>
      </c>
      <c r="W55">
        <v>195.614868</v>
      </c>
      <c r="X55">
        <v>198.046539</v>
      </c>
      <c r="Y55">
        <v>200.31366</v>
      </c>
      <c r="Z55">
        <v>202.436508</v>
      </c>
      <c r="AA55">
        <v>204.43083200000001</v>
      </c>
      <c r="AB55">
        <v>206.304779</v>
      </c>
      <c r="AC55">
        <v>207.06918300000001</v>
      </c>
      <c r="AD55">
        <v>208.742233</v>
      </c>
      <c r="AE55">
        <v>210.340363</v>
      </c>
      <c r="AF55">
        <v>211.88751199999999</v>
      </c>
      <c r="AG55">
        <v>213.41017199999999</v>
      </c>
      <c r="AH55">
        <v>214.91892999999999</v>
      </c>
      <c r="AI55">
        <v>216.412903</v>
      </c>
      <c r="AJ55">
        <v>217.89359999999999</v>
      </c>
      <c r="AK55" s="51">
        <v>1.9E-2</v>
      </c>
    </row>
    <row r="56" spans="1:37">
      <c r="A56" t="s">
        <v>1454</v>
      </c>
      <c r="B56" t="s">
        <v>1850</v>
      </c>
      <c r="C56" t="s">
        <v>2024</v>
      </c>
      <c r="D56" t="s">
        <v>521</v>
      </c>
      <c r="E56">
        <v>2907.726807</v>
      </c>
      <c r="F56">
        <v>3147.8520509999998</v>
      </c>
      <c r="G56">
        <v>3397.4064939999998</v>
      </c>
      <c r="H56">
        <v>3657.1701659999999</v>
      </c>
      <c r="I56">
        <v>3927.7646479999999</v>
      </c>
      <c r="J56">
        <v>4209.6123049999997</v>
      </c>
      <c r="K56">
        <v>4502.0869140000004</v>
      </c>
      <c r="L56">
        <v>4804.8491210000002</v>
      </c>
      <c r="M56">
        <v>5118.8378910000001</v>
      </c>
      <c r="N56">
        <v>5445.6098629999997</v>
      </c>
      <c r="O56">
        <v>5784.7734380000002</v>
      </c>
      <c r="P56">
        <v>6137.029297</v>
      </c>
      <c r="Q56">
        <v>6500.0400390000004</v>
      </c>
      <c r="R56">
        <v>6873.9721680000002</v>
      </c>
      <c r="S56">
        <v>7261.7158200000003</v>
      </c>
      <c r="T56">
        <v>7662.2182620000003</v>
      </c>
      <c r="U56">
        <v>8077.1000979999999</v>
      </c>
      <c r="V56">
        <v>8506.0205079999996</v>
      </c>
      <c r="W56">
        <v>8948.1611329999996</v>
      </c>
      <c r="X56">
        <v>9402.7832030000009</v>
      </c>
      <c r="Y56">
        <v>9874.1738280000009</v>
      </c>
      <c r="Z56">
        <v>10358.449219</v>
      </c>
      <c r="AA56">
        <v>10857.279296999999</v>
      </c>
      <c r="AB56">
        <v>11369.658203000001</v>
      </c>
      <c r="AC56">
        <v>11893.966796999999</v>
      </c>
      <c r="AD56">
        <v>12428.986328000001</v>
      </c>
      <c r="AE56">
        <v>12975.392578000001</v>
      </c>
      <c r="AF56">
        <v>13531.023438</v>
      </c>
      <c r="AG56">
        <v>14097.841796999999</v>
      </c>
      <c r="AH56">
        <v>14672.125</v>
      </c>
      <c r="AI56">
        <v>15257.526367</v>
      </c>
      <c r="AJ56">
        <v>15854.038086</v>
      </c>
      <c r="AK56" s="51">
        <v>5.6000000000000001E-2</v>
      </c>
    </row>
    <row r="57" spans="1:37">
      <c r="A57" t="s">
        <v>1503</v>
      </c>
      <c r="B57" t="s">
        <v>1851</v>
      </c>
      <c r="C57" t="s">
        <v>2025</v>
      </c>
      <c r="D57" t="s">
        <v>521</v>
      </c>
      <c r="E57">
        <v>1648.9857179999999</v>
      </c>
      <c r="F57">
        <v>1795.5273440000001</v>
      </c>
      <c r="G57">
        <v>1948.143311</v>
      </c>
      <c r="H57">
        <v>2107.3854980000001</v>
      </c>
      <c r="I57">
        <v>2273.7451169999999</v>
      </c>
      <c r="J57">
        <v>2447.5520019999999</v>
      </c>
      <c r="K57">
        <v>2628.6545409999999</v>
      </c>
      <c r="L57">
        <v>2816.288086</v>
      </c>
      <c r="M57">
        <v>3010.892578</v>
      </c>
      <c r="N57">
        <v>3214.5317380000001</v>
      </c>
      <c r="O57">
        <v>3426.3620609999998</v>
      </c>
      <c r="P57">
        <v>3647.7080080000001</v>
      </c>
      <c r="Q57">
        <v>3876.7856449999999</v>
      </c>
      <c r="R57">
        <v>4113.7329099999997</v>
      </c>
      <c r="S57">
        <v>4359.2773440000001</v>
      </c>
      <c r="T57">
        <v>4611.9746089999999</v>
      </c>
      <c r="U57">
        <v>4875.7880859999996</v>
      </c>
      <c r="V57">
        <v>5148.3583980000003</v>
      </c>
      <c r="W57">
        <v>5430.0834960000002</v>
      </c>
      <c r="X57">
        <v>5721.0595700000003</v>
      </c>
      <c r="Y57">
        <v>6020.9594729999999</v>
      </c>
      <c r="Z57">
        <v>6329.7939450000003</v>
      </c>
      <c r="AA57">
        <v>6647.3676759999998</v>
      </c>
      <c r="AB57">
        <v>6972.8486329999996</v>
      </c>
      <c r="AC57">
        <v>7305.3813479999999</v>
      </c>
      <c r="AD57">
        <v>7644.3662109999996</v>
      </c>
      <c r="AE57">
        <v>7989.6860349999997</v>
      </c>
      <c r="AF57">
        <v>8340.8476559999999</v>
      </c>
      <c r="AG57">
        <v>8697.5888670000004</v>
      </c>
      <c r="AH57">
        <v>9059.6328119999998</v>
      </c>
      <c r="AI57">
        <v>9427.5029300000006</v>
      </c>
      <c r="AJ57">
        <v>9801.1337889999995</v>
      </c>
      <c r="AK57" s="51">
        <v>5.8999999999999997E-2</v>
      </c>
    </row>
    <row r="58" spans="1:37">
      <c r="A58" t="s">
        <v>1505</v>
      </c>
      <c r="B58" t="s">
        <v>1852</v>
      </c>
      <c r="C58" t="s">
        <v>2026</v>
      </c>
      <c r="D58" t="s">
        <v>521</v>
      </c>
      <c r="E58">
        <v>721.82281499999999</v>
      </c>
      <c r="F58">
        <v>777.84899900000005</v>
      </c>
      <c r="G58">
        <v>835.94671600000004</v>
      </c>
      <c r="H58">
        <v>896.24804700000004</v>
      </c>
      <c r="I58">
        <v>958.81378199999995</v>
      </c>
      <c r="J58">
        <v>1023.674927</v>
      </c>
      <c r="K58">
        <v>1090.7364500000001</v>
      </c>
      <c r="L58">
        <v>1159.9880370000001</v>
      </c>
      <c r="M58">
        <v>1231.5039059999999</v>
      </c>
      <c r="N58">
        <v>1305.322388</v>
      </c>
      <c r="O58">
        <v>1381.4105219999999</v>
      </c>
      <c r="P58">
        <v>1459.6557620000001</v>
      </c>
      <c r="Q58">
        <v>1539.9567870000001</v>
      </c>
      <c r="R58">
        <v>1622.1655270000001</v>
      </c>
      <c r="S58">
        <v>1705.3682859999999</v>
      </c>
      <c r="T58">
        <v>1791.7039789999999</v>
      </c>
      <c r="U58">
        <v>1880.285889</v>
      </c>
      <c r="V58">
        <v>1971.286987</v>
      </c>
      <c r="W58">
        <v>2064.9128420000002</v>
      </c>
      <c r="X58">
        <v>2159.3459469999998</v>
      </c>
      <c r="Y58">
        <v>2258.8688959999999</v>
      </c>
      <c r="Z58">
        <v>2360.5209960000002</v>
      </c>
      <c r="AA58">
        <v>2466.3532709999999</v>
      </c>
      <c r="AB58">
        <v>2575.1279300000001</v>
      </c>
      <c r="AC58">
        <v>2686.8686520000001</v>
      </c>
      <c r="AD58">
        <v>2801.5522460000002</v>
      </c>
      <c r="AE58">
        <v>2919.1813959999999</v>
      </c>
      <c r="AF58">
        <v>3038.6953119999998</v>
      </c>
      <c r="AG58">
        <v>3161.976318</v>
      </c>
      <c r="AH58">
        <v>3286.0119629999999</v>
      </c>
      <c r="AI58">
        <v>3413.8413089999999</v>
      </c>
      <c r="AJ58">
        <v>3545.3857419999999</v>
      </c>
      <c r="AK58" s="51">
        <v>5.2999999999999999E-2</v>
      </c>
    </row>
    <row r="59" spans="1:37">
      <c r="A59" t="s">
        <v>1507</v>
      </c>
      <c r="B59" t="s">
        <v>1853</v>
      </c>
      <c r="C59" t="s">
        <v>2027</v>
      </c>
      <c r="D59" t="s">
        <v>521</v>
      </c>
      <c r="E59">
        <v>536.91815199999996</v>
      </c>
      <c r="F59">
        <v>574.47558600000002</v>
      </c>
      <c r="G59">
        <v>613.31634499999996</v>
      </c>
      <c r="H59">
        <v>653.53668200000004</v>
      </c>
      <c r="I59">
        <v>695.20593299999996</v>
      </c>
      <c r="J59">
        <v>738.38531499999999</v>
      </c>
      <c r="K59">
        <v>782.69604500000003</v>
      </c>
      <c r="L59">
        <v>828.57293700000002</v>
      </c>
      <c r="M59">
        <v>876.44134499999996</v>
      </c>
      <c r="N59">
        <v>925.75585899999999</v>
      </c>
      <c r="O59">
        <v>977.00116000000003</v>
      </c>
      <c r="P59">
        <v>1029.665283</v>
      </c>
      <c r="Q59">
        <v>1083.2979740000001</v>
      </c>
      <c r="R59">
        <v>1138.0738530000001</v>
      </c>
      <c r="S59">
        <v>1197.070068</v>
      </c>
      <c r="T59">
        <v>1258.5395510000001</v>
      </c>
      <c r="U59">
        <v>1321.025879</v>
      </c>
      <c r="V59">
        <v>1386.374634</v>
      </c>
      <c r="W59">
        <v>1453.164673</v>
      </c>
      <c r="X59">
        <v>1522.3779300000001</v>
      </c>
      <c r="Y59">
        <v>1594.3460689999999</v>
      </c>
      <c r="Z59">
        <v>1668.135254</v>
      </c>
      <c r="AA59">
        <v>1743.5589600000001</v>
      </c>
      <c r="AB59">
        <v>1821.682129</v>
      </c>
      <c r="AC59">
        <v>1901.716797</v>
      </c>
      <c r="AD59">
        <v>1983.0688479999999</v>
      </c>
      <c r="AE59">
        <v>2066.525635</v>
      </c>
      <c r="AF59">
        <v>2151.4799800000001</v>
      </c>
      <c r="AG59">
        <v>2238.2768550000001</v>
      </c>
      <c r="AH59">
        <v>2326.4804690000001</v>
      </c>
      <c r="AI59">
        <v>2416.1826169999999</v>
      </c>
      <c r="AJ59">
        <v>2507.5185550000001</v>
      </c>
      <c r="AK59" s="51">
        <v>5.0999999999999997E-2</v>
      </c>
    </row>
    <row r="60" spans="1:37">
      <c r="A60" t="s">
        <v>1456</v>
      </c>
      <c r="B60" t="s">
        <v>1854</v>
      </c>
      <c r="C60" t="s">
        <v>2028</v>
      </c>
      <c r="D60" t="s">
        <v>521</v>
      </c>
      <c r="E60">
        <v>917.00402799999995</v>
      </c>
      <c r="F60">
        <v>981.89013699999998</v>
      </c>
      <c r="G60">
        <v>1050.0329589999999</v>
      </c>
      <c r="H60">
        <v>1122.115356</v>
      </c>
      <c r="I60">
        <v>1198.7114260000001</v>
      </c>
      <c r="J60">
        <v>1280.029297</v>
      </c>
      <c r="K60">
        <v>1365.959717</v>
      </c>
      <c r="L60">
        <v>1456.7989500000001</v>
      </c>
      <c r="M60">
        <v>1552.814453</v>
      </c>
      <c r="N60">
        <v>1653.7142329999999</v>
      </c>
      <c r="O60">
        <v>1760.547607</v>
      </c>
      <c r="P60">
        <v>1872.5151370000001</v>
      </c>
      <c r="Q60">
        <v>1990.5124510000001</v>
      </c>
      <c r="R60">
        <v>2114.54126</v>
      </c>
      <c r="S60">
        <v>2247.609375</v>
      </c>
      <c r="T60">
        <v>2388.5078119999998</v>
      </c>
      <c r="U60">
        <v>2536.5178219999998</v>
      </c>
      <c r="V60">
        <v>2690.9926759999998</v>
      </c>
      <c r="W60">
        <v>2853.9213869999999</v>
      </c>
      <c r="X60">
        <v>3022.8603520000001</v>
      </c>
      <c r="Y60">
        <v>3217.1108399999998</v>
      </c>
      <c r="Z60">
        <v>3452.7954100000002</v>
      </c>
      <c r="AA60">
        <v>3673.2133789999998</v>
      </c>
      <c r="AB60">
        <v>3904.1665039999998</v>
      </c>
      <c r="AC60">
        <v>4146.3125</v>
      </c>
      <c r="AD60">
        <v>4400.423828</v>
      </c>
      <c r="AE60">
        <v>4679.1391599999997</v>
      </c>
      <c r="AF60">
        <v>4975.2890619999998</v>
      </c>
      <c r="AG60">
        <v>5283.4731449999999</v>
      </c>
      <c r="AH60">
        <v>5608.0756840000004</v>
      </c>
      <c r="AI60">
        <v>5951.4326170000004</v>
      </c>
      <c r="AJ60">
        <v>6310.6108400000003</v>
      </c>
      <c r="AK60" s="51">
        <v>6.4000000000000001E-2</v>
      </c>
    </row>
    <row r="61" spans="1:37">
      <c r="A61" t="s">
        <v>1503</v>
      </c>
      <c r="B61" t="s">
        <v>1855</v>
      </c>
      <c r="C61" t="s">
        <v>2029</v>
      </c>
      <c r="D61" t="s">
        <v>521</v>
      </c>
      <c r="E61">
        <v>616.62622099999999</v>
      </c>
      <c r="F61">
        <v>661.01641800000004</v>
      </c>
      <c r="G61">
        <v>707.98113999999998</v>
      </c>
      <c r="H61">
        <v>757.71844499999997</v>
      </c>
      <c r="I61">
        <v>810.42889400000001</v>
      </c>
      <c r="J61">
        <v>866.26641800000004</v>
      </c>
      <c r="K61">
        <v>925.46704099999999</v>
      </c>
      <c r="L61">
        <v>988.28979500000003</v>
      </c>
      <c r="M61">
        <v>1054.768433</v>
      </c>
      <c r="N61">
        <v>1125.109009</v>
      </c>
      <c r="O61">
        <v>1199.6850589999999</v>
      </c>
      <c r="P61">
        <v>1278.300659</v>
      </c>
      <c r="Q61">
        <v>1360.9654539999999</v>
      </c>
      <c r="R61">
        <v>1447.672241</v>
      </c>
      <c r="S61">
        <v>1539.087158</v>
      </c>
      <c r="T61">
        <v>1635.510986</v>
      </c>
      <c r="U61">
        <v>1737.0214840000001</v>
      </c>
      <c r="V61">
        <v>1842.717163</v>
      </c>
      <c r="W61">
        <v>1954.559082</v>
      </c>
      <c r="X61">
        <v>2071.3420409999999</v>
      </c>
      <c r="Y61">
        <v>2210.0639649999998</v>
      </c>
      <c r="Z61">
        <v>2385.2473140000002</v>
      </c>
      <c r="AA61">
        <v>2545.344482</v>
      </c>
      <c r="AB61">
        <v>2713.4411620000001</v>
      </c>
      <c r="AC61">
        <v>2890.8405760000001</v>
      </c>
      <c r="AD61">
        <v>3078.0585940000001</v>
      </c>
      <c r="AE61">
        <v>3275.2475589999999</v>
      </c>
      <c r="AF61">
        <v>3483.3413089999999</v>
      </c>
      <c r="AG61">
        <v>3700.0844729999999</v>
      </c>
      <c r="AH61">
        <v>3929.429443</v>
      </c>
      <c r="AI61">
        <v>4172.4956050000001</v>
      </c>
      <c r="AJ61">
        <v>4427.0610349999997</v>
      </c>
      <c r="AK61" s="51">
        <v>6.6000000000000003E-2</v>
      </c>
    </row>
    <row r="62" spans="1:37">
      <c r="A62" t="s">
        <v>1505</v>
      </c>
      <c r="B62" t="s">
        <v>1856</v>
      </c>
      <c r="C62" t="s">
        <v>2030</v>
      </c>
      <c r="D62" t="s">
        <v>521</v>
      </c>
      <c r="E62">
        <v>159.28207399999999</v>
      </c>
      <c r="F62">
        <v>171.92901599999999</v>
      </c>
      <c r="G62">
        <v>184.86087000000001</v>
      </c>
      <c r="H62">
        <v>198.55725100000001</v>
      </c>
      <c r="I62">
        <v>213.363022</v>
      </c>
      <c r="J62">
        <v>229.293396</v>
      </c>
      <c r="K62">
        <v>245.98666399999999</v>
      </c>
      <c r="L62">
        <v>263.47909499999997</v>
      </c>
      <c r="M62">
        <v>281.966339</v>
      </c>
      <c r="N62">
        <v>301.32324199999999</v>
      </c>
      <c r="O62">
        <v>321.37240600000001</v>
      </c>
      <c r="P62">
        <v>341.95935100000003</v>
      </c>
      <c r="Q62">
        <v>363.93994099999998</v>
      </c>
      <c r="R62">
        <v>387.29461700000002</v>
      </c>
      <c r="S62">
        <v>414.32952899999998</v>
      </c>
      <c r="T62">
        <v>443.50192299999998</v>
      </c>
      <c r="U62">
        <v>473.98666400000002</v>
      </c>
      <c r="V62">
        <v>505.997345</v>
      </c>
      <c r="W62">
        <v>539.52777100000003</v>
      </c>
      <c r="X62">
        <v>573.58007799999996</v>
      </c>
      <c r="Y62">
        <v>609.91760299999999</v>
      </c>
      <c r="Z62">
        <v>650.40362500000003</v>
      </c>
      <c r="AA62">
        <v>690.37359600000002</v>
      </c>
      <c r="AB62">
        <v>731.78887899999995</v>
      </c>
      <c r="AC62">
        <v>774.77392599999996</v>
      </c>
      <c r="AD62">
        <v>819.19226100000003</v>
      </c>
      <c r="AE62">
        <v>865.31170699999996</v>
      </c>
      <c r="AF62">
        <v>912.90448000000004</v>
      </c>
      <c r="AG62">
        <v>961.76062000000002</v>
      </c>
      <c r="AH62">
        <v>1012.311096</v>
      </c>
      <c r="AI62">
        <v>1065.0081789999999</v>
      </c>
      <c r="AJ62">
        <v>1119.3969729999999</v>
      </c>
      <c r="AK62" s="51">
        <v>6.5000000000000002E-2</v>
      </c>
    </row>
    <row r="63" spans="1:37">
      <c r="A63" t="s">
        <v>1507</v>
      </c>
      <c r="B63" t="s">
        <v>1857</v>
      </c>
      <c r="C63" t="s">
        <v>2031</v>
      </c>
      <c r="D63" t="s">
        <v>521</v>
      </c>
      <c r="E63">
        <v>141.09570299999999</v>
      </c>
      <c r="F63">
        <v>148.94470200000001</v>
      </c>
      <c r="G63">
        <v>157.19085699999999</v>
      </c>
      <c r="H63">
        <v>165.83969099999999</v>
      </c>
      <c r="I63">
        <v>174.919556</v>
      </c>
      <c r="J63">
        <v>184.469482</v>
      </c>
      <c r="K63">
        <v>194.506012</v>
      </c>
      <c r="L63">
        <v>205.03001399999999</v>
      </c>
      <c r="M63">
        <v>216.07965100000001</v>
      </c>
      <c r="N63">
        <v>227.28201300000001</v>
      </c>
      <c r="O63">
        <v>239.49005099999999</v>
      </c>
      <c r="P63">
        <v>252.25514200000001</v>
      </c>
      <c r="Q63">
        <v>265.60699499999998</v>
      </c>
      <c r="R63">
        <v>279.574524</v>
      </c>
      <c r="S63">
        <v>294.19274899999999</v>
      </c>
      <c r="T63">
        <v>309.49478099999999</v>
      </c>
      <c r="U63">
        <v>325.50973499999998</v>
      </c>
      <c r="V63">
        <v>342.27813700000002</v>
      </c>
      <c r="W63">
        <v>359.834564</v>
      </c>
      <c r="X63">
        <v>377.93810999999999</v>
      </c>
      <c r="Y63">
        <v>397.12939499999999</v>
      </c>
      <c r="Z63">
        <v>417.14453099999997</v>
      </c>
      <c r="AA63">
        <v>437.49529999999999</v>
      </c>
      <c r="AB63">
        <v>458.93652300000002</v>
      </c>
      <c r="AC63">
        <v>480.69824199999999</v>
      </c>
      <c r="AD63">
        <v>503.17275999999998</v>
      </c>
      <c r="AE63">
        <v>538.57995600000004</v>
      </c>
      <c r="AF63">
        <v>579.04370100000006</v>
      </c>
      <c r="AG63">
        <v>621.62792999999999</v>
      </c>
      <c r="AH63">
        <v>666.33477800000003</v>
      </c>
      <c r="AI63">
        <v>713.92852800000003</v>
      </c>
      <c r="AJ63">
        <v>764.15289299999995</v>
      </c>
      <c r="AK63" s="51">
        <v>5.6000000000000001E-2</v>
      </c>
    </row>
    <row r="64" spans="1:37">
      <c r="A64" t="s">
        <v>1458</v>
      </c>
      <c r="B64" t="s">
        <v>1858</v>
      </c>
      <c r="C64" t="s">
        <v>2032</v>
      </c>
      <c r="D64" t="s">
        <v>521</v>
      </c>
      <c r="E64">
        <v>885.99249299999997</v>
      </c>
      <c r="F64">
        <v>908.58471699999996</v>
      </c>
      <c r="G64">
        <v>931.06152299999997</v>
      </c>
      <c r="H64">
        <v>953.98181199999999</v>
      </c>
      <c r="I64">
        <v>977.199341</v>
      </c>
      <c r="J64">
        <v>999.327271</v>
      </c>
      <c r="K64">
        <v>1020.775879</v>
      </c>
      <c r="L64">
        <v>1041.6585689999999</v>
      </c>
      <c r="M64">
        <v>1062.58374</v>
      </c>
      <c r="N64">
        <v>1084.1188959999999</v>
      </c>
      <c r="O64">
        <v>1106.1376949999999</v>
      </c>
      <c r="P64">
        <v>1128.596558</v>
      </c>
      <c r="Q64">
        <v>1160.7426760000001</v>
      </c>
      <c r="R64">
        <v>1193.775879</v>
      </c>
      <c r="S64">
        <v>1229.033203</v>
      </c>
      <c r="T64">
        <v>1265.496948</v>
      </c>
      <c r="U64">
        <v>1302.0279539999999</v>
      </c>
      <c r="V64">
        <v>1338.5607910000001</v>
      </c>
      <c r="W64">
        <v>1377.845337</v>
      </c>
      <c r="X64">
        <v>1418.4638669999999</v>
      </c>
      <c r="Y64">
        <v>1461.9956050000001</v>
      </c>
      <c r="Z64">
        <v>1517.8374020000001</v>
      </c>
      <c r="AA64">
        <v>1564.979126</v>
      </c>
      <c r="AB64">
        <v>1614.2777100000001</v>
      </c>
      <c r="AC64">
        <v>1665.654663</v>
      </c>
      <c r="AD64">
        <v>1718.5539550000001</v>
      </c>
      <c r="AE64">
        <v>1774.953857</v>
      </c>
      <c r="AF64">
        <v>1834.3366699999999</v>
      </c>
      <c r="AG64">
        <v>1894.9360349999999</v>
      </c>
      <c r="AH64">
        <v>1957.264404</v>
      </c>
      <c r="AI64">
        <v>2020.9608149999999</v>
      </c>
      <c r="AJ64">
        <v>2085.5002439999998</v>
      </c>
      <c r="AK64" s="51">
        <v>2.8000000000000001E-2</v>
      </c>
    </row>
    <row r="65" spans="1:37">
      <c r="A65" t="s">
        <v>1503</v>
      </c>
      <c r="B65" t="s">
        <v>1859</v>
      </c>
      <c r="C65" t="s">
        <v>2033</v>
      </c>
      <c r="D65" t="s">
        <v>521</v>
      </c>
      <c r="E65">
        <v>344.029877</v>
      </c>
      <c r="F65">
        <v>360.04617300000001</v>
      </c>
      <c r="G65">
        <v>376.53121900000002</v>
      </c>
      <c r="H65">
        <v>394.05935699999998</v>
      </c>
      <c r="I65">
        <v>412.52212500000002</v>
      </c>
      <c r="J65">
        <v>430.50305200000003</v>
      </c>
      <c r="K65">
        <v>448.325378</v>
      </c>
      <c r="L65">
        <v>466.033997</v>
      </c>
      <c r="M65">
        <v>484.10534699999999</v>
      </c>
      <c r="N65">
        <v>502.929688</v>
      </c>
      <c r="O65">
        <v>522.22869900000001</v>
      </c>
      <c r="P65">
        <v>541.90008499999999</v>
      </c>
      <c r="Q65">
        <v>567.52838099999997</v>
      </c>
      <c r="R65">
        <v>593.66796899999997</v>
      </c>
      <c r="S65">
        <v>621.47137499999997</v>
      </c>
      <c r="T65">
        <v>650.46173099999999</v>
      </c>
      <c r="U65">
        <v>680.16094999999996</v>
      </c>
      <c r="V65">
        <v>710.29162599999995</v>
      </c>
      <c r="W65">
        <v>741.78436299999998</v>
      </c>
      <c r="X65">
        <v>773.82849099999999</v>
      </c>
      <c r="Y65">
        <v>806.635986</v>
      </c>
      <c r="Z65">
        <v>850.75024399999995</v>
      </c>
      <c r="AA65">
        <v>885.35369900000001</v>
      </c>
      <c r="AB65">
        <v>921.43768299999999</v>
      </c>
      <c r="AC65">
        <v>959.098206</v>
      </c>
      <c r="AD65">
        <v>997.82257100000004</v>
      </c>
      <c r="AE65">
        <v>1037.677124</v>
      </c>
      <c r="AF65">
        <v>1078.828491</v>
      </c>
      <c r="AG65">
        <v>1120.594971</v>
      </c>
      <c r="AH65">
        <v>1163.3240969999999</v>
      </c>
      <c r="AI65">
        <v>1206.794189</v>
      </c>
      <c r="AJ65">
        <v>1250.7202150000001</v>
      </c>
      <c r="AK65" s="51">
        <v>4.2999999999999997E-2</v>
      </c>
    </row>
    <row r="66" spans="1:37">
      <c r="A66" t="s">
        <v>1505</v>
      </c>
      <c r="B66" t="s">
        <v>1860</v>
      </c>
      <c r="C66" t="s">
        <v>2034</v>
      </c>
      <c r="D66" t="s">
        <v>521</v>
      </c>
      <c r="E66">
        <v>137.36389199999999</v>
      </c>
      <c r="F66">
        <v>144.325897</v>
      </c>
      <c r="G66">
        <v>151.392426</v>
      </c>
      <c r="H66">
        <v>158.57566800000001</v>
      </c>
      <c r="I66">
        <v>165.85990899999999</v>
      </c>
      <c r="J66">
        <v>173.242615</v>
      </c>
      <c r="K66">
        <v>180.715408</v>
      </c>
      <c r="L66">
        <v>188.24485799999999</v>
      </c>
      <c r="M66">
        <v>195.82515000000001</v>
      </c>
      <c r="N66">
        <v>203.453812</v>
      </c>
      <c r="O66">
        <v>211.07591199999999</v>
      </c>
      <c r="P66">
        <v>218.657364</v>
      </c>
      <c r="Q66">
        <v>226.18211400000001</v>
      </c>
      <c r="R66">
        <v>233.63755800000001</v>
      </c>
      <c r="S66">
        <v>241.02954099999999</v>
      </c>
      <c r="T66">
        <v>248.36729399999999</v>
      </c>
      <c r="U66">
        <v>255.591431</v>
      </c>
      <c r="V66">
        <v>262.69879200000003</v>
      </c>
      <c r="W66">
        <v>269.690155</v>
      </c>
      <c r="X66">
        <v>276.53539999999998</v>
      </c>
      <c r="Y66">
        <v>283.25784299999998</v>
      </c>
      <c r="Z66">
        <v>289.88720699999999</v>
      </c>
      <c r="AA66">
        <v>296.44689899999997</v>
      </c>
      <c r="AB66">
        <v>302.97976699999998</v>
      </c>
      <c r="AC66">
        <v>309.50820900000002</v>
      </c>
      <c r="AD66">
        <v>316.15054300000003</v>
      </c>
      <c r="AE66">
        <v>324.88961799999998</v>
      </c>
      <c r="AF66">
        <v>335.07226600000001</v>
      </c>
      <c r="AG66">
        <v>345.62081899999998</v>
      </c>
      <c r="AH66">
        <v>356.69064300000002</v>
      </c>
      <c r="AI66">
        <v>368.11413599999997</v>
      </c>
      <c r="AJ66">
        <v>379.64386000000002</v>
      </c>
      <c r="AK66" s="51">
        <v>3.3000000000000002E-2</v>
      </c>
    </row>
    <row r="67" spans="1:37">
      <c r="A67" t="s">
        <v>1507</v>
      </c>
      <c r="B67" t="s">
        <v>1861</v>
      </c>
      <c r="C67" t="s">
        <v>2035</v>
      </c>
      <c r="D67" t="s">
        <v>521</v>
      </c>
      <c r="E67">
        <v>404.598724</v>
      </c>
      <c r="F67">
        <v>404.21261600000003</v>
      </c>
      <c r="G67">
        <v>403.137878</v>
      </c>
      <c r="H67">
        <v>401.34677099999999</v>
      </c>
      <c r="I67">
        <v>398.81735200000003</v>
      </c>
      <c r="J67">
        <v>395.58157299999999</v>
      </c>
      <c r="K67">
        <v>391.73510700000003</v>
      </c>
      <c r="L67">
        <v>387.37966899999998</v>
      </c>
      <c r="M67">
        <v>382.65322900000001</v>
      </c>
      <c r="N67">
        <v>377.73535199999998</v>
      </c>
      <c r="O67">
        <v>372.833099</v>
      </c>
      <c r="P67">
        <v>368.03909299999998</v>
      </c>
      <c r="Q67">
        <v>367.03213499999998</v>
      </c>
      <c r="R67">
        <v>366.47030599999999</v>
      </c>
      <c r="S67">
        <v>366.53228799999999</v>
      </c>
      <c r="T67">
        <v>366.66787699999998</v>
      </c>
      <c r="U67">
        <v>366.27560399999999</v>
      </c>
      <c r="V67">
        <v>365.570312</v>
      </c>
      <c r="W67">
        <v>366.37088</v>
      </c>
      <c r="X67">
        <v>368.10003699999999</v>
      </c>
      <c r="Y67">
        <v>372.10183699999999</v>
      </c>
      <c r="Z67">
        <v>377.199951</v>
      </c>
      <c r="AA67">
        <v>383.17861900000003</v>
      </c>
      <c r="AB67">
        <v>389.860229</v>
      </c>
      <c r="AC67">
        <v>397.048248</v>
      </c>
      <c r="AD67">
        <v>404.580872</v>
      </c>
      <c r="AE67">
        <v>412.38714599999997</v>
      </c>
      <c r="AF67">
        <v>420.43597399999999</v>
      </c>
      <c r="AG67">
        <v>428.72024499999998</v>
      </c>
      <c r="AH67">
        <v>437.249573</v>
      </c>
      <c r="AI67">
        <v>446.05248999999998</v>
      </c>
      <c r="AJ67">
        <v>455.136169</v>
      </c>
      <c r="AK67" s="51">
        <v>4.0000000000000001E-3</v>
      </c>
    </row>
    <row r="68" spans="1:37">
      <c r="A68" t="s">
        <v>127</v>
      </c>
      <c r="B68" t="s">
        <v>1862</v>
      </c>
      <c r="C68" t="s">
        <v>2036</v>
      </c>
      <c r="D68" t="s">
        <v>521</v>
      </c>
      <c r="E68">
        <v>35165.867187999997</v>
      </c>
      <c r="F68">
        <v>36760.769530999998</v>
      </c>
      <c r="G68">
        <v>38392.136719000002</v>
      </c>
      <c r="H68">
        <v>40044.679687999997</v>
      </c>
      <c r="I68">
        <v>41724.5625</v>
      </c>
      <c r="J68">
        <v>43425.515625</v>
      </c>
      <c r="K68">
        <v>45164.089844000002</v>
      </c>
      <c r="L68">
        <v>46927.664062000003</v>
      </c>
      <c r="M68">
        <v>48709.035155999998</v>
      </c>
      <c r="N68">
        <v>50498.753905999998</v>
      </c>
      <c r="O68">
        <v>52327.046875</v>
      </c>
      <c r="P68">
        <v>54183.128905999998</v>
      </c>
      <c r="Q68">
        <v>56062.410155999998</v>
      </c>
      <c r="R68">
        <v>57972.511719000002</v>
      </c>
      <c r="S68">
        <v>59931.34375</v>
      </c>
      <c r="T68">
        <v>61929.042969000002</v>
      </c>
      <c r="U68">
        <v>63975.476562000003</v>
      </c>
      <c r="V68">
        <v>66053.273438000004</v>
      </c>
      <c r="W68">
        <v>68179.773438000004</v>
      </c>
      <c r="X68">
        <v>70322.65625</v>
      </c>
      <c r="Y68">
        <v>72507.289061999996</v>
      </c>
      <c r="Z68">
        <v>74730.140625</v>
      </c>
      <c r="AA68">
        <v>77010.625</v>
      </c>
      <c r="AB68">
        <v>79354.101561999996</v>
      </c>
      <c r="AC68">
        <v>81746.90625</v>
      </c>
      <c r="AD68">
        <v>84174.070311999996</v>
      </c>
      <c r="AE68">
        <v>86647.070311999996</v>
      </c>
      <c r="AF68">
        <v>89163.117188000004</v>
      </c>
      <c r="AG68">
        <v>91706.398438000004</v>
      </c>
      <c r="AH68">
        <v>94262.570311999996</v>
      </c>
      <c r="AI68">
        <v>96869.351561999996</v>
      </c>
      <c r="AJ68">
        <v>99518.109375</v>
      </c>
      <c r="AK68" s="51">
        <v>3.4000000000000002E-2</v>
      </c>
    </row>
    <row r="69" spans="1:37">
      <c r="A69" t="s">
        <v>137</v>
      </c>
      <c r="C69" t="s">
        <v>2037</v>
      </c>
    </row>
    <row r="70" spans="1:37">
      <c r="A70" t="s">
        <v>1434</v>
      </c>
      <c r="B70" t="s">
        <v>1863</v>
      </c>
      <c r="C70" t="s">
        <v>2038</v>
      </c>
      <c r="D70" t="s">
        <v>521</v>
      </c>
      <c r="E70">
        <v>7149.0898440000001</v>
      </c>
      <c r="F70">
        <v>7431.1835940000001</v>
      </c>
      <c r="G70">
        <v>7714.4140619999998</v>
      </c>
      <c r="H70">
        <v>7990.6030270000001</v>
      </c>
      <c r="I70">
        <v>8260.9335940000001</v>
      </c>
      <c r="J70">
        <v>8526.1738280000009</v>
      </c>
      <c r="K70">
        <v>8783.8154300000006</v>
      </c>
      <c r="L70">
        <v>9031.0722659999992</v>
      </c>
      <c r="M70">
        <v>9273.4511719999991</v>
      </c>
      <c r="N70">
        <v>9513.9287110000005</v>
      </c>
      <c r="O70">
        <v>9745.9072269999997</v>
      </c>
      <c r="P70">
        <v>9971.2304690000001</v>
      </c>
      <c r="Q70">
        <v>10160.139648</v>
      </c>
      <c r="R70">
        <v>10326.381836</v>
      </c>
      <c r="S70">
        <v>10489.605469</v>
      </c>
      <c r="T70">
        <v>10642.963867</v>
      </c>
      <c r="U70">
        <v>10785.853515999999</v>
      </c>
      <c r="V70">
        <v>10931.579102</v>
      </c>
      <c r="W70">
        <v>11073.726562</v>
      </c>
      <c r="X70">
        <v>11209.759765999999</v>
      </c>
      <c r="Y70">
        <v>11340.500977</v>
      </c>
      <c r="Z70">
        <v>11471.447265999999</v>
      </c>
      <c r="AA70">
        <v>11606.138671999999</v>
      </c>
      <c r="AB70">
        <v>11748.271484000001</v>
      </c>
      <c r="AC70">
        <v>11901.017578000001</v>
      </c>
      <c r="AD70">
        <v>12066.185546999999</v>
      </c>
      <c r="AE70">
        <v>12233.042969</v>
      </c>
      <c r="AF70">
        <v>12408.244140999999</v>
      </c>
      <c r="AG70">
        <v>12586.412109000001</v>
      </c>
      <c r="AH70">
        <v>12742.229492</v>
      </c>
      <c r="AI70">
        <v>12891.632812</v>
      </c>
      <c r="AJ70">
        <v>13040.415039</v>
      </c>
      <c r="AK70" s="51">
        <v>0.02</v>
      </c>
    </row>
    <row r="71" spans="1:37">
      <c r="A71" t="s">
        <v>1503</v>
      </c>
      <c r="B71" t="s">
        <v>1864</v>
      </c>
      <c r="C71" t="s">
        <v>2039</v>
      </c>
      <c r="D71" t="s">
        <v>521</v>
      </c>
      <c r="E71">
        <v>4129.2944340000004</v>
      </c>
      <c r="F71">
        <v>4330.513672</v>
      </c>
      <c r="G71">
        <v>4531.3227539999998</v>
      </c>
      <c r="H71">
        <v>4730.53125</v>
      </c>
      <c r="I71">
        <v>4920.7875979999999</v>
      </c>
      <c r="J71">
        <v>5104.767578</v>
      </c>
      <c r="K71">
        <v>5283.7910160000001</v>
      </c>
      <c r="L71">
        <v>5456.7133789999998</v>
      </c>
      <c r="M71">
        <v>5628.3330079999996</v>
      </c>
      <c r="N71">
        <v>5800.8095700000003</v>
      </c>
      <c r="O71">
        <v>5967.3901370000003</v>
      </c>
      <c r="P71">
        <v>6130.0439450000003</v>
      </c>
      <c r="Q71">
        <v>6268.0371089999999</v>
      </c>
      <c r="R71">
        <v>6386.6630859999996</v>
      </c>
      <c r="S71">
        <v>6503.4951170000004</v>
      </c>
      <c r="T71">
        <v>6612.7045900000003</v>
      </c>
      <c r="U71">
        <v>6713.1499020000001</v>
      </c>
      <c r="V71">
        <v>6816.4213870000003</v>
      </c>
      <c r="W71">
        <v>6917.3608400000003</v>
      </c>
      <c r="X71">
        <v>7012.9003910000001</v>
      </c>
      <c r="Y71">
        <v>7104.1704099999997</v>
      </c>
      <c r="Z71">
        <v>7196.2529299999997</v>
      </c>
      <c r="AA71">
        <v>7293.513672</v>
      </c>
      <c r="AB71">
        <v>7397.0673829999996</v>
      </c>
      <c r="AC71">
        <v>7508.9350590000004</v>
      </c>
      <c r="AD71">
        <v>7629.5546880000002</v>
      </c>
      <c r="AE71">
        <v>7756.6904299999997</v>
      </c>
      <c r="AF71">
        <v>7890.3896480000003</v>
      </c>
      <c r="AG71">
        <v>8023.0537109999996</v>
      </c>
      <c r="AH71">
        <v>8157.9624020000001</v>
      </c>
      <c r="AI71">
        <v>8292.6914059999999</v>
      </c>
      <c r="AJ71">
        <v>8423.8564449999994</v>
      </c>
      <c r="AK71" s="51">
        <v>2.3E-2</v>
      </c>
    </row>
    <row r="72" spans="1:37">
      <c r="A72" t="s">
        <v>1505</v>
      </c>
      <c r="B72" t="s">
        <v>1865</v>
      </c>
      <c r="C72" t="s">
        <v>2040</v>
      </c>
      <c r="D72" t="s">
        <v>521</v>
      </c>
      <c r="E72">
        <v>589.604919</v>
      </c>
      <c r="F72">
        <v>604.99932899999999</v>
      </c>
      <c r="G72">
        <v>623.58667000000003</v>
      </c>
      <c r="H72">
        <v>639.63604699999996</v>
      </c>
      <c r="I72">
        <v>653.743469</v>
      </c>
      <c r="J72">
        <v>668.99182099999996</v>
      </c>
      <c r="K72">
        <v>685.23858600000005</v>
      </c>
      <c r="L72">
        <v>701.21856700000001</v>
      </c>
      <c r="M72">
        <v>717.56231700000001</v>
      </c>
      <c r="N72">
        <v>734.98065199999996</v>
      </c>
      <c r="O72">
        <v>753.73345900000004</v>
      </c>
      <c r="P72">
        <v>773.02710000000002</v>
      </c>
      <c r="Q72">
        <v>794.18237299999998</v>
      </c>
      <c r="R72">
        <v>815.92486599999995</v>
      </c>
      <c r="S72">
        <v>837.691284</v>
      </c>
      <c r="T72">
        <v>858.54827899999998</v>
      </c>
      <c r="U72">
        <v>879.22540300000003</v>
      </c>
      <c r="V72">
        <v>901.05767800000001</v>
      </c>
      <c r="W72">
        <v>923.32873500000005</v>
      </c>
      <c r="X72">
        <v>946.33502199999998</v>
      </c>
      <c r="Y72">
        <v>970.15325900000005</v>
      </c>
      <c r="Z72">
        <v>994.57074</v>
      </c>
      <c r="AA72">
        <v>1017.719543</v>
      </c>
      <c r="AB72">
        <v>1041.2246090000001</v>
      </c>
      <c r="AC72">
        <v>1065.3050539999999</v>
      </c>
      <c r="AD72">
        <v>1090.4277340000001</v>
      </c>
      <c r="AE72">
        <v>1117.671875</v>
      </c>
      <c r="AF72">
        <v>1146.761841</v>
      </c>
      <c r="AG72">
        <v>1177.065918</v>
      </c>
      <c r="AH72">
        <v>1209.1798100000001</v>
      </c>
      <c r="AI72">
        <v>1242.3355710000001</v>
      </c>
      <c r="AJ72">
        <v>1276.4580080000001</v>
      </c>
      <c r="AK72" s="51">
        <v>2.5000000000000001E-2</v>
      </c>
    </row>
    <row r="73" spans="1:37">
      <c r="A73" t="s">
        <v>1507</v>
      </c>
      <c r="B73" t="s">
        <v>1866</v>
      </c>
      <c r="C73" t="s">
        <v>2041</v>
      </c>
      <c r="D73" t="s">
        <v>521</v>
      </c>
      <c r="E73">
        <v>2430.1906739999999</v>
      </c>
      <c r="F73">
        <v>2495.670654</v>
      </c>
      <c r="G73">
        <v>2559.5048830000001</v>
      </c>
      <c r="H73">
        <v>2620.435547</v>
      </c>
      <c r="I73">
        <v>2686.4023440000001</v>
      </c>
      <c r="J73">
        <v>2752.4145509999998</v>
      </c>
      <c r="K73">
        <v>2814.7856449999999</v>
      </c>
      <c r="L73">
        <v>2873.1401369999999</v>
      </c>
      <c r="M73">
        <v>2927.555664</v>
      </c>
      <c r="N73">
        <v>2978.1384280000002</v>
      </c>
      <c r="O73">
        <v>3024.7836910000001</v>
      </c>
      <c r="P73">
        <v>3068.1594239999999</v>
      </c>
      <c r="Q73">
        <v>3097.919922</v>
      </c>
      <c r="R73">
        <v>3123.7941890000002</v>
      </c>
      <c r="S73">
        <v>3148.4184570000002</v>
      </c>
      <c r="T73">
        <v>3171.711182</v>
      </c>
      <c r="U73">
        <v>3193.4777829999998</v>
      </c>
      <c r="V73">
        <v>3214.1003420000002</v>
      </c>
      <c r="W73">
        <v>3233.0371089999999</v>
      </c>
      <c r="X73">
        <v>3250.5239259999998</v>
      </c>
      <c r="Y73">
        <v>3266.1772460000002</v>
      </c>
      <c r="Z73">
        <v>3280.6232909999999</v>
      </c>
      <c r="AA73">
        <v>3294.905029</v>
      </c>
      <c r="AB73">
        <v>3309.9799800000001</v>
      </c>
      <c r="AC73">
        <v>3326.7770999999998</v>
      </c>
      <c r="AD73">
        <v>3346.203125</v>
      </c>
      <c r="AE73">
        <v>3358.680664</v>
      </c>
      <c r="AF73">
        <v>3371.092529</v>
      </c>
      <c r="AG73">
        <v>3386.2927249999998</v>
      </c>
      <c r="AH73">
        <v>3375.0871579999998</v>
      </c>
      <c r="AI73">
        <v>3356.6059570000002</v>
      </c>
      <c r="AJ73">
        <v>3340.1008299999999</v>
      </c>
      <c r="AK73" s="51">
        <v>0.01</v>
      </c>
    </row>
    <row r="74" spans="1:37">
      <c r="A74" t="s">
        <v>1436</v>
      </c>
      <c r="B74" t="s">
        <v>1867</v>
      </c>
      <c r="C74" t="s">
        <v>2042</v>
      </c>
      <c r="D74" t="s">
        <v>521</v>
      </c>
      <c r="E74">
        <v>856.37652600000001</v>
      </c>
      <c r="F74">
        <v>867.89764400000001</v>
      </c>
      <c r="G74">
        <v>878.31689500000005</v>
      </c>
      <c r="H74">
        <v>888.19970699999999</v>
      </c>
      <c r="I74">
        <v>897.91412400000002</v>
      </c>
      <c r="J74">
        <v>908.04010000000005</v>
      </c>
      <c r="K74">
        <v>917.65155000000004</v>
      </c>
      <c r="L74">
        <v>926.95288100000005</v>
      </c>
      <c r="M74">
        <v>937.07482900000002</v>
      </c>
      <c r="N74">
        <v>947.53344700000002</v>
      </c>
      <c r="O74">
        <v>958.44433600000002</v>
      </c>
      <c r="P74">
        <v>970.098206</v>
      </c>
      <c r="Q74">
        <v>985.87939500000005</v>
      </c>
      <c r="R74">
        <v>1003.090332</v>
      </c>
      <c r="S74">
        <v>1022.111816</v>
      </c>
      <c r="T74">
        <v>1042.4332280000001</v>
      </c>
      <c r="U74">
        <v>1063.669067</v>
      </c>
      <c r="V74">
        <v>1085.194092</v>
      </c>
      <c r="W74">
        <v>1107.2771</v>
      </c>
      <c r="X74">
        <v>1129.9720460000001</v>
      </c>
      <c r="Y74">
        <v>1152.22876</v>
      </c>
      <c r="Z74">
        <v>1174.4995120000001</v>
      </c>
      <c r="AA74">
        <v>1197.0626219999999</v>
      </c>
      <c r="AB74">
        <v>1220.3167719999999</v>
      </c>
      <c r="AC74">
        <v>1244.272461</v>
      </c>
      <c r="AD74">
        <v>1269.1728519999999</v>
      </c>
      <c r="AE74">
        <v>1295.0936280000001</v>
      </c>
      <c r="AF74">
        <v>1321.619385</v>
      </c>
      <c r="AG74">
        <v>1348.3125</v>
      </c>
      <c r="AH74">
        <v>1375.677612</v>
      </c>
      <c r="AI74">
        <v>1403.971802</v>
      </c>
      <c r="AJ74">
        <v>1432.8023679999999</v>
      </c>
      <c r="AK74" s="51">
        <v>1.7000000000000001E-2</v>
      </c>
    </row>
    <row r="75" spans="1:37">
      <c r="A75" t="s">
        <v>1503</v>
      </c>
      <c r="B75" t="s">
        <v>1868</v>
      </c>
      <c r="C75" t="s">
        <v>2043</v>
      </c>
      <c r="D75" t="s">
        <v>521</v>
      </c>
      <c r="E75">
        <v>328.062164</v>
      </c>
      <c r="F75">
        <v>332.85101300000002</v>
      </c>
      <c r="G75">
        <v>337.16980000000001</v>
      </c>
      <c r="H75">
        <v>341.45642099999998</v>
      </c>
      <c r="I75">
        <v>345.91107199999999</v>
      </c>
      <c r="J75">
        <v>350.89123499999999</v>
      </c>
      <c r="K75">
        <v>355.61740099999997</v>
      </c>
      <c r="L75">
        <v>360.14102200000002</v>
      </c>
      <c r="M75">
        <v>365.11380000000003</v>
      </c>
      <c r="N75">
        <v>370.25466899999998</v>
      </c>
      <c r="O75">
        <v>375.45196499999997</v>
      </c>
      <c r="P75">
        <v>380.79632600000002</v>
      </c>
      <c r="Q75">
        <v>389.32781999999997</v>
      </c>
      <c r="R75">
        <v>398.22564699999998</v>
      </c>
      <c r="S75">
        <v>407.69940200000002</v>
      </c>
      <c r="T75">
        <v>417.57931500000001</v>
      </c>
      <c r="U75">
        <v>427.62094100000002</v>
      </c>
      <c r="V75">
        <v>437.70669600000002</v>
      </c>
      <c r="W75">
        <v>448.11807299999998</v>
      </c>
      <c r="X75">
        <v>458.939301</v>
      </c>
      <c r="Y75">
        <v>469.68804899999998</v>
      </c>
      <c r="Z75">
        <v>480.32775900000001</v>
      </c>
      <c r="AA75">
        <v>491.16882299999997</v>
      </c>
      <c r="AB75">
        <v>502.21933000000001</v>
      </c>
      <c r="AC75">
        <v>513.44293200000004</v>
      </c>
      <c r="AD75">
        <v>524.74414100000001</v>
      </c>
      <c r="AE75">
        <v>536.32482900000002</v>
      </c>
      <c r="AF75">
        <v>548.13476600000001</v>
      </c>
      <c r="AG75">
        <v>560.02844200000004</v>
      </c>
      <c r="AH75">
        <v>572.13201900000001</v>
      </c>
      <c r="AI75">
        <v>584.57080099999996</v>
      </c>
      <c r="AJ75">
        <v>597.13214100000005</v>
      </c>
      <c r="AK75" s="51">
        <v>0.02</v>
      </c>
    </row>
    <row r="76" spans="1:37">
      <c r="A76" t="s">
        <v>1505</v>
      </c>
      <c r="B76" t="s">
        <v>1869</v>
      </c>
      <c r="C76" t="s">
        <v>2044</v>
      </c>
      <c r="D76" t="s">
        <v>521</v>
      </c>
      <c r="E76">
        <v>128.29904199999999</v>
      </c>
      <c r="F76">
        <v>131.94300799999999</v>
      </c>
      <c r="G76">
        <v>135.56373600000001</v>
      </c>
      <c r="H76">
        <v>139.248413</v>
      </c>
      <c r="I76">
        <v>143.090225</v>
      </c>
      <c r="J76">
        <v>147.172684</v>
      </c>
      <c r="K76">
        <v>151.22442599999999</v>
      </c>
      <c r="L76">
        <v>155.26713599999999</v>
      </c>
      <c r="M76">
        <v>159.637665</v>
      </c>
      <c r="N76">
        <v>164.199997</v>
      </c>
      <c r="O76">
        <v>168.90034499999999</v>
      </c>
      <c r="P76">
        <v>173.79200700000001</v>
      </c>
      <c r="Q76">
        <v>179.225662</v>
      </c>
      <c r="R76">
        <v>184.94044500000001</v>
      </c>
      <c r="S76">
        <v>191.06141700000001</v>
      </c>
      <c r="T76">
        <v>197.50245699999999</v>
      </c>
      <c r="U76">
        <v>204.130875</v>
      </c>
      <c r="V76">
        <v>210.881989</v>
      </c>
      <c r="W76">
        <v>217.92250100000001</v>
      </c>
      <c r="X76">
        <v>225.308426</v>
      </c>
      <c r="Y76">
        <v>232.75945999999999</v>
      </c>
      <c r="Z76">
        <v>240.474716</v>
      </c>
      <c r="AA76">
        <v>248.20082099999999</v>
      </c>
      <c r="AB76">
        <v>256.17172199999999</v>
      </c>
      <c r="AC76">
        <v>264.36795000000001</v>
      </c>
      <c r="AD76">
        <v>272.73266599999999</v>
      </c>
      <c r="AE76">
        <v>281.393799</v>
      </c>
      <c r="AF76">
        <v>290.323578</v>
      </c>
      <c r="AG76">
        <v>299.43194599999998</v>
      </c>
      <c r="AH76">
        <v>308.80096400000002</v>
      </c>
      <c r="AI76">
        <v>318.51483200000001</v>
      </c>
      <c r="AJ76">
        <v>328.43481400000002</v>
      </c>
      <c r="AK76" s="51">
        <v>3.1E-2</v>
      </c>
    </row>
    <row r="77" spans="1:37">
      <c r="A77" t="s">
        <v>1507</v>
      </c>
      <c r="B77" t="s">
        <v>1870</v>
      </c>
      <c r="C77" t="s">
        <v>2045</v>
      </c>
      <c r="D77" t="s">
        <v>521</v>
      </c>
      <c r="E77">
        <v>400.01531999999997</v>
      </c>
      <c r="F77">
        <v>403.10363799999999</v>
      </c>
      <c r="G77">
        <v>405.58334400000001</v>
      </c>
      <c r="H77">
        <v>407.494843</v>
      </c>
      <c r="I77">
        <v>408.91284200000001</v>
      </c>
      <c r="J77">
        <v>409.97619600000002</v>
      </c>
      <c r="K77">
        <v>410.80972300000002</v>
      </c>
      <c r="L77">
        <v>411.54473899999999</v>
      </c>
      <c r="M77">
        <v>412.323395</v>
      </c>
      <c r="N77">
        <v>413.07879600000001</v>
      </c>
      <c r="O77">
        <v>414.09207199999997</v>
      </c>
      <c r="P77">
        <v>415.50988799999999</v>
      </c>
      <c r="Q77">
        <v>417.32592799999998</v>
      </c>
      <c r="R77">
        <v>419.924286</v>
      </c>
      <c r="S77">
        <v>423.35098299999999</v>
      </c>
      <c r="T77">
        <v>427.35144000000003</v>
      </c>
      <c r="U77">
        <v>431.91720600000002</v>
      </c>
      <c r="V77">
        <v>436.60537699999998</v>
      </c>
      <c r="W77">
        <v>441.23654199999999</v>
      </c>
      <c r="X77">
        <v>445.724335</v>
      </c>
      <c r="Y77">
        <v>449.78125</v>
      </c>
      <c r="Z77">
        <v>453.69702100000001</v>
      </c>
      <c r="AA77">
        <v>457.69296300000002</v>
      </c>
      <c r="AB77">
        <v>461.92572000000001</v>
      </c>
      <c r="AC77">
        <v>466.46151700000001</v>
      </c>
      <c r="AD77">
        <v>471.69598400000001</v>
      </c>
      <c r="AE77">
        <v>477.375</v>
      </c>
      <c r="AF77">
        <v>483.16101099999997</v>
      </c>
      <c r="AG77">
        <v>488.85211199999998</v>
      </c>
      <c r="AH77">
        <v>494.744598</v>
      </c>
      <c r="AI77">
        <v>500.88613900000001</v>
      </c>
      <c r="AJ77">
        <v>507.23538200000002</v>
      </c>
      <c r="AK77" s="51">
        <v>8.0000000000000002E-3</v>
      </c>
    </row>
    <row r="78" spans="1:37">
      <c r="A78" t="s">
        <v>1438</v>
      </c>
      <c r="B78" t="s">
        <v>1871</v>
      </c>
      <c r="C78" t="s">
        <v>2046</v>
      </c>
      <c r="D78" t="s">
        <v>521</v>
      </c>
      <c r="E78">
        <v>794.45788600000003</v>
      </c>
      <c r="F78">
        <v>842.16772500000002</v>
      </c>
      <c r="G78">
        <v>890.77868699999999</v>
      </c>
      <c r="H78">
        <v>940.500854</v>
      </c>
      <c r="I78">
        <v>991.15661599999999</v>
      </c>
      <c r="J78">
        <v>1042.9216309999999</v>
      </c>
      <c r="K78">
        <v>1095.237061</v>
      </c>
      <c r="L78">
        <v>1148.195068</v>
      </c>
      <c r="M78">
        <v>1202.155518</v>
      </c>
      <c r="N78">
        <v>1257.215698</v>
      </c>
      <c r="O78">
        <v>1312.9758300000001</v>
      </c>
      <c r="P78">
        <v>1370.0898440000001</v>
      </c>
      <c r="Q78">
        <v>1428.0952150000001</v>
      </c>
      <c r="R78">
        <v>1487.206177</v>
      </c>
      <c r="S78">
        <v>1546.9842530000001</v>
      </c>
      <c r="T78">
        <v>1607.5775149999999</v>
      </c>
      <c r="U78">
        <v>1669.341553</v>
      </c>
      <c r="V78">
        <v>1731.924683</v>
      </c>
      <c r="W78">
        <v>1795.2633060000001</v>
      </c>
      <c r="X78">
        <v>1858.9270019999999</v>
      </c>
      <c r="Y78">
        <v>1922.598389</v>
      </c>
      <c r="Z78">
        <v>1992.17688</v>
      </c>
      <c r="AA78">
        <v>2058.6616210000002</v>
      </c>
      <c r="AB78">
        <v>2124.4025879999999</v>
      </c>
      <c r="AC78">
        <v>2190.1062010000001</v>
      </c>
      <c r="AD78">
        <v>2255.4506839999999</v>
      </c>
      <c r="AE78">
        <v>2320.0786130000001</v>
      </c>
      <c r="AF78">
        <v>2384.3642580000001</v>
      </c>
      <c r="AG78">
        <v>2448.5471189999998</v>
      </c>
      <c r="AH78">
        <v>2513.0866700000001</v>
      </c>
      <c r="AI78">
        <v>2578.1127929999998</v>
      </c>
      <c r="AJ78">
        <v>2643.1203609999998</v>
      </c>
      <c r="AK78" s="51">
        <v>0.04</v>
      </c>
    </row>
    <row r="79" spans="1:37">
      <c r="A79" t="s">
        <v>1503</v>
      </c>
      <c r="B79" t="s">
        <v>1872</v>
      </c>
      <c r="C79" t="s">
        <v>2047</v>
      </c>
      <c r="D79" t="s">
        <v>521</v>
      </c>
      <c r="E79">
        <v>471.28247099999999</v>
      </c>
      <c r="F79">
        <v>501.94793700000002</v>
      </c>
      <c r="G79">
        <v>533.37548800000002</v>
      </c>
      <c r="H79">
        <v>565.57226600000001</v>
      </c>
      <c r="I79">
        <v>598.51281700000004</v>
      </c>
      <c r="J79">
        <v>632.26635699999997</v>
      </c>
      <c r="K79">
        <v>666.689392</v>
      </c>
      <c r="L79">
        <v>701.737976</v>
      </c>
      <c r="M79">
        <v>737.45513900000003</v>
      </c>
      <c r="N79">
        <v>773.84130900000002</v>
      </c>
      <c r="O79">
        <v>810.65454099999999</v>
      </c>
      <c r="P79">
        <v>848.40124500000002</v>
      </c>
      <c r="Q79">
        <v>886.18499799999995</v>
      </c>
      <c r="R79">
        <v>924.849243</v>
      </c>
      <c r="S79">
        <v>963.47723399999995</v>
      </c>
      <c r="T79">
        <v>1002.484009</v>
      </c>
      <c r="U79">
        <v>1042.3359379999999</v>
      </c>
      <c r="V79">
        <v>1082.764038</v>
      </c>
      <c r="W79">
        <v>1123.422241</v>
      </c>
      <c r="X79">
        <v>1163.9812010000001</v>
      </c>
      <c r="Y79">
        <v>1204.618164</v>
      </c>
      <c r="Z79">
        <v>1245.534058</v>
      </c>
      <c r="AA79">
        <v>1286.9023440000001</v>
      </c>
      <c r="AB79">
        <v>1327.2152100000001</v>
      </c>
      <c r="AC79">
        <v>1367.377686</v>
      </c>
      <c r="AD79">
        <v>1407.2303469999999</v>
      </c>
      <c r="AE79">
        <v>1446.332764</v>
      </c>
      <c r="AF79">
        <v>1484.8211670000001</v>
      </c>
      <c r="AG79">
        <v>1523.2646480000001</v>
      </c>
      <c r="AH79">
        <v>1561.770264</v>
      </c>
      <c r="AI79">
        <v>1600.2126459999999</v>
      </c>
      <c r="AJ79">
        <v>1638.309814</v>
      </c>
      <c r="AK79" s="51">
        <v>4.1000000000000002E-2</v>
      </c>
    </row>
    <row r="80" spans="1:37">
      <c r="A80" t="s">
        <v>1505</v>
      </c>
      <c r="B80" t="s">
        <v>1873</v>
      </c>
      <c r="C80" t="s">
        <v>2048</v>
      </c>
      <c r="D80" t="s">
        <v>521</v>
      </c>
      <c r="E80">
        <v>43.849991000000003</v>
      </c>
      <c r="F80">
        <v>49.503132000000001</v>
      </c>
      <c r="G80">
        <v>55.333781999999999</v>
      </c>
      <c r="H80">
        <v>61.443390000000001</v>
      </c>
      <c r="I80">
        <v>67.609375</v>
      </c>
      <c r="J80">
        <v>73.935158000000001</v>
      </c>
      <c r="K80">
        <v>80.018822</v>
      </c>
      <c r="L80">
        <v>86.014281999999994</v>
      </c>
      <c r="M80">
        <v>92.215941999999998</v>
      </c>
      <c r="N80">
        <v>98.689910999999995</v>
      </c>
      <c r="O80">
        <v>105.431854</v>
      </c>
      <c r="P80">
        <v>112.33847</v>
      </c>
      <c r="Q80">
        <v>119.95475</v>
      </c>
      <c r="R80">
        <v>127.708893</v>
      </c>
      <c r="S80">
        <v>135.938019</v>
      </c>
      <c r="T80">
        <v>144.54946899999999</v>
      </c>
      <c r="U80">
        <v>153.24667400000001</v>
      </c>
      <c r="V80">
        <v>162.04762299999999</v>
      </c>
      <c r="W80">
        <v>171.01968400000001</v>
      </c>
      <c r="X80">
        <v>180.308899</v>
      </c>
      <c r="Y80">
        <v>189.47290000000001</v>
      </c>
      <c r="Z80">
        <v>204.12455700000001</v>
      </c>
      <c r="AA80">
        <v>214.88287399999999</v>
      </c>
      <c r="AB80">
        <v>225.798126</v>
      </c>
      <c r="AC80">
        <v>236.93308999999999</v>
      </c>
      <c r="AD80">
        <v>248.120499</v>
      </c>
      <c r="AE80">
        <v>259.55224600000003</v>
      </c>
      <c r="AF80">
        <v>271.17117300000001</v>
      </c>
      <c r="AG80">
        <v>282.722534</v>
      </c>
      <c r="AH80">
        <v>294.548767</v>
      </c>
      <c r="AI80">
        <v>306.85409499999997</v>
      </c>
      <c r="AJ80">
        <v>319.39773600000001</v>
      </c>
      <c r="AK80" s="51">
        <v>6.6000000000000003E-2</v>
      </c>
    </row>
    <row r="81" spans="1:37">
      <c r="A81" t="s">
        <v>1507</v>
      </c>
      <c r="B81" t="s">
        <v>1874</v>
      </c>
      <c r="C81" t="s">
        <v>2049</v>
      </c>
      <c r="D81" t="s">
        <v>521</v>
      </c>
      <c r="E81">
        <v>279.32540899999998</v>
      </c>
      <c r="F81">
        <v>290.71670499999999</v>
      </c>
      <c r="G81">
        <v>302.06942700000002</v>
      </c>
      <c r="H81">
        <v>313.48519900000002</v>
      </c>
      <c r="I81">
        <v>325.03439300000002</v>
      </c>
      <c r="J81">
        <v>336.72009300000002</v>
      </c>
      <c r="K81">
        <v>348.52880900000002</v>
      </c>
      <c r="L81">
        <v>360.44278000000003</v>
      </c>
      <c r="M81">
        <v>372.484467</v>
      </c>
      <c r="N81">
        <v>384.68441799999999</v>
      </c>
      <c r="O81">
        <v>396.889343</v>
      </c>
      <c r="P81">
        <v>409.35006700000002</v>
      </c>
      <c r="Q81">
        <v>421.95538299999998</v>
      </c>
      <c r="R81">
        <v>434.64804099999998</v>
      </c>
      <c r="S81">
        <v>447.56896999999998</v>
      </c>
      <c r="T81">
        <v>460.54406699999998</v>
      </c>
      <c r="U81">
        <v>473.75897200000003</v>
      </c>
      <c r="V81">
        <v>487.113068</v>
      </c>
      <c r="W81">
        <v>500.82141100000001</v>
      </c>
      <c r="X81">
        <v>514.63696300000004</v>
      </c>
      <c r="Y81">
        <v>528.507385</v>
      </c>
      <c r="Z81">
        <v>542.51831100000004</v>
      </c>
      <c r="AA81">
        <v>556.87634300000002</v>
      </c>
      <c r="AB81">
        <v>571.38928199999998</v>
      </c>
      <c r="AC81">
        <v>585.79547100000002</v>
      </c>
      <c r="AD81">
        <v>600.09973100000002</v>
      </c>
      <c r="AE81">
        <v>614.19348100000002</v>
      </c>
      <c r="AF81">
        <v>628.37207000000001</v>
      </c>
      <c r="AG81">
        <v>642.55987500000003</v>
      </c>
      <c r="AH81">
        <v>656.76763900000003</v>
      </c>
      <c r="AI81">
        <v>671.04595900000004</v>
      </c>
      <c r="AJ81">
        <v>685.41284199999996</v>
      </c>
      <c r="AK81" s="51">
        <v>2.9000000000000001E-2</v>
      </c>
    </row>
    <row r="82" spans="1:37">
      <c r="A82" t="s">
        <v>1440</v>
      </c>
      <c r="B82" t="s">
        <v>1875</v>
      </c>
      <c r="C82" t="s">
        <v>2050</v>
      </c>
      <c r="D82" t="s">
        <v>521</v>
      </c>
      <c r="E82">
        <v>1397.778564</v>
      </c>
      <c r="F82">
        <v>1467.3206789999999</v>
      </c>
      <c r="G82">
        <v>1538.759033</v>
      </c>
      <c r="H82">
        <v>1612.034668</v>
      </c>
      <c r="I82">
        <v>1689.234009</v>
      </c>
      <c r="J82">
        <v>1767.1823730000001</v>
      </c>
      <c r="K82">
        <v>1847.184082</v>
      </c>
      <c r="L82">
        <v>1927.7182620000001</v>
      </c>
      <c r="M82">
        <v>2010.533203</v>
      </c>
      <c r="N82">
        <v>2095.1437989999999</v>
      </c>
      <c r="O82">
        <v>2180.6313479999999</v>
      </c>
      <c r="P82">
        <v>2267.9448240000002</v>
      </c>
      <c r="Q82">
        <v>2356.6479490000002</v>
      </c>
      <c r="R82">
        <v>2446.156982</v>
      </c>
      <c r="S82">
        <v>2536.6845699999999</v>
      </c>
      <c r="T82">
        <v>2629.4968260000001</v>
      </c>
      <c r="U82">
        <v>2722.0395509999998</v>
      </c>
      <c r="V82">
        <v>2815.110107</v>
      </c>
      <c r="W82">
        <v>2908.342529</v>
      </c>
      <c r="X82">
        <v>3001.4167480000001</v>
      </c>
      <c r="Y82">
        <v>3093.6088869999999</v>
      </c>
      <c r="Z82">
        <v>3185.7861330000001</v>
      </c>
      <c r="AA82">
        <v>3276.783203</v>
      </c>
      <c r="AB82">
        <v>3368.9089359999998</v>
      </c>
      <c r="AC82">
        <v>3457.4533689999998</v>
      </c>
      <c r="AD82">
        <v>3545.4907229999999</v>
      </c>
      <c r="AE82">
        <v>3628.576904</v>
      </c>
      <c r="AF82">
        <v>3710.0310060000002</v>
      </c>
      <c r="AG82">
        <v>3789.8967290000001</v>
      </c>
      <c r="AH82">
        <v>3868.4384770000001</v>
      </c>
      <c r="AI82">
        <v>3947.0190429999998</v>
      </c>
      <c r="AJ82">
        <v>4025.7651369999999</v>
      </c>
      <c r="AK82" s="51">
        <v>3.5000000000000003E-2</v>
      </c>
    </row>
    <row r="83" spans="1:37">
      <c r="A83" t="s">
        <v>1503</v>
      </c>
      <c r="B83" t="s">
        <v>1876</v>
      </c>
      <c r="C83" t="s">
        <v>2051</v>
      </c>
      <c r="D83" t="s">
        <v>521</v>
      </c>
      <c r="E83">
        <v>832.27911400000005</v>
      </c>
      <c r="F83">
        <v>867.51068099999998</v>
      </c>
      <c r="G83">
        <v>903.95800799999995</v>
      </c>
      <c r="H83">
        <v>941.48480199999995</v>
      </c>
      <c r="I83">
        <v>982.36883499999999</v>
      </c>
      <c r="J83">
        <v>1023.501953</v>
      </c>
      <c r="K83">
        <v>1065.9235839999999</v>
      </c>
      <c r="L83">
        <v>1108.430298</v>
      </c>
      <c r="M83">
        <v>1152.7148440000001</v>
      </c>
      <c r="N83">
        <v>1198.5772710000001</v>
      </c>
      <c r="O83">
        <v>1244.9300539999999</v>
      </c>
      <c r="P83">
        <v>1292.545654</v>
      </c>
      <c r="Q83">
        <v>1340.696533</v>
      </c>
      <c r="R83">
        <v>1388.813721</v>
      </c>
      <c r="S83">
        <v>1437.9860839999999</v>
      </c>
      <c r="T83">
        <v>1489.2312010000001</v>
      </c>
      <c r="U83">
        <v>1540.1057129999999</v>
      </c>
      <c r="V83">
        <v>1591.2768550000001</v>
      </c>
      <c r="W83">
        <v>1642.474976</v>
      </c>
      <c r="X83">
        <v>1693.4726559999999</v>
      </c>
      <c r="Y83">
        <v>1743.622803</v>
      </c>
      <c r="Z83">
        <v>1793.429932</v>
      </c>
      <c r="AA83">
        <v>1841.8488769999999</v>
      </c>
      <c r="AB83">
        <v>1891.7348629999999</v>
      </c>
      <c r="AC83">
        <v>1939.6024170000001</v>
      </c>
      <c r="AD83">
        <v>1988.8551030000001</v>
      </c>
      <c r="AE83">
        <v>2034.0500489999999</v>
      </c>
      <c r="AF83">
        <v>2078.4514159999999</v>
      </c>
      <c r="AG83">
        <v>2122.0920409999999</v>
      </c>
      <c r="AH83">
        <v>2165.1645509999998</v>
      </c>
      <c r="AI83">
        <v>2208.9296880000002</v>
      </c>
      <c r="AJ83">
        <v>2253.4169919999999</v>
      </c>
      <c r="AK83" s="51">
        <v>3.3000000000000002E-2</v>
      </c>
    </row>
    <row r="84" spans="1:37">
      <c r="A84" t="s">
        <v>1505</v>
      </c>
      <c r="B84" t="s">
        <v>1877</v>
      </c>
      <c r="C84" t="s">
        <v>2052</v>
      </c>
      <c r="D84" t="s">
        <v>521</v>
      </c>
      <c r="E84">
        <v>168.342209</v>
      </c>
      <c r="F84">
        <v>181.86196899999999</v>
      </c>
      <c r="G84">
        <v>195.737549</v>
      </c>
      <c r="H84">
        <v>210.06068400000001</v>
      </c>
      <c r="I84">
        <v>224.712906</v>
      </c>
      <c r="J84">
        <v>239.633713</v>
      </c>
      <c r="K84">
        <v>254.988373</v>
      </c>
      <c r="L84">
        <v>270.45413200000002</v>
      </c>
      <c r="M84">
        <v>286.10501099999999</v>
      </c>
      <c r="N84">
        <v>301.63900799999999</v>
      </c>
      <c r="O84">
        <v>317.19519000000003</v>
      </c>
      <c r="P84">
        <v>332.93984999999998</v>
      </c>
      <c r="Q84">
        <v>349.18682899999999</v>
      </c>
      <c r="R84">
        <v>365.93933099999998</v>
      </c>
      <c r="S84">
        <v>382.29846199999997</v>
      </c>
      <c r="T84">
        <v>398.44940200000002</v>
      </c>
      <c r="U84">
        <v>414.35647599999999</v>
      </c>
      <c r="V84">
        <v>430.24121100000002</v>
      </c>
      <c r="W84">
        <v>446.14245599999998</v>
      </c>
      <c r="X84">
        <v>462.09558099999998</v>
      </c>
      <c r="Y84">
        <v>478.14501999999999</v>
      </c>
      <c r="Z84">
        <v>494.76498400000003</v>
      </c>
      <c r="AA84">
        <v>511.92507899999998</v>
      </c>
      <c r="AB84">
        <v>529.19000200000005</v>
      </c>
      <c r="AC84">
        <v>545.42614700000001</v>
      </c>
      <c r="AD84">
        <v>560.36377000000005</v>
      </c>
      <c r="AE84">
        <v>575.00860599999999</v>
      </c>
      <c r="AF84">
        <v>589.36859100000004</v>
      </c>
      <c r="AG84">
        <v>603.40716599999996</v>
      </c>
      <c r="AH84">
        <v>617.09985400000005</v>
      </c>
      <c r="AI84">
        <v>630.43719499999997</v>
      </c>
      <c r="AJ84">
        <v>643.44171100000005</v>
      </c>
      <c r="AK84" s="51">
        <v>4.3999999999999997E-2</v>
      </c>
    </row>
    <row r="85" spans="1:37">
      <c r="A85" t="s">
        <v>1507</v>
      </c>
      <c r="B85" t="s">
        <v>1878</v>
      </c>
      <c r="C85" t="s">
        <v>2053</v>
      </c>
      <c r="D85" t="s">
        <v>521</v>
      </c>
      <c r="E85">
        <v>397.15728799999999</v>
      </c>
      <c r="F85">
        <v>417.94802900000002</v>
      </c>
      <c r="G85">
        <v>439.06350700000002</v>
      </c>
      <c r="H85">
        <v>460.489105</v>
      </c>
      <c r="I85">
        <v>482.15219100000002</v>
      </c>
      <c r="J85">
        <v>504.04675300000002</v>
      </c>
      <c r="K85">
        <v>526.272156</v>
      </c>
      <c r="L85">
        <v>548.83392300000003</v>
      </c>
      <c r="M85">
        <v>571.71343999999999</v>
      </c>
      <c r="N85">
        <v>594.92755099999999</v>
      </c>
      <c r="O85">
        <v>618.50610400000005</v>
      </c>
      <c r="P85">
        <v>642.45922900000005</v>
      </c>
      <c r="Q85">
        <v>666.76470900000004</v>
      </c>
      <c r="R85">
        <v>691.40386999999998</v>
      </c>
      <c r="S85">
        <v>716.40008499999999</v>
      </c>
      <c r="T85">
        <v>741.81622300000004</v>
      </c>
      <c r="U85">
        <v>767.57745399999999</v>
      </c>
      <c r="V85">
        <v>793.59198000000004</v>
      </c>
      <c r="W85">
        <v>819.725098</v>
      </c>
      <c r="X85">
        <v>845.84832800000004</v>
      </c>
      <c r="Y85">
        <v>871.84118699999999</v>
      </c>
      <c r="Z85">
        <v>897.59136999999998</v>
      </c>
      <c r="AA85">
        <v>923.00939900000003</v>
      </c>
      <c r="AB85">
        <v>947.98419200000001</v>
      </c>
      <c r="AC85">
        <v>972.42474400000003</v>
      </c>
      <c r="AD85">
        <v>996.27203399999996</v>
      </c>
      <c r="AE85">
        <v>1019.51825</v>
      </c>
      <c r="AF85">
        <v>1042.2109379999999</v>
      </c>
      <c r="AG85">
        <v>1064.397461</v>
      </c>
      <c r="AH85">
        <v>1086.1741939999999</v>
      </c>
      <c r="AI85">
        <v>1107.6521</v>
      </c>
      <c r="AJ85">
        <v>1128.9063719999999</v>
      </c>
      <c r="AK85" s="51">
        <v>3.4000000000000002E-2</v>
      </c>
    </row>
    <row r="86" spans="1:37">
      <c r="A86" t="s">
        <v>1442</v>
      </c>
      <c r="B86" t="s">
        <v>1879</v>
      </c>
      <c r="C86" t="s">
        <v>2054</v>
      </c>
      <c r="D86" t="s">
        <v>521</v>
      </c>
      <c r="E86">
        <v>6162.7353519999997</v>
      </c>
      <c r="F86">
        <v>6408.0532229999999</v>
      </c>
      <c r="G86">
        <v>6652.3369140000004</v>
      </c>
      <c r="H86">
        <v>6895.9702150000003</v>
      </c>
      <c r="I86">
        <v>7136.8823240000002</v>
      </c>
      <c r="J86">
        <v>7371.9350590000004</v>
      </c>
      <c r="K86">
        <v>7601.294922</v>
      </c>
      <c r="L86">
        <v>7828.2304690000001</v>
      </c>
      <c r="M86">
        <v>8051.4829099999997</v>
      </c>
      <c r="N86">
        <v>8268.7011719999991</v>
      </c>
      <c r="O86">
        <v>8482.6748050000006</v>
      </c>
      <c r="P86">
        <v>8687.8964840000008</v>
      </c>
      <c r="Q86">
        <v>8883.8886719999991</v>
      </c>
      <c r="R86">
        <v>9084.9355469999991</v>
      </c>
      <c r="S86">
        <v>9279.7255860000005</v>
      </c>
      <c r="T86">
        <v>9466.9423829999996</v>
      </c>
      <c r="U86">
        <v>9645.9912110000005</v>
      </c>
      <c r="V86">
        <v>9821.6308590000008</v>
      </c>
      <c r="W86">
        <v>9986.7841800000006</v>
      </c>
      <c r="X86">
        <v>10141.414062</v>
      </c>
      <c r="Y86">
        <v>10287.935546999999</v>
      </c>
      <c r="Z86">
        <v>10426.463867</v>
      </c>
      <c r="AA86">
        <v>10566.03125</v>
      </c>
      <c r="AB86">
        <v>10706.112305000001</v>
      </c>
      <c r="AC86">
        <v>10844.841796999999</v>
      </c>
      <c r="AD86">
        <v>10978.222656</v>
      </c>
      <c r="AE86">
        <v>11108.488281</v>
      </c>
      <c r="AF86">
        <v>11241.760742</v>
      </c>
      <c r="AG86">
        <v>11398.318359000001</v>
      </c>
      <c r="AH86">
        <v>11554.322265999999</v>
      </c>
      <c r="AI86">
        <v>11716.213867</v>
      </c>
      <c r="AJ86">
        <v>11886.504883</v>
      </c>
      <c r="AK86" s="51">
        <v>2.1000000000000001E-2</v>
      </c>
    </row>
    <row r="87" spans="1:37">
      <c r="A87" t="s">
        <v>1503</v>
      </c>
      <c r="B87" t="s">
        <v>1880</v>
      </c>
      <c r="C87" t="s">
        <v>2055</v>
      </c>
      <c r="D87" t="s">
        <v>521</v>
      </c>
      <c r="E87">
        <v>3799.8933109999998</v>
      </c>
      <c r="F87">
        <v>3976.5515140000002</v>
      </c>
      <c r="G87">
        <v>4153.5610349999997</v>
      </c>
      <c r="H87">
        <v>4330.9458009999998</v>
      </c>
      <c r="I87">
        <v>4506.3955079999996</v>
      </c>
      <c r="J87">
        <v>4678.3520509999998</v>
      </c>
      <c r="K87">
        <v>4850.3969729999999</v>
      </c>
      <c r="L87">
        <v>5024.8984380000002</v>
      </c>
      <c r="M87">
        <v>5196.591797</v>
      </c>
      <c r="N87">
        <v>5365.8471680000002</v>
      </c>
      <c r="O87">
        <v>5534.2451170000004</v>
      </c>
      <c r="P87">
        <v>5694.5898440000001</v>
      </c>
      <c r="Q87">
        <v>5847.9653319999998</v>
      </c>
      <c r="R87">
        <v>6001.9301759999998</v>
      </c>
      <c r="S87">
        <v>6148.7275390000004</v>
      </c>
      <c r="T87">
        <v>6290.8608400000003</v>
      </c>
      <c r="U87">
        <v>6428.9023440000001</v>
      </c>
      <c r="V87">
        <v>6562.1132809999999</v>
      </c>
      <c r="W87">
        <v>6694.1601559999999</v>
      </c>
      <c r="X87">
        <v>6812.9746089999999</v>
      </c>
      <c r="Y87">
        <v>6927.1254879999997</v>
      </c>
      <c r="Z87">
        <v>7036.1884769999997</v>
      </c>
      <c r="AA87">
        <v>7144.3818359999996</v>
      </c>
      <c r="AB87">
        <v>7252.3271480000003</v>
      </c>
      <c r="AC87">
        <v>7357.7880859999996</v>
      </c>
      <c r="AD87">
        <v>7458.1044920000004</v>
      </c>
      <c r="AE87">
        <v>7554.9140619999998</v>
      </c>
      <c r="AF87">
        <v>7653.3798829999996</v>
      </c>
      <c r="AG87">
        <v>7751.0297849999997</v>
      </c>
      <c r="AH87">
        <v>7843.578125</v>
      </c>
      <c r="AI87">
        <v>7936.5444340000004</v>
      </c>
      <c r="AJ87">
        <v>8033.2172849999997</v>
      </c>
      <c r="AK87" s="51">
        <v>2.4E-2</v>
      </c>
    </row>
    <row r="88" spans="1:37">
      <c r="A88" t="s">
        <v>1505</v>
      </c>
      <c r="B88" t="s">
        <v>1881</v>
      </c>
      <c r="C88" t="s">
        <v>2056</v>
      </c>
      <c r="D88" t="s">
        <v>521</v>
      </c>
      <c r="E88">
        <v>1028.027466</v>
      </c>
      <c r="F88">
        <v>1075.401001</v>
      </c>
      <c r="G88">
        <v>1122.7749020000001</v>
      </c>
      <c r="H88">
        <v>1170.8873289999999</v>
      </c>
      <c r="I88">
        <v>1219.5792240000001</v>
      </c>
      <c r="J88">
        <v>1268.1807859999999</v>
      </c>
      <c r="K88">
        <v>1313.461182</v>
      </c>
      <c r="L88">
        <v>1355.0289310000001</v>
      </c>
      <c r="M88">
        <v>1396.700928</v>
      </c>
      <c r="N88">
        <v>1435.6623540000001</v>
      </c>
      <c r="O88">
        <v>1473.7375489999999</v>
      </c>
      <c r="P88">
        <v>1510.874268</v>
      </c>
      <c r="Q88">
        <v>1544.9423830000001</v>
      </c>
      <c r="R88">
        <v>1583.038818</v>
      </c>
      <c r="S88">
        <v>1623.3950199999999</v>
      </c>
      <c r="T88">
        <v>1661.457275</v>
      </c>
      <c r="U88">
        <v>1696.4654539999999</v>
      </c>
      <c r="V88">
        <v>1732.428101</v>
      </c>
      <c r="W88">
        <v>1758.9167480000001</v>
      </c>
      <c r="X88">
        <v>1789.4476320000001</v>
      </c>
      <c r="Y88">
        <v>1818.4746090000001</v>
      </c>
      <c r="Z88">
        <v>1844.9761960000001</v>
      </c>
      <c r="AA88">
        <v>1871.9291989999999</v>
      </c>
      <c r="AB88">
        <v>1899.3863530000001</v>
      </c>
      <c r="AC88">
        <v>1927.1816409999999</v>
      </c>
      <c r="AD88">
        <v>1955.2745359999999</v>
      </c>
      <c r="AE88">
        <v>1983.518677</v>
      </c>
      <c r="AF88">
        <v>2011.7879640000001</v>
      </c>
      <c r="AG88">
        <v>2062.258057</v>
      </c>
      <c r="AH88">
        <v>2115.342529</v>
      </c>
      <c r="AI88">
        <v>2171.9528810000002</v>
      </c>
      <c r="AJ88">
        <v>2231.3713379999999</v>
      </c>
      <c r="AK88" s="51">
        <v>2.5000000000000001E-2</v>
      </c>
    </row>
    <row r="89" spans="1:37">
      <c r="A89" t="s">
        <v>1507</v>
      </c>
      <c r="B89" t="s">
        <v>1882</v>
      </c>
      <c r="C89" t="s">
        <v>2057</v>
      </c>
      <c r="D89" t="s">
        <v>521</v>
      </c>
      <c r="E89">
        <v>1334.814453</v>
      </c>
      <c r="F89">
        <v>1356.1004640000001</v>
      </c>
      <c r="G89">
        <v>1376.000732</v>
      </c>
      <c r="H89">
        <v>1394.1373289999999</v>
      </c>
      <c r="I89">
        <v>1410.9075929999999</v>
      </c>
      <c r="J89">
        <v>1425.4023440000001</v>
      </c>
      <c r="K89">
        <v>1437.4366460000001</v>
      </c>
      <c r="L89">
        <v>1448.3032229999999</v>
      </c>
      <c r="M89">
        <v>1458.1898189999999</v>
      </c>
      <c r="N89">
        <v>1467.1918949999999</v>
      </c>
      <c r="O89">
        <v>1474.692749</v>
      </c>
      <c r="P89">
        <v>1482.4326169999999</v>
      </c>
      <c r="Q89">
        <v>1490.9814449999999</v>
      </c>
      <c r="R89">
        <v>1499.966919</v>
      </c>
      <c r="S89">
        <v>1507.6026609999999</v>
      </c>
      <c r="T89">
        <v>1514.6241460000001</v>
      </c>
      <c r="U89">
        <v>1520.6239009999999</v>
      </c>
      <c r="V89">
        <v>1527.0898440000001</v>
      </c>
      <c r="W89">
        <v>1533.7071530000001</v>
      </c>
      <c r="X89">
        <v>1538.991943</v>
      </c>
      <c r="Y89">
        <v>1542.3358149999999</v>
      </c>
      <c r="Z89">
        <v>1545.2985839999999</v>
      </c>
      <c r="AA89">
        <v>1549.7202150000001</v>
      </c>
      <c r="AB89">
        <v>1554.3983149999999</v>
      </c>
      <c r="AC89">
        <v>1559.871582</v>
      </c>
      <c r="AD89">
        <v>1564.8438719999999</v>
      </c>
      <c r="AE89">
        <v>1570.055298</v>
      </c>
      <c r="AF89">
        <v>1576.5924070000001</v>
      </c>
      <c r="AG89">
        <v>1585.030029</v>
      </c>
      <c r="AH89">
        <v>1595.4013669999999</v>
      </c>
      <c r="AI89">
        <v>1607.716919</v>
      </c>
      <c r="AJ89">
        <v>1621.9157709999999</v>
      </c>
      <c r="AK89" s="51">
        <v>6.0000000000000001E-3</v>
      </c>
    </row>
    <row r="90" spans="1:37">
      <c r="A90" t="s">
        <v>1444</v>
      </c>
      <c r="B90" t="s">
        <v>1883</v>
      </c>
      <c r="C90" t="s">
        <v>2058</v>
      </c>
      <c r="D90" t="s">
        <v>521</v>
      </c>
      <c r="E90">
        <v>1174.7423100000001</v>
      </c>
      <c r="F90">
        <v>1207.686768</v>
      </c>
      <c r="G90">
        <v>1242.205688</v>
      </c>
      <c r="H90">
        <v>1278.2299800000001</v>
      </c>
      <c r="I90">
        <v>1316.0905760000001</v>
      </c>
      <c r="J90">
        <v>1355.295288</v>
      </c>
      <c r="K90">
        <v>1395.733154</v>
      </c>
      <c r="L90">
        <v>1437.0047609999999</v>
      </c>
      <c r="M90">
        <v>1478.6892089999999</v>
      </c>
      <c r="N90">
        <v>1522.385254</v>
      </c>
      <c r="O90">
        <v>1568.0135499999999</v>
      </c>
      <c r="P90">
        <v>1614.72522</v>
      </c>
      <c r="Q90">
        <v>1669.972168</v>
      </c>
      <c r="R90">
        <v>1726.668091</v>
      </c>
      <c r="S90">
        <v>1785.729736</v>
      </c>
      <c r="T90">
        <v>1847.3587649999999</v>
      </c>
      <c r="U90">
        <v>1911.7426760000001</v>
      </c>
      <c r="V90">
        <v>1979.413818</v>
      </c>
      <c r="W90">
        <v>2049.8413089999999</v>
      </c>
      <c r="X90">
        <v>2122.5446780000002</v>
      </c>
      <c r="Y90">
        <v>2200.0437010000001</v>
      </c>
      <c r="Z90">
        <v>2286.1420899999998</v>
      </c>
      <c r="AA90">
        <v>2374.9365229999999</v>
      </c>
      <c r="AB90">
        <v>2468.6303710000002</v>
      </c>
      <c r="AC90">
        <v>2568.148682</v>
      </c>
      <c r="AD90">
        <v>2673.8312989999999</v>
      </c>
      <c r="AE90">
        <v>2784.969482</v>
      </c>
      <c r="AF90">
        <v>2900.1547850000002</v>
      </c>
      <c r="AG90">
        <v>3019.9145509999998</v>
      </c>
      <c r="AH90">
        <v>3145.334961</v>
      </c>
      <c r="AI90">
        <v>3276.735596</v>
      </c>
      <c r="AJ90">
        <v>3414.1586910000001</v>
      </c>
      <c r="AK90" s="51">
        <v>3.5000000000000003E-2</v>
      </c>
    </row>
    <row r="91" spans="1:37">
      <c r="A91" t="s">
        <v>1503</v>
      </c>
      <c r="B91" t="s">
        <v>1884</v>
      </c>
      <c r="C91" t="s">
        <v>2059</v>
      </c>
      <c r="D91" t="s">
        <v>521</v>
      </c>
      <c r="E91">
        <v>516.48785399999997</v>
      </c>
      <c r="F91">
        <v>534.23168899999996</v>
      </c>
      <c r="G91">
        <v>552.87341300000003</v>
      </c>
      <c r="H91">
        <v>572.52624500000002</v>
      </c>
      <c r="I91">
        <v>593.22576900000001</v>
      </c>
      <c r="J91">
        <v>614.72534199999996</v>
      </c>
      <c r="K91">
        <v>636.77417000000003</v>
      </c>
      <c r="L91">
        <v>659.28881799999999</v>
      </c>
      <c r="M91">
        <v>682.38378899999998</v>
      </c>
      <c r="N91">
        <v>706.19921899999997</v>
      </c>
      <c r="O91">
        <v>730.95165999999995</v>
      </c>
      <c r="P91">
        <v>756.40801999999996</v>
      </c>
      <c r="Q91">
        <v>788.51525900000001</v>
      </c>
      <c r="R91">
        <v>821.66216999999995</v>
      </c>
      <c r="S91">
        <v>856.59454300000004</v>
      </c>
      <c r="T91">
        <v>893.50970500000005</v>
      </c>
      <c r="U91">
        <v>932.27294900000004</v>
      </c>
      <c r="V91">
        <v>972.92138699999998</v>
      </c>
      <c r="W91">
        <v>1015.387207</v>
      </c>
      <c r="X91">
        <v>1059.741943</v>
      </c>
      <c r="Y91">
        <v>1106.2196039999999</v>
      </c>
      <c r="Z91">
        <v>1158.114014</v>
      </c>
      <c r="AA91">
        <v>1209.739746</v>
      </c>
      <c r="AB91">
        <v>1263.4270019999999</v>
      </c>
      <c r="AC91">
        <v>1319.581543</v>
      </c>
      <c r="AD91">
        <v>1378.3916019999999</v>
      </c>
      <c r="AE91">
        <v>1440.023193</v>
      </c>
      <c r="AF91">
        <v>1504.4844969999999</v>
      </c>
      <c r="AG91">
        <v>1571.1389160000001</v>
      </c>
      <c r="AH91">
        <v>1641.1098629999999</v>
      </c>
      <c r="AI91">
        <v>1714.712769</v>
      </c>
      <c r="AJ91">
        <v>1791.9243160000001</v>
      </c>
      <c r="AK91" s="51">
        <v>4.1000000000000002E-2</v>
      </c>
    </row>
    <row r="92" spans="1:37">
      <c r="A92" t="s">
        <v>1505</v>
      </c>
      <c r="B92" t="s">
        <v>1885</v>
      </c>
      <c r="C92" t="s">
        <v>2060</v>
      </c>
      <c r="D92" t="s">
        <v>521</v>
      </c>
      <c r="E92">
        <v>198.976776</v>
      </c>
      <c r="F92">
        <v>212.781586</v>
      </c>
      <c r="G92">
        <v>227.20426900000001</v>
      </c>
      <c r="H92">
        <v>242.04608200000001</v>
      </c>
      <c r="I92">
        <v>257.60806300000002</v>
      </c>
      <c r="J92">
        <v>273.72692899999998</v>
      </c>
      <c r="K92">
        <v>290.61676</v>
      </c>
      <c r="L92">
        <v>307.98501599999997</v>
      </c>
      <c r="M92">
        <v>325.27066000000002</v>
      </c>
      <c r="N92">
        <v>343.90231299999999</v>
      </c>
      <c r="O92">
        <v>363.54013099999997</v>
      </c>
      <c r="P92">
        <v>383.63079800000003</v>
      </c>
      <c r="Q92">
        <v>404.35668900000002</v>
      </c>
      <c r="R92">
        <v>425.580536</v>
      </c>
      <c r="S92">
        <v>447.32775900000001</v>
      </c>
      <c r="T92">
        <v>469.5849</v>
      </c>
      <c r="U92">
        <v>492.723724</v>
      </c>
      <c r="V92">
        <v>517.25219700000002</v>
      </c>
      <c r="W92">
        <v>542.73968500000001</v>
      </c>
      <c r="X92">
        <v>568.63946499999997</v>
      </c>
      <c r="Y92">
        <v>595.78094499999997</v>
      </c>
      <c r="Z92">
        <v>624.02783199999999</v>
      </c>
      <c r="AA92">
        <v>653.11889599999995</v>
      </c>
      <c r="AB92">
        <v>682.95355199999995</v>
      </c>
      <c r="AC92">
        <v>714.08129899999994</v>
      </c>
      <c r="AD92">
        <v>746.79150400000003</v>
      </c>
      <c r="AE92">
        <v>780.337402</v>
      </c>
      <c r="AF92">
        <v>813.52288799999997</v>
      </c>
      <c r="AG92">
        <v>847.66766399999995</v>
      </c>
      <c r="AH92">
        <v>882.80542000000003</v>
      </c>
      <c r="AI92">
        <v>918.98364300000003</v>
      </c>
      <c r="AJ92">
        <v>956.24603300000001</v>
      </c>
      <c r="AK92" s="51">
        <v>5.1999999999999998E-2</v>
      </c>
    </row>
    <row r="93" spans="1:37">
      <c r="A93" t="s">
        <v>1507</v>
      </c>
      <c r="B93" t="s">
        <v>1886</v>
      </c>
      <c r="C93" t="s">
        <v>2061</v>
      </c>
      <c r="D93" t="s">
        <v>521</v>
      </c>
      <c r="E93">
        <v>459.27773999999999</v>
      </c>
      <c r="F93">
        <v>460.67340100000001</v>
      </c>
      <c r="G93">
        <v>462.12795999999997</v>
      </c>
      <c r="H93">
        <v>463.657715</v>
      </c>
      <c r="I93">
        <v>465.25668300000001</v>
      </c>
      <c r="J93">
        <v>466.84304800000001</v>
      </c>
      <c r="K93">
        <v>468.34216300000003</v>
      </c>
      <c r="L93">
        <v>469.73092700000001</v>
      </c>
      <c r="M93">
        <v>471.03472900000003</v>
      </c>
      <c r="N93">
        <v>472.283661</v>
      </c>
      <c r="O93">
        <v>473.52175899999997</v>
      </c>
      <c r="P93">
        <v>474.68643200000002</v>
      </c>
      <c r="Q93">
        <v>477.100281</v>
      </c>
      <c r="R93">
        <v>479.42544600000002</v>
      </c>
      <c r="S93">
        <v>481.807343</v>
      </c>
      <c r="T93">
        <v>484.26413000000002</v>
      </c>
      <c r="U93">
        <v>486.74600199999998</v>
      </c>
      <c r="V93">
        <v>489.240295</v>
      </c>
      <c r="W93">
        <v>491.71432499999997</v>
      </c>
      <c r="X93">
        <v>494.16332999999997</v>
      </c>
      <c r="Y93">
        <v>498.04312099999999</v>
      </c>
      <c r="Z93">
        <v>504.00030500000003</v>
      </c>
      <c r="AA93">
        <v>512.07794200000001</v>
      </c>
      <c r="AB93">
        <v>522.24981700000001</v>
      </c>
      <c r="AC93">
        <v>534.48584000000005</v>
      </c>
      <c r="AD93">
        <v>548.64819299999999</v>
      </c>
      <c r="AE93">
        <v>564.60894800000005</v>
      </c>
      <c r="AF93">
        <v>582.14733899999999</v>
      </c>
      <c r="AG93">
        <v>601.10790999999995</v>
      </c>
      <c r="AH93">
        <v>621.41980000000001</v>
      </c>
      <c r="AI93">
        <v>643.03924600000005</v>
      </c>
      <c r="AJ93">
        <v>665.98828100000003</v>
      </c>
      <c r="AK93" s="51">
        <v>1.2E-2</v>
      </c>
    </row>
    <row r="94" spans="1:37">
      <c r="A94" t="s">
        <v>1446</v>
      </c>
      <c r="B94" t="s">
        <v>1887</v>
      </c>
      <c r="C94" t="s">
        <v>2062</v>
      </c>
      <c r="D94" t="s">
        <v>521</v>
      </c>
      <c r="E94">
        <v>1905.7021480000001</v>
      </c>
      <c r="F94">
        <v>2008.248047</v>
      </c>
      <c r="G94">
        <v>2118.6145019999999</v>
      </c>
      <c r="H94">
        <v>2228.078857</v>
      </c>
      <c r="I94">
        <v>2336.421143</v>
      </c>
      <c r="J94">
        <v>2445.4467770000001</v>
      </c>
      <c r="K94">
        <v>2554.6469729999999</v>
      </c>
      <c r="L94">
        <v>2660.15625</v>
      </c>
      <c r="M94">
        <v>2781.7382809999999</v>
      </c>
      <c r="N94">
        <v>2886.1586910000001</v>
      </c>
      <c r="O94">
        <v>3014.3183589999999</v>
      </c>
      <c r="P94">
        <v>3119.7993160000001</v>
      </c>
      <c r="Q94">
        <v>3242.5202640000002</v>
      </c>
      <c r="R94">
        <v>3351.0983890000002</v>
      </c>
      <c r="S94">
        <v>3475.366943</v>
      </c>
      <c r="T94">
        <v>3602.571289</v>
      </c>
      <c r="U94">
        <v>3732.5598140000002</v>
      </c>
      <c r="V94">
        <v>3865.9533689999998</v>
      </c>
      <c r="W94">
        <v>4000.8183589999999</v>
      </c>
      <c r="X94">
        <v>4137.0004879999997</v>
      </c>
      <c r="Y94">
        <v>4283.0117190000001</v>
      </c>
      <c r="Z94">
        <v>4447.7026370000003</v>
      </c>
      <c r="AA94">
        <v>4590.0117190000001</v>
      </c>
      <c r="AB94">
        <v>4725.3559569999998</v>
      </c>
      <c r="AC94">
        <v>4902.4057620000003</v>
      </c>
      <c r="AD94">
        <v>5036.1440430000002</v>
      </c>
      <c r="AE94">
        <v>5212.5639650000003</v>
      </c>
      <c r="AF94">
        <v>5341.3642579999996</v>
      </c>
      <c r="AG94">
        <v>5508.7221680000002</v>
      </c>
      <c r="AH94">
        <v>5621.8793949999999</v>
      </c>
      <c r="AI94">
        <v>5750.9726559999999</v>
      </c>
      <c r="AJ94">
        <v>5883.2255859999996</v>
      </c>
      <c r="AK94" s="51">
        <v>3.6999999999999998E-2</v>
      </c>
    </row>
    <row r="95" spans="1:37">
      <c r="A95" t="s">
        <v>1503</v>
      </c>
      <c r="B95" t="s">
        <v>1888</v>
      </c>
      <c r="C95" t="s">
        <v>2063</v>
      </c>
      <c r="D95" t="s">
        <v>521</v>
      </c>
      <c r="E95">
        <v>803.206909</v>
      </c>
      <c r="F95">
        <v>846.17730700000004</v>
      </c>
      <c r="G95">
        <v>890.54467799999998</v>
      </c>
      <c r="H95">
        <v>936.72729500000003</v>
      </c>
      <c r="I95">
        <v>984.87744099999998</v>
      </c>
      <c r="J95">
        <v>1034.576294</v>
      </c>
      <c r="K95">
        <v>1085.53772</v>
      </c>
      <c r="L95">
        <v>1137.731567</v>
      </c>
      <c r="M95">
        <v>1190.590698</v>
      </c>
      <c r="N95">
        <v>1244.6053469999999</v>
      </c>
      <c r="O95">
        <v>1299.276245</v>
      </c>
      <c r="P95">
        <v>1354.1982419999999</v>
      </c>
      <c r="Q95">
        <v>1409.739014</v>
      </c>
      <c r="R95">
        <v>1465.9288329999999</v>
      </c>
      <c r="S95">
        <v>1524.1206050000001</v>
      </c>
      <c r="T95">
        <v>1584.145264</v>
      </c>
      <c r="U95">
        <v>1645.1707759999999</v>
      </c>
      <c r="V95">
        <v>1708.1236570000001</v>
      </c>
      <c r="W95">
        <v>1771.4959719999999</v>
      </c>
      <c r="X95">
        <v>1835.5126949999999</v>
      </c>
      <c r="Y95">
        <v>1898.6911620000001</v>
      </c>
      <c r="Z95">
        <v>1962.195068</v>
      </c>
      <c r="AA95">
        <v>2026.384033</v>
      </c>
      <c r="AB95">
        <v>2091.6411130000001</v>
      </c>
      <c r="AC95">
        <v>2157.8161620000001</v>
      </c>
      <c r="AD95">
        <v>2225.419922</v>
      </c>
      <c r="AE95">
        <v>2291.9978030000002</v>
      </c>
      <c r="AF95">
        <v>2358.7409670000002</v>
      </c>
      <c r="AG95">
        <v>2424.6508789999998</v>
      </c>
      <c r="AH95">
        <v>2489.0864259999998</v>
      </c>
      <c r="AI95">
        <v>2552.3059079999998</v>
      </c>
      <c r="AJ95">
        <v>2615.039307</v>
      </c>
      <c r="AK95" s="51">
        <v>3.9E-2</v>
      </c>
    </row>
    <row r="96" spans="1:37">
      <c r="A96" t="s">
        <v>1505</v>
      </c>
      <c r="B96" t="s">
        <v>1889</v>
      </c>
      <c r="C96" t="s">
        <v>2064</v>
      </c>
      <c r="D96" t="s">
        <v>521</v>
      </c>
      <c r="E96">
        <v>899.12304700000004</v>
      </c>
      <c r="F96">
        <v>957.90020800000002</v>
      </c>
      <c r="G96">
        <v>1023.319092</v>
      </c>
      <c r="H96">
        <v>1086.2799070000001</v>
      </c>
      <c r="I96">
        <v>1146.437134</v>
      </c>
      <c r="J96">
        <v>1206.0433350000001</v>
      </c>
      <c r="K96">
        <v>1264.8760990000001</v>
      </c>
      <c r="L96">
        <v>1319.0683590000001</v>
      </c>
      <c r="M96">
        <v>1388.861328</v>
      </c>
      <c r="N96">
        <v>1440.455933</v>
      </c>
      <c r="O96">
        <v>1515.1477050000001</v>
      </c>
      <c r="P96">
        <v>1566.829346</v>
      </c>
      <c r="Q96">
        <v>1634.9674070000001</v>
      </c>
      <c r="R96">
        <v>1688.1917719999999</v>
      </c>
      <c r="S96">
        <v>1754.877563</v>
      </c>
      <c r="T96">
        <v>1822.1910399999999</v>
      </c>
      <c r="U96">
        <v>1890.8005370000001</v>
      </c>
      <c r="V96">
        <v>1960.4926760000001</v>
      </c>
      <c r="W96">
        <v>2030.7341309999999</v>
      </c>
      <c r="X96">
        <v>2101.3208009999998</v>
      </c>
      <c r="Y96">
        <v>2182.3195799999999</v>
      </c>
      <c r="Z96">
        <v>2281.4260250000002</v>
      </c>
      <c r="AA96">
        <v>2357.2966310000002</v>
      </c>
      <c r="AB96">
        <v>2424.983643</v>
      </c>
      <c r="AC96">
        <v>2533.3012699999999</v>
      </c>
      <c r="AD96">
        <v>2596.7333979999999</v>
      </c>
      <c r="AE96">
        <v>2703.6965329999998</v>
      </c>
      <c r="AF96">
        <v>2762.57251</v>
      </c>
      <c r="AG96">
        <v>2860.5427249999998</v>
      </c>
      <c r="AH96">
        <v>2905.4892580000001</v>
      </c>
      <c r="AI96">
        <v>2967.3090820000002</v>
      </c>
      <c r="AJ96">
        <v>3032.4018550000001</v>
      </c>
      <c r="AK96" s="51">
        <v>0.04</v>
      </c>
    </row>
    <row r="97" spans="1:37">
      <c r="A97" t="s">
        <v>1507</v>
      </c>
      <c r="B97" t="s">
        <v>1890</v>
      </c>
      <c r="C97" t="s">
        <v>2065</v>
      </c>
      <c r="D97" t="s">
        <v>521</v>
      </c>
      <c r="E97">
        <v>203.372162</v>
      </c>
      <c r="F97">
        <v>204.170502</v>
      </c>
      <c r="G97">
        <v>204.75079299999999</v>
      </c>
      <c r="H97">
        <v>205.071686</v>
      </c>
      <c r="I97">
        <v>205.10661300000001</v>
      </c>
      <c r="J97">
        <v>204.82725500000001</v>
      </c>
      <c r="K97">
        <v>204.23323099999999</v>
      </c>
      <c r="L97">
        <v>203.356461</v>
      </c>
      <c r="M97">
        <v>202.28623999999999</v>
      </c>
      <c r="N97">
        <v>201.09741199999999</v>
      </c>
      <c r="O97">
        <v>199.894409</v>
      </c>
      <c r="P97">
        <v>198.77166700000001</v>
      </c>
      <c r="Q97">
        <v>197.81376599999999</v>
      </c>
      <c r="R97">
        <v>196.97787500000001</v>
      </c>
      <c r="S97">
        <v>196.36892700000001</v>
      </c>
      <c r="T97">
        <v>196.23478700000001</v>
      </c>
      <c r="U97">
        <v>196.58871500000001</v>
      </c>
      <c r="V97">
        <v>197.337219</v>
      </c>
      <c r="W97">
        <v>198.58847</v>
      </c>
      <c r="X97">
        <v>200.167068</v>
      </c>
      <c r="Y97">
        <v>202.00108299999999</v>
      </c>
      <c r="Z97">
        <v>204.08163500000001</v>
      </c>
      <c r="AA97">
        <v>206.33120700000001</v>
      </c>
      <c r="AB97">
        <v>208.731155</v>
      </c>
      <c r="AC97">
        <v>211.28865099999999</v>
      </c>
      <c r="AD97">
        <v>213.99078399999999</v>
      </c>
      <c r="AE97">
        <v>216.869553</v>
      </c>
      <c r="AF97">
        <v>220.050659</v>
      </c>
      <c r="AG97">
        <v>223.52899199999999</v>
      </c>
      <c r="AH97">
        <v>227.30358899999999</v>
      </c>
      <c r="AI97">
        <v>231.35742200000001</v>
      </c>
      <c r="AJ97">
        <v>235.78431699999999</v>
      </c>
      <c r="AK97" s="51">
        <v>5.0000000000000001E-3</v>
      </c>
    </row>
    <row r="98" spans="1:37">
      <c r="A98" t="s">
        <v>1448</v>
      </c>
      <c r="B98" t="s">
        <v>1891</v>
      </c>
      <c r="C98" t="s">
        <v>2066</v>
      </c>
      <c r="D98" t="s">
        <v>521</v>
      </c>
      <c r="E98">
        <v>1263.356689</v>
      </c>
      <c r="F98">
        <v>1299.899658</v>
      </c>
      <c r="G98">
        <v>1336.9399410000001</v>
      </c>
      <c r="H98">
        <v>1374.1805420000001</v>
      </c>
      <c r="I98">
        <v>1411.0592039999999</v>
      </c>
      <c r="J98">
        <v>1446.802612</v>
      </c>
      <c r="K98">
        <v>1482.7739260000001</v>
      </c>
      <c r="L98">
        <v>1518.5344239999999</v>
      </c>
      <c r="M98">
        <v>1554.2373050000001</v>
      </c>
      <c r="N98">
        <v>1589.786621</v>
      </c>
      <c r="O98">
        <v>1624.9470209999999</v>
      </c>
      <c r="P98">
        <v>1659.442871</v>
      </c>
      <c r="Q98">
        <v>1694.0112300000001</v>
      </c>
      <c r="R98">
        <v>1728.426514</v>
      </c>
      <c r="S98">
        <v>1763.0048830000001</v>
      </c>
      <c r="T98">
        <v>1797.9501949999999</v>
      </c>
      <c r="U98">
        <v>1832.869629</v>
      </c>
      <c r="V98">
        <v>1867.669678</v>
      </c>
      <c r="W98">
        <v>1902.453125</v>
      </c>
      <c r="X98">
        <v>1937.114746</v>
      </c>
      <c r="Y98">
        <v>1972.089111</v>
      </c>
      <c r="Z98">
        <v>2004.744263</v>
      </c>
      <c r="AA98">
        <v>2040.699707</v>
      </c>
      <c r="AB98">
        <v>2077.361328</v>
      </c>
      <c r="AC98">
        <v>2114.5322270000001</v>
      </c>
      <c r="AD98">
        <v>2152.4160160000001</v>
      </c>
      <c r="AE98">
        <v>2191.0124510000001</v>
      </c>
      <c r="AF98">
        <v>2230.0969239999999</v>
      </c>
      <c r="AG98">
        <v>2269.2382809999999</v>
      </c>
      <c r="AH98">
        <v>2308.955078</v>
      </c>
      <c r="AI98">
        <v>2349.3740229999999</v>
      </c>
      <c r="AJ98">
        <v>2390.4760740000002</v>
      </c>
      <c r="AK98" s="51">
        <v>2.1000000000000001E-2</v>
      </c>
    </row>
    <row r="99" spans="1:37">
      <c r="A99" t="s">
        <v>1503</v>
      </c>
      <c r="B99" t="s">
        <v>1892</v>
      </c>
      <c r="C99" t="s">
        <v>2067</v>
      </c>
      <c r="D99" t="s">
        <v>521</v>
      </c>
      <c r="E99">
        <v>774.025757</v>
      </c>
      <c r="F99">
        <v>795.88177499999995</v>
      </c>
      <c r="G99">
        <v>818.63525400000003</v>
      </c>
      <c r="H99">
        <v>841.62030000000004</v>
      </c>
      <c r="I99">
        <v>864.479736</v>
      </c>
      <c r="J99">
        <v>887.02960199999995</v>
      </c>
      <c r="K99">
        <v>909.25018299999999</v>
      </c>
      <c r="L99">
        <v>931.15362500000003</v>
      </c>
      <c r="M99">
        <v>952.67095900000004</v>
      </c>
      <c r="N99">
        <v>973.68823199999997</v>
      </c>
      <c r="O99">
        <v>994.011169</v>
      </c>
      <c r="P99">
        <v>1013.146362</v>
      </c>
      <c r="Q99">
        <v>1031.1970209999999</v>
      </c>
      <c r="R99">
        <v>1048.324341</v>
      </c>
      <c r="S99">
        <v>1065.055908</v>
      </c>
      <c r="T99">
        <v>1081.7426760000001</v>
      </c>
      <c r="U99">
        <v>1098.2138669999999</v>
      </c>
      <c r="V99">
        <v>1114.4121090000001</v>
      </c>
      <c r="W99">
        <v>1130.2285159999999</v>
      </c>
      <c r="X99">
        <v>1145.755005</v>
      </c>
      <c r="Y99">
        <v>1161.330688</v>
      </c>
      <c r="Z99">
        <v>1177.0898440000001</v>
      </c>
      <c r="AA99">
        <v>1193.1831050000001</v>
      </c>
      <c r="AB99">
        <v>1209.7677000000001</v>
      </c>
      <c r="AC99">
        <v>1226.6801760000001</v>
      </c>
      <c r="AD99">
        <v>1244.0329589999999</v>
      </c>
      <c r="AE99">
        <v>1261.890259</v>
      </c>
      <c r="AF99">
        <v>1280.059082</v>
      </c>
      <c r="AG99">
        <v>1298.2380370000001</v>
      </c>
      <c r="AH99">
        <v>1316.7514650000001</v>
      </c>
      <c r="AI99">
        <v>1335.5397949999999</v>
      </c>
      <c r="AJ99">
        <v>1354.37915</v>
      </c>
      <c r="AK99" s="51">
        <v>1.7999999999999999E-2</v>
      </c>
    </row>
    <row r="100" spans="1:37">
      <c r="A100" t="s">
        <v>1505</v>
      </c>
      <c r="B100" t="s">
        <v>1893</v>
      </c>
      <c r="C100" t="s">
        <v>2068</v>
      </c>
      <c r="D100" t="s">
        <v>521</v>
      </c>
      <c r="E100">
        <v>145.63334699999999</v>
      </c>
      <c r="F100">
        <v>151.16677899999999</v>
      </c>
      <c r="G100">
        <v>156.45130900000001</v>
      </c>
      <c r="H100">
        <v>161.88081399999999</v>
      </c>
      <c r="I100">
        <v>167.23361199999999</v>
      </c>
      <c r="J100">
        <v>171.89117400000001</v>
      </c>
      <c r="K100">
        <v>177.20509300000001</v>
      </c>
      <c r="L100">
        <v>182.69113200000001</v>
      </c>
      <c r="M100">
        <v>188.55007900000001</v>
      </c>
      <c r="N100">
        <v>194.75839199999999</v>
      </c>
      <c r="O100">
        <v>201.26684599999999</v>
      </c>
      <c r="P100">
        <v>208.26857000000001</v>
      </c>
      <c r="Q100">
        <v>216.348129</v>
      </c>
      <c r="R100">
        <v>225.05259699999999</v>
      </c>
      <c r="S100">
        <v>234.13665800000001</v>
      </c>
      <c r="T100">
        <v>243.439087</v>
      </c>
      <c r="U100">
        <v>252.73255900000001</v>
      </c>
      <c r="V100">
        <v>262.030823</v>
      </c>
      <c r="W100">
        <v>271.56683299999997</v>
      </c>
      <c r="X100">
        <v>281.18258700000001</v>
      </c>
      <c r="Y100">
        <v>291.03222699999998</v>
      </c>
      <c r="Z100">
        <v>298.39074699999998</v>
      </c>
      <c r="AA100">
        <v>308.73748799999998</v>
      </c>
      <c r="AB100">
        <v>319.33557100000002</v>
      </c>
      <c r="AC100">
        <v>330.16247600000003</v>
      </c>
      <c r="AD100">
        <v>341.31625400000001</v>
      </c>
      <c r="AE100">
        <v>352.75375400000001</v>
      </c>
      <c r="AF100">
        <v>364.47079500000001</v>
      </c>
      <c r="AG100">
        <v>376.37350500000002</v>
      </c>
      <c r="AH100">
        <v>388.66867100000002</v>
      </c>
      <c r="AI100">
        <v>401.51474000000002</v>
      </c>
      <c r="AJ100">
        <v>415.09948700000001</v>
      </c>
      <c r="AK100" s="51">
        <v>3.4000000000000002E-2</v>
      </c>
    </row>
    <row r="101" spans="1:37">
      <c r="A101" t="s">
        <v>1507</v>
      </c>
      <c r="B101" t="s">
        <v>1894</v>
      </c>
      <c r="C101" t="s">
        <v>2069</v>
      </c>
      <c r="D101" t="s">
        <v>521</v>
      </c>
      <c r="E101">
        <v>343.69754</v>
      </c>
      <c r="F101">
        <v>352.85110500000002</v>
      </c>
      <c r="G101">
        <v>361.853455</v>
      </c>
      <c r="H101">
        <v>370.67944299999999</v>
      </c>
      <c r="I101">
        <v>379.34579500000001</v>
      </c>
      <c r="J101">
        <v>387.88180499999999</v>
      </c>
      <c r="K101">
        <v>396.31863399999997</v>
      </c>
      <c r="L101">
        <v>404.68963600000001</v>
      </c>
      <c r="M101">
        <v>413.01626599999997</v>
      </c>
      <c r="N101">
        <v>421.33990499999999</v>
      </c>
      <c r="O101">
        <v>429.66897599999999</v>
      </c>
      <c r="P101">
        <v>438.027985</v>
      </c>
      <c r="Q101">
        <v>446.46606400000002</v>
      </c>
      <c r="R101">
        <v>455.04959100000002</v>
      </c>
      <c r="S101">
        <v>463.81222500000001</v>
      </c>
      <c r="T101">
        <v>472.768372</v>
      </c>
      <c r="U101">
        <v>481.92321800000002</v>
      </c>
      <c r="V101">
        <v>491.22686800000002</v>
      </c>
      <c r="W101">
        <v>500.65768400000002</v>
      </c>
      <c r="X101">
        <v>510.17715500000003</v>
      </c>
      <c r="Y101">
        <v>519.72625700000003</v>
      </c>
      <c r="Z101">
        <v>529.26367200000004</v>
      </c>
      <c r="AA101">
        <v>538.77911400000005</v>
      </c>
      <c r="AB101">
        <v>548.25811799999997</v>
      </c>
      <c r="AC101">
        <v>557.68945299999996</v>
      </c>
      <c r="AD101">
        <v>567.06664999999998</v>
      </c>
      <c r="AE101">
        <v>576.36840800000004</v>
      </c>
      <c r="AF101">
        <v>585.56707800000004</v>
      </c>
      <c r="AG101">
        <v>594.62676999999996</v>
      </c>
      <c r="AH101">
        <v>603.534851</v>
      </c>
      <c r="AI101">
        <v>612.31945800000005</v>
      </c>
      <c r="AJ101">
        <v>620.99749799999995</v>
      </c>
      <c r="AK101" s="51">
        <v>1.9E-2</v>
      </c>
    </row>
    <row r="102" spans="1:37">
      <c r="A102" t="s">
        <v>1450</v>
      </c>
      <c r="B102" t="s">
        <v>1895</v>
      </c>
      <c r="C102" t="s">
        <v>2070</v>
      </c>
      <c r="D102" t="s">
        <v>521</v>
      </c>
      <c r="E102">
        <v>4422.9941410000001</v>
      </c>
      <c r="F102">
        <v>4884.7607420000004</v>
      </c>
      <c r="G102">
        <v>5359.7285160000001</v>
      </c>
      <c r="H102">
        <v>5852.8793949999999</v>
      </c>
      <c r="I102">
        <v>6343.7534180000002</v>
      </c>
      <c r="J102">
        <v>6853.4345700000003</v>
      </c>
      <c r="K102">
        <v>7386.6298829999996</v>
      </c>
      <c r="L102">
        <v>7945.3203119999998</v>
      </c>
      <c r="M102">
        <v>8506.5703119999998</v>
      </c>
      <c r="N102">
        <v>9107.5507809999999</v>
      </c>
      <c r="O102">
        <v>9708.8271480000003</v>
      </c>
      <c r="P102">
        <v>10348.860352</v>
      </c>
      <c r="Q102">
        <v>10976.907227</v>
      </c>
      <c r="R102">
        <v>11637.706055000001</v>
      </c>
      <c r="S102">
        <v>12304.054688</v>
      </c>
      <c r="T102">
        <v>12994.419921999999</v>
      </c>
      <c r="U102">
        <v>13706.040039</v>
      </c>
      <c r="V102">
        <v>14437.422852</v>
      </c>
      <c r="W102">
        <v>15188.417969</v>
      </c>
      <c r="X102">
        <v>15959.083008</v>
      </c>
      <c r="Y102">
        <v>16722.207031000002</v>
      </c>
      <c r="Z102">
        <v>17434.123047000001</v>
      </c>
      <c r="AA102">
        <v>18225.285156000002</v>
      </c>
      <c r="AB102">
        <v>19035.779297000001</v>
      </c>
      <c r="AC102">
        <v>19813.123047000001</v>
      </c>
      <c r="AD102">
        <v>20640.884765999999</v>
      </c>
      <c r="AE102">
        <v>21425.019531000002</v>
      </c>
      <c r="AF102">
        <v>22258.445312</v>
      </c>
      <c r="AG102">
        <v>23033.804688</v>
      </c>
      <c r="AH102">
        <v>23882.689452999999</v>
      </c>
      <c r="AI102">
        <v>24710.986327999999</v>
      </c>
      <c r="AJ102">
        <v>25528.953125</v>
      </c>
      <c r="AK102" s="51">
        <v>5.8000000000000003E-2</v>
      </c>
    </row>
    <row r="103" spans="1:37">
      <c r="A103" t="s">
        <v>1503</v>
      </c>
      <c r="B103" t="s">
        <v>1896</v>
      </c>
      <c r="C103" t="s">
        <v>2071</v>
      </c>
      <c r="D103" t="s">
        <v>521</v>
      </c>
      <c r="E103">
        <v>3469.8801269999999</v>
      </c>
      <c r="F103">
        <v>3831.3286130000001</v>
      </c>
      <c r="G103">
        <v>4210.6313479999999</v>
      </c>
      <c r="H103">
        <v>4602.9248049999997</v>
      </c>
      <c r="I103">
        <v>4997.3642579999996</v>
      </c>
      <c r="J103">
        <v>5408.6352539999998</v>
      </c>
      <c r="K103">
        <v>5839.7709960000002</v>
      </c>
      <c r="L103">
        <v>6292.4072269999997</v>
      </c>
      <c r="M103">
        <v>6761.4121089999999</v>
      </c>
      <c r="N103">
        <v>7248.7856449999999</v>
      </c>
      <c r="O103">
        <v>7754.2138670000004</v>
      </c>
      <c r="P103">
        <v>8276.7236329999996</v>
      </c>
      <c r="Q103">
        <v>8801.6044920000004</v>
      </c>
      <c r="R103">
        <v>9343.2363280000009</v>
      </c>
      <c r="S103">
        <v>9901.9921880000002</v>
      </c>
      <c r="T103">
        <v>10478.706055000001</v>
      </c>
      <c r="U103">
        <v>11071.036133</v>
      </c>
      <c r="V103">
        <v>11678.764648</v>
      </c>
      <c r="W103">
        <v>12300.502930000001</v>
      </c>
      <c r="X103">
        <v>12936.494140999999</v>
      </c>
      <c r="Y103">
        <v>13569.354492</v>
      </c>
      <c r="Z103">
        <v>14169.570312</v>
      </c>
      <c r="AA103">
        <v>14816.330078000001</v>
      </c>
      <c r="AB103">
        <v>15470.614258</v>
      </c>
      <c r="AC103">
        <v>16129.895508</v>
      </c>
      <c r="AD103">
        <v>16792.859375</v>
      </c>
      <c r="AE103">
        <v>17457.908202999999</v>
      </c>
      <c r="AF103">
        <v>18125.642577999999</v>
      </c>
      <c r="AG103">
        <v>18796.701172000001</v>
      </c>
      <c r="AH103">
        <v>19466.800781000002</v>
      </c>
      <c r="AI103">
        <v>20134.980468999998</v>
      </c>
      <c r="AJ103">
        <v>20802.761718999998</v>
      </c>
      <c r="AK103" s="51">
        <v>5.8999999999999997E-2</v>
      </c>
    </row>
    <row r="104" spans="1:37">
      <c r="A104" t="s">
        <v>1505</v>
      </c>
      <c r="B104" t="s">
        <v>1897</v>
      </c>
      <c r="C104" t="s">
        <v>2072</v>
      </c>
      <c r="D104" t="s">
        <v>521</v>
      </c>
      <c r="E104">
        <v>680.442139</v>
      </c>
      <c r="F104">
        <v>754.73040800000001</v>
      </c>
      <c r="G104">
        <v>826.01428199999998</v>
      </c>
      <c r="H104">
        <v>901.19506799999999</v>
      </c>
      <c r="I104">
        <v>971.53021200000001</v>
      </c>
      <c r="J104">
        <v>1042.7833250000001</v>
      </c>
      <c r="K104">
        <v>1116.661865</v>
      </c>
      <c r="L104">
        <v>1193.597534</v>
      </c>
      <c r="M104">
        <v>1255.787476</v>
      </c>
      <c r="N104">
        <v>1338.3797609999999</v>
      </c>
      <c r="O104">
        <v>1402.2901609999999</v>
      </c>
      <c r="P104">
        <v>1487.0273440000001</v>
      </c>
      <c r="Q104">
        <v>1556.5982670000001</v>
      </c>
      <c r="R104">
        <v>1641.400513</v>
      </c>
      <c r="S104">
        <v>1713.826172</v>
      </c>
      <c r="T104">
        <v>1791.5229489999999</v>
      </c>
      <c r="U104">
        <v>1874.090698</v>
      </c>
      <c r="V104">
        <v>1960.2639160000001</v>
      </c>
      <c r="W104">
        <v>2051.289307</v>
      </c>
      <c r="X104">
        <v>2146.9797359999998</v>
      </c>
      <c r="Y104">
        <v>2237.525635</v>
      </c>
      <c r="Z104">
        <v>2308.8637699999999</v>
      </c>
      <c r="AA104">
        <v>2412.2143550000001</v>
      </c>
      <c r="AB104">
        <v>2526.6914059999999</v>
      </c>
      <c r="AC104">
        <v>2602.3159179999998</v>
      </c>
      <c r="AD104">
        <v>2723.9589839999999</v>
      </c>
      <c r="AE104">
        <v>2799.1750489999999</v>
      </c>
      <c r="AF104">
        <v>2920.2673340000001</v>
      </c>
      <c r="AG104">
        <v>2979.3276369999999</v>
      </c>
      <c r="AH104">
        <v>3085.2065429999998</v>
      </c>
      <c r="AI104">
        <v>3166.8784179999998</v>
      </c>
      <c r="AJ104">
        <v>3239.358154</v>
      </c>
      <c r="AK104" s="51">
        <v>5.1999999999999998E-2</v>
      </c>
    </row>
    <row r="105" spans="1:37">
      <c r="A105" t="s">
        <v>1507</v>
      </c>
      <c r="B105" t="s">
        <v>1898</v>
      </c>
      <c r="C105" t="s">
        <v>2073</v>
      </c>
      <c r="D105" t="s">
        <v>521</v>
      </c>
      <c r="E105">
        <v>272.671875</v>
      </c>
      <c r="F105">
        <v>298.70190400000001</v>
      </c>
      <c r="G105">
        <v>323.082855</v>
      </c>
      <c r="H105">
        <v>348.759277</v>
      </c>
      <c r="I105">
        <v>374.85906999999997</v>
      </c>
      <c r="J105">
        <v>402.01611300000002</v>
      </c>
      <c r="K105">
        <v>430.19702100000001</v>
      </c>
      <c r="L105">
        <v>459.31549100000001</v>
      </c>
      <c r="M105">
        <v>489.37103300000001</v>
      </c>
      <c r="N105">
        <v>520.38580300000001</v>
      </c>
      <c r="O105">
        <v>552.32324200000005</v>
      </c>
      <c r="P105">
        <v>585.10949700000003</v>
      </c>
      <c r="Q105">
        <v>618.70440699999995</v>
      </c>
      <c r="R105">
        <v>653.06939699999998</v>
      </c>
      <c r="S105">
        <v>688.23675500000002</v>
      </c>
      <c r="T105">
        <v>724.19189500000005</v>
      </c>
      <c r="U105">
        <v>760.91265899999996</v>
      </c>
      <c r="V105">
        <v>798.39465299999995</v>
      </c>
      <c r="W105">
        <v>836.62561000000005</v>
      </c>
      <c r="X105">
        <v>875.60980199999995</v>
      </c>
      <c r="Y105">
        <v>915.32690400000001</v>
      </c>
      <c r="Z105">
        <v>955.69030799999996</v>
      </c>
      <c r="AA105">
        <v>996.73956299999998</v>
      </c>
      <c r="AB105">
        <v>1038.4750979999999</v>
      </c>
      <c r="AC105">
        <v>1080.911987</v>
      </c>
      <c r="AD105">
        <v>1124.0665280000001</v>
      </c>
      <c r="AE105">
        <v>1167.9364009999999</v>
      </c>
      <c r="AF105">
        <v>1212.5349120000001</v>
      </c>
      <c r="AG105">
        <v>1257.7761230000001</v>
      </c>
      <c r="AH105">
        <v>1330.6820070000001</v>
      </c>
      <c r="AI105">
        <v>1409.126831</v>
      </c>
      <c r="AJ105">
        <v>1486.8332519999999</v>
      </c>
      <c r="AK105" s="51">
        <v>5.6000000000000001E-2</v>
      </c>
    </row>
    <row r="106" spans="1:37">
      <c r="A106" t="s">
        <v>1452</v>
      </c>
      <c r="B106" t="s">
        <v>1899</v>
      </c>
      <c r="C106" t="s">
        <v>2074</v>
      </c>
      <c r="D106" t="s">
        <v>521</v>
      </c>
      <c r="E106">
        <v>1123.5104980000001</v>
      </c>
      <c r="F106">
        <v>1189.5642089999999</v>
      </c>
      <c r="G106">
        <v>1255.248047</v>
      </c>
      <c r="H106">
        <v>1320.5692140000001</v>
      </c>
      <c r="I106">
        <v>1385.600952</v>
      </c>
      <c r="J106">
        <v>1450.095581</v>
      </c>
      <c r="K106">
        <v>1513.9951169999999</v>
      </c>
      <c r="L106">
        <v>1577.082764</v>
      </c>
      <c r="M106">
        <v>1639.0758060000001</v>
      </c>
      <c r="N106">
        <v>1699.919312</v>
      </c>
      <c r="O106">
        <v>1760.0079350000001</v>
      </c>
      <c r="P106">
        <v>1818.6049800000001</v>
      </c>
      <c r="Q106">
        <v>1875.0732419999999</v>
      </c>
      <c r="R106">
        <v>1929.7543949999999</v>
      </c>
      <c r="S106">
        <v>1982.5848390000001</v>
      </c>
      <c r="T106">
        <v>2033.434937</v>
      </c>
      <c r="U106">
        <v>2082.4875489999999</v>
      </c>
      <c r="V106">
        <v>2129.7563479999999</v>
      </c>
      <c r="W106">
        <v>2175.4067380000001</v>
      </c>
      <c r="X106">
        <v>2219.6247560000002</v>
      </c>
      <c r="Y106">
        <v>2262.2094729999999</v>
      </c>
      <c r="Z106">
        <v>2302.0415039999998</v>
      </c>
      <c r="AA106">
        <v>2340.1691890000002</v>
      </c>
      <c r="AB106">
        <v>2376.5520019999999</v>
      </c>
      <c r="AC106">
        <v>2411.2451169999999</v>
      </c>
      <c r="AD106">
        <v>2444.0639649999998</v>
      </c>
      <c r="AE106">
        <v>2475.123779</v>
      </c>
      <c r="AF106">
        <v>2504.1789549999999</v>
      </c>
      <c r="AG106">
        <v>2531.1057129999999</v>
      </c>
      <c r="AH106">
        <v>2556.1108399999998</v>
      </c>
      <c r="AI106">
        <v>2579.85376</v>
      </c>
      <c r="AJ106">
        <v>2601.8544919999999</v>
      </c>
      <c r="AK106" s="51">
        <v>2.7E-2</v>
      </c>
    </row>
    <row r="107" spans="1:37">
      <c r="A107" t="s">
        <v>1503</v>
      </c>
      <c r="B107" t="s">
        <v>1900</v>
      </c>
      <c r="C107" t="s">
        <v>2075</v>
      </c>
      <c r="D107" t="s">
        <v>521</v>
      </c>
      <c r="E107">
        <v>525.91564900000003</v>
      </c>
      <c r="F107">
        <v>559.51788299999998</v>
      </c>
      <c r="G107">
        <v>593.45837400000005</v>
      </c>
      <c r="H107">
        <v>627.59149200000002</v>
      </c>
      <c r="I107">
        <v>661.87323000000004</v>
      </c>
      <c r="J107">
        <v>696.22515899999996</v>
      </c>
      <c r="K107">
        <v>730.75329599999998</v>
      </c>
      <c r="L107">
        <v>765.33154300000001</v>
      </c>
      <c r="M107">
        <v>799.70428500000003</v>
      </c>
      <c r="N107">
        <v>833.76483199999996</v>
      </c>
      <c r="O107">
        <v>867.48358199999996</v>
      </c>
      <c r="P107">
        <v>900.778503</v>
      </c>
      <c r="Q107">
        <v>933.51385500000004</v>
      </c>
      <c r="R107">
        <v>965.58496100000002</v>
      </c>
      <c r="S107">
        <v>996.90563999999995</v>
      </c>
      <c r="T107">
        <v>1027.306885</v>
      </c>
      <c r="U107">
        <v>1056.833374</v>
      </c>
      <c r="V107">
        <v>1085.3638920000001</v>
      </c>
      <c r="W107">
        <v>1112.992798</v>
      </c>
      <c r="X107">
        <v>1139.9027100000001</v>
      </c>
      <c r="Y107">
        <v>1165.9770510000001</v>
      </c>
      <c r="Z107">
        <v>1190.0886230000001</v>
      </c>
      <c r="AA107">
        <v>1213.2181399999999</v>
      </c>
      <c r="AB107">
        <v>1235.3214109999999</v>
      </c>
      <c r="AC107">
        <v>1256.445068</v>
      </c>
      <c r="AD107">
        <v>1276.3901370000001</v>
      </c>
      <c r="AE107">
        <v>1295.299927</v>
      </c>
      <c r="AF107">
        <v>1312.9554439999999</v>
      </c>
      <c r="AG107">
        <v>1329.2470699999999</v>
      </c>
      <c r="AH107">
        <v>1344.3739009999999</v>
      </c>
      <c r="AI107">
        <v>1358.9293210000001</v>
      </c>
      <c r="AJ107">
        <v>1372.3714600000001</v>
      </c>
      <c r="AK107" s="51">
        <v>3.1E-2</v>
      </c>
    </row>
    <row r="108" spans="1:37">
      <c r="A108" t="s">
        <v>1505</v>
      </c>
      <c r="B108" t="s">
        <v>1901</v>
      </c>
      <c r="C108" t="s">
        <v>2076</v>
      </c>
      <c r="D108" t="s">
        <v>521</v>
      </c>
      <c r="E108">
        <v>478.66931199999999</v>
      </c>
      <c r="F108">
        <v>505.88464399999998</v>
      </c>
      <c r="G108">
        <v>532.44354199999998</v>
      </c>
      <c r="H108">
        <v>558.51916500000004</v>
      </c>
      <c r="I108">
        <v>584.24749799999995</v>
      </c>
      <c r="J108">
        <v>609.47027600000001</v>
      </c>
      <c r="K108">
        <v>634.03851299999997</v>
      </c>
      <c r="L108">
        <v>657.87512200000003</v>
      </c>
      <c r="M108">
        <v>680.96557600000006</v>
      </c>
      <c r="N108">
        <v>703.37176499999998</v>
      </c>
      <c r="O108">
        <v>725.52929700000004</v>
      </c>
      <c r="P108">
        <v>746.79907200000002</v>
      </c>
      <c r="Q108">
        <v>766.69671600000004</v>
      </c>
      <c r="R108">
        <v>785.67492700000003</v>
      </c>
      <c r="S108">
        <v>803.75567599999999</v>
      </c>
      <c r="T108">
        <v>820.97833300000002</v>
      </c>
      <c r="U108">
        <v>837.47839399999998</v>
      </c>
      <c r="V108">
        <v>853.39660600000002</v>
      </c>
      <c r="W108">
        <v>868.79907200000002</v>
      </c>
      <c r="X108">
        <v>883.67553699999996</v>
      </c>
      <c r="Y108">
        <v>897.91876200000002</v>
      </c>
      <c r="Z108">
        <v>911.51635699999997</v>
      </c>
      <c r="AA108">
        <v>924.52002000000005</v>
      </c>
      <c r="AB108">
        <v>936.92596400000002</v>
      </c>
      <c r="AC108">
        <v>948.73101799999995</v>
      </c>
      <c r="AD108">
        <v>959.93151899999998</v>
      </c>
      <c r="AE108">
        <v>970.483521</v>
      </c>
      <c r="AF108">
        <v>980.33593800000006</v>
      </c>
      <c r="AG108">
        <v>989.448486</v>
      </c>
      <c r="AH108">
        <v>997.817993</v>
      </c>
      <c r="AI108">
        <v>1005.511475</v>
      </c>
      <c r="AJ108">
        <v>1012.589478</v>
      </c>
      <c r="AK108" s="51">
        <v>2.4E-2</v>
      </c>
    </row>
    <row r="109" spans="1:37">
      <c r="A109" t="s">
        <v>1507</v>
      </c>
      <c r="B109" t="s">
        <v>1902</v>
      </c>
      <c r="C109" t="s">
        <v>2077</v>
      </c>
      <c r="D109" t="s">
        <v>521</v>
      </c>
      <c r="E109">
        <v>118.925545</v>
      </c>
      <c r="F109">
        <v>124.161568</v>
      </c>
      <c r="G109">
        <v>129.34625199999999</v>
      </c>
      <c r="H109">
        <v>134.458664</v>
      </c>
      <c r="I109">
        <v>139.48019400000001</v>
      </c>
      <c r="J109">
        <v>144.400116</v>
      </c>
      <c r="K109">
        <v>149.203384</v>
      </c>
      <c r="L109">
        <v>153.87616</v>
      </c>
      <c r="M109">
        <v>158.405914</v>
      </c>
      <c r="N109">
        <v>162.78270000000001</v>
      </c>
      <c r="O109">
        <v>166.99496500000001</v>
      </c>
      <c r="P109">
        <v>171.02737400000001</v>
      </c>
      <c r="Q109">
        <v>174.86264</v>
      </c>
      <c r="R109">
        <v>178.49444600000001</v>
      </c>
      <c r="S109">
        <v>181.923416</v>
      </c>
      <c r="T109">
        <v>185.14982599999999</v>
      </c>
      <c r="U109">
        <v>188.17567399999999</v>
      </c>
      <c r="V109">
        <v>190.995926</v>
      </c>
      <c r="W109">
        <v>193.614868</v>
      </c>
      <c r="X109">
        <v>196.046539</v>
      </c>
      <c r="Y109">
        <v>198.31366</v>
      </c>
      <c r="Z109">
        <v>200.436508</v>
      </c>
      <c r="AA109">
        <v>202.43083200000001</v>
      </c>
      <c r="AB109">
        <v>204.304779</v>
      </c>
      <c r="AC109">
        <v>206.06918300000001</v>
      </c>
      <c r="AD109">
        <v>207.742233</v>
      </c>
      <c r="AE109">
        <v>209.340363</v>
      </c>
      <c r="AF109">
        <v>210.88751199999999</v>
      </c>
      <c r="AG109">
        <v>212.41017199999999</v>
      </c>
      <c r="AH109">
        <v>213.91892999999999</v>
      </c>
      <c r="AI109">
        <v>215.412903</v>
      </c>
      <c r="AJ109">
        <v>216.89359999999999</v>
      </c>
      <c r="AK109" s="51">
        <v>0.02</v>
      </c>
    </row>
    <row r="110" spans="1:37">
      <c r="A110" t="s">
        <v>1454</v>
      </c>
      <c r="B110" t="s">
        <v>1903</v>
      </c>
      <c r="C110" t="s">
        <v>2078</v>
      </c>
      <c r="D110" t="s">
        <v>521</v>
      </c>
      <c r="E110">
        <v>2613.5104980000001</v>
      </c>
      <c r="F110">
        <v>2858.9804690000001</v>
      </c>
      <c r="G110">
        <v>3114.2534179999998</v>
      </c>
      <c r="H110">
        <v>3380.665039</v>
      </c>
      <c r="I110">
        <v>3658.6032709999999</v>
      </c>
      <c r="J110">
        <v>3948.5805660000001</v>
      </c>
      <c r="K110">
        <v>4250.4653319999998</v>
      </c>
      <c r="L110">
        <v>4564.1313479999999</v>
      </c>
      <c r="M110">
        <v>4888.6962890000004</v>
      </c>
      <c r="N110">
        <v>5224.6416019999997</v>
      </c>
      <c r="O110">
        <v>5573.5634769999997</v>
      </c>
      <c r="P110">
        <v>5936.2602539999998</v>
      </c>
      <c r="Q110">
        <v>6311.8481449999999</v>
      </c>
      <c r="R110">
        <v>6695.9287109999996</v>
      </c>
      <c r="S110">
        <v>7094.4877930000002</v>
      </c>
      <c r="T110">
        <v>7507.2880859999996</v>
      </c>
      <c r="U110">
        <v>7931.6704099999997</v>
      </c>
      <c r="V110">
        <v>8366.1337889999995</v>
      </c>
      <c r="W110">
        <v>8813.6152340000008</v>
      </c>
      <c r="X110">
        <v>9272.3564449999994</v>
      </c>
      <c r="Y110">
        <v>9743.5712889999995</v>
      </c>
      <c r="Z110">
        <v>10228.949219</v>
      </c>
      <c r="AA110">
        <v>10729.089844</v>
      </c>
      <c r="AB110">
        <v>11241.818359000001</v>
      </c>
      <c r="AC110">
        <v>11765.632812</v>
      </c>
      <c r="AD110">
        <v>12300.565430000001</v>
      </c>
      <c r="AE110">
        <v>12848.630859000001</v>
      </c>
      <c r="AF110">
        <v>13405.821289</v>
      </c>
      <c r="AG110">
        <v>13971.935546999999</v>
      </c>
      <c r="AH110">
        <v>14549.634765999999</v>
      </c>
      <c r="AI110">
        <v>15134.383789</v>
      </c>
      <c r="AJ110">
        <v>15730.121094</v>
      </c>
      <c r="AK110" s="51">
        <v>0.06</v>
      </c>
    </row>
    <row r="111" spans="1:37">
      <c r="A111" t="s">
        <v>1503</v>
      </c>
      <c r="B111" t="s">
        <v>1904</v>
      </c>
      <c r="C111" t="s">
        <v>2079</v>
      </c>
      <c r="D111" t="s">
        <v>521</v>
      </c>
      <c r="E111">
        <v>1520.4195560000001</v>
      </c>
      <c r="F111">
        <v>1670.9555660000001</v>
      </c>
      <c r="G111">
        <v>1827.833496</v>
      </c>
      <c r="H111">
        <v>1991.9536129999999</v>
      </c>
      <c r="I111">
        <v>2163.638672</v>
      </c>
      <c r="J111">
        <v>2343.0395509999998</v>
      </c>
      <c r="K111">
        <v>2530.1240229999999</v>
      </c>
      <c r="L111">
        <v>2724.9572750000002</v>
      </c>
      <c r="M111">
        <v>2927.1098630000001</v>
      </c>
      <c r="N111">
        <v>3136.454346</v>
      </c>
      <c r="O111">
        <v>3354.0024410000001</v>
      </c>
      <c r="P111">
        <v>3580.6040039999998</v>
      </c>
      <c r="Q111">
        <v>3815.4001459999999</v>
      </c>
      <c r="R111">
        <v>4055.642578</v>
      </c>
      <c r="S111">
        <v>4306.0351559999999</v>
      </c>
      <c r="T111">
        <v>4566.6660160000001</v>
      </c>
      <c r="U111">
        <v>4835.2939450000003</v>
      </c>
      <c r="V111">
        <v>5109.1401370000003</v>
      </c>
      <c r="W111">
        <v>5392.2465819999998</v>
      </c>
      <c r="X111">
        <v>5683.7045900000003</v>
      </c>
      <c r="Y111">
        <v>5983.6298829999996</v>
      </c>
      <c r="Z111">
        <v>6292.46875</v>
      </c>
      <c r="AA111">
        <v>6610.0561520000001</v>
      </c>
      <c r="AB111">
        <v>6935.5371089999999</v>
      </c>
      <c r="AC111">
        <v>7268.0698240000002</v>
      </c>
      <c r="AD111">
        <v>7607.0546880000002</v>
      </c>
      <c r="AE111">
        <v>7954.4868159999996</v>
      </c>
      <c r="AF111">
        <v>8306.5361329999996</v>
      </c>
      <c r="AG111">
        <v>8663.2773440000001</v>
      </c>
      <c r="AH111">
        <v>9026.3212889999995</v>
      </c>
      <c r="AI111">
        <v>9394.1914059999999</v>
      </c>
      <c r="AJ111">
        <v>9768.8222659999992</v>
      </c>
      <c r="AK111" s="51">
        <v>6.2E-2</v>
      </c>
    </row>
    <row r="112" spans="1:37">
      <c r="A112" t="s">
        <v>1505</v>
      </c>
      <c r="B112" t="s">
        <v>1905</v>
      </c>
      <c r="C112" t="s">
        <v>2080</v>
      </c>
      <c r="D112" t="s">
        <v>521</v>
      </c>
      <c r="E112">
        <v>615.46002199999998</v>
      </c>
      <c r="F112">
        <v>672.41674799999998</v>
      </c>
      <c r="G112">
        <v>731.434753</v>
      </c>
      <c r="H112">
        <v>792.84844999999996</v>
      </c>
      <c r="I112">
        <v>856.63445999999999</v>
      </c>
      <c r="J112">
        <v>923.08758499999999</v>
      </c>
      <c r="K112">
        <v>992.09204099999999</v>
      </c>
      <c r="L112">
        <v>1063.540894</v>
      </c>
      <c r="M112">
        <v>1136.7852780000001</v>
      </c>
      <c r="N112">
        <v>1212.3638920000001</v>
      </c>
      <c r="O112">
        <v>1290.8469239999999</v>
      </c>
      <c r="P112">
        <v>1372.1407469999999</v>
      </c>
      <c r="Q112">
        <v>1456.184937</v>
      </c>
      <c r="R112">
        <v>1541.3110349999999</v>
      </c>
      <c r="S112">
        <v>1628.7246090000001</v>
      </c>
      <c r="T112">
        <v>1718.040283</v>
      </c>
      <c r="U112">
        <v>1808.8292240000001</v>
      </c>
      <c r="V112">
        <v>1902.373413</v>
      </c>
      <c r="W112">
        <v>1997.7691649999999</v>
      </c>
      <c r="X112">
        <v>2094.1208499999998</v>
      </c>
      <c r="Y112">
        <v>2192.5217290000001</v>
      </c>
      <c r="Z112">
        <v>2294.0405270000001</v>
      </c>
      <c r="AA112">
        <v>2399.6831050000001</v>
      </c>
      <c r="AB112">
        <v>2508.1704100000002</v>
      </c>
      <c r="AC112">
        <v>2618.7473140000002</v>
      </c>
      <c r="AD112">
        <v>2732.1684570000002</v>
      </c>
      <c r="AE112">
        <v>2848.51001</v>
      </c>
      <c r="AF112">
        <v>2967.7104490000002</v>
      </c>
      <c r="AG112">
        <v>3089.6518550000001</v>
      </c>
      <c r="AH112">
        <v>3215.391846</v>
      </c>
      <c r="AI112">
        <v>3341.9848630000001</v>
      </c>
      <c r="AJ112">
        <v>3471.2446289999998</v>
      </c>
      <c r="AK112" s="51">
        <v>5.7000000000000002E-2</v>
      </c>
    </row>
    <row r="113" spans="1:37">
      <c r="A113" t="s">
        <v>1507</v>
      </c>
      <c r="B113" t="s">
        <v>1906</v>
      </c>
      <c r="C113" t="s">
        <v>2081</v>
      </c>
      <c r="D113" t="s">
        <v>521</v>
      </c>
      <c r="E113">
        <v>477.63085899999999</v>
      </c>
      <c r="F113">
        <v>515.60821499999997</v>
      </c>
      <c r="G113">
        <v>554.98510699999997</v>
      </c>
      <c r="H113">
        <v>595.862976</v>
      </c>
      <c r="I113">
        <v>638.33007799999996</v>
      </c>
      <c r="J113">
        <v>682.45343000000003</v>
      </c>
      <c r="K113">
        <v>728.24920699999996</v>
      </c>
      <c r="L113">
        <v>775.63317900000004</v>
      </c>
      <c r="M113">
        <v>824.80145300000004</v>
      </c>
      <c r="N113">
        <v>875.82324200000005</v>
      </c>
      <c r="O113">
        <v>928.71392800000001</v>
      </c>
      <c r="P113">
        <v>983.51550299999997</v>
      </c>
      <c r="Q113">
        <v>1040.263062</v>
      </c>
      <c r="R113">
        <v>1098.974976</v>
      </c>
      <c r="S113">
        <v>1159.728149</v>
      </c>
      <c r="T113">
        <v>1222.581909</v>
      </c>
      <c r="U113">
        <v>1287.5473629999999</v>
      </c>
      <c r="V113">
        <v>1354.620361</v>
      </c>
      <c r="W113">
        <v>1423.599121</v>
      </c>
      <c r="X113">
        <v>1494.531616</v>
      </c>
      <c r="Y113">
        <v>1567.4197999999999</v>
      </c>
      <c r="Z113">
        <v>1642.4399410000001</v>
      </c>
      <c r="AA113">
        <v>1719.3500979999999</v>
      </c>
      <c r="AB113">
        <v>1798.1118160000001</v>
      </c>
      <c r="AC113">
        <v>1878.8157960000001</v>
      </c>
      <c r="AD113">
        <v>1961.3431399999999</v>
      </c>
      <c r="AE113">
        <v>2045.633423</v>
      </c>
      <c r="AF113">
        <v>2131.5749510000001</v>
      </c>
      <c r="AG113">
        <v>2219.005615</v>
      </c>
      <c r="AH113">
        <v>2307.9213869999999</v>
      </c>
      <c r="AI113">
        <v>2398.2080080000001</v>
      </c>
      <c r="AJ113">
        <v>2490.0546880000002</v>
      </c>
      <c r="AK113" s="51">
        <v>5.5E-2</v>
      </c>
    </row>
    <row r="114" spans="1:37">
      <c r="A114" t="s">
        <v>1456</v>
      </c>
      <c r="B114" t="s">
        <v>1907</v>
      </c>
      <c r="C114" t="s">
        <v>2082</v>
      </c>
      <c r="D114" t="s">
        <v>521</v>
      </c>
      <c r="E114">
        <v>854.683899</v>
      </c>
      <c r="F114">
        <v>920.845642</v>
      </c>
      <c r="G114">
        <v>990.37237500000003</v>
      </c>
      <c r="H114">
        <v>1063.853638</v>
      </c>
      <c r="I114">
        <v>1142.144043</v>
      </c>
      <c r="J114">
        <v>1225.1748050000001</v>
      </c>
      <c r="K114">
        <v>1312.6530760000001</v>
      </c>
      <c r="L114">
        <v>1405.5371090000001</v>
      </c>
      <c r="M114">
        <v>1503.1251219999999</v>
      </c>
      <c r="N114">
        <v>1606.1877440000001</v>
      </c>
      <c r="O114">
        <v>1715.1445309999999</v>
      </c>
      <c r="P114">
        <v>1829.916626</v>
      </c>
      <c r="Q114">
        <v>1950.6514890000001</v>
      </c>
      <c r="R114">
        <v>2075.0283199999999</v>
      </c>
      <c r="S114">
        <v>2206.180664</v>
      </c>
      <c r="T114">
        <v>2345.0966800000001</v>
      </c>
      <c r="U114">
        <v>2490.4350589999999</v>
      </c>
      <c r="V114">
        <v>2642.2788089999999</v>
      </c>
      <c r="W114">
        <v>2801.3232419999999</v>
      </c>
      <c r="X114">
        <v>2967.444336</v>
      </c>
      <c r="Y114">
        <v>3157.2456050000001</v>
      </c>
      <c r="Z114">
        <v>3388.2526859999998</v>
      </c>
      <c r="AA114">
        <v>3604.2514649999998</v>
      </c>
      <c r="AB114">
        <v>3830.8178710000002</v>
      </c>
      <c r="AC114">
        <v>4068.8803710000002</v>
      </c>
      <c r="AD114">
        <v>4318.2617190000001</v>
      </c>
      <c r="AE114">
        <v>4591.8793949999999</v>
      </c>
      <c r="AF114">
        <v>4880.9399409999996</v>
      </c>
      <c r="AG114">
        <v>5182.7431640000004</v>
      </c>
      <c r="AH114">
        <v>5500.0166019999997</v>
      </c>
      <c r="AI114">
        <v>5835.7060549999997</v>
      </c>
      <c r="AJ114">
        <v>6187.9848629999997</v>
      </c>
      <c r="AK114" s="51">
        <v>6.6000000000000003E-2</v>
      </c>
    </row>
    <row r="115" spans="1:37">
      <c r="A115" t="s">
        <v>1503</v>
      </c>
      <c r="B115" t="s">
        <v>1908</v>
      </c>
      <c r="C115" t="s">
        <v>2083</v>
      </c>
      <c r="D115" t="s">
        <v>521</v>
      </c>
      <c r="E115">
        <v>576.50146500000005</v>
      </c>
      <c r="F115">
        <v>621.96618699999999</v>
      </c>
      <c r="G115">
        <v>670.154358</v>
      </c>
      <c r="H115">
        <v>721.21319600000004</v>
      </c>
      <c r="I115">
        <v>775.53961200000003</v>
      </c>
      <c r="J115">
        <v>832.99316399999998</v>
      </c>
      <c r="K115">
        <v>893.61932400000001</v>
      </c>
      <c r="L115">
        <v>958.332764</v>
      </c>
      <c r="M115">
        <v>1026.2164310000001</v>
      </c>
      <c r="N115">
        <v>1098.150513</v>
      </c>
      <c r="O115">
        <v>1174.7181399999999</v>
      </c>
      <c r="P115">
        <v>1255.7823490000001</v>
      </c>
      <c r="Q115">
        <v>1340.685303</v>
      </c>
      <c r="R115">
        <v>1427.5249020000001</v>
      </c>
      <c r="S115">
        <v>1519.212158</v>
      </c>
      <c r="T115">
        <v>1616.8161620000001</v>
      </c>
      <c r="U115">
        <v>1719.0985109999999</v>
      </c>
      <c r="V115">
        <v>1825.8316649999999</v>
      </c>
      <c r="W115">
        <v>1937.6998289999999</v>
      </c>
      <c r="X115">
        <v>2054.5622560000002</v>
      </c>
      <c r="Y115">
        <v>2193.2841800000001</v>
      </c>
      <c r="Z115">
        <v>2368.467529</v>
      </c>
      <c r="AA115">
        <v>2528.5646969999998</v>
      </c>
      <c r="AB115">
        <v>2697.1770019999999</v>
      </c>
      <c r="AC115">
        <v>2875.0607909999999</v>
      </c>
      <c r="AD115">
        <v>3062.0878910000001</v>
      </c>
      <c r="AE115">
        <v>3259.561279</v>
      </c>
      <c r="AF115">
        <v>3467.0554200000001</v>
      </c>
      <c r="AG115">
        <v>3684.1877439999998</v>
      </c>
      <c r="AH115">
        <v>3912.9047850000002</v>
      </c>
      <c r="AI115">
        <v>4155.3198240000002</v>
      </c>
      <c r="AJ115">
        <v>4410.216797</v>
      </c>
      <c r="AK115" s="51">
        <v>6.8000000000000005E-2</v>
      </c>
    </row>
    <row r="116" spans="1:37">
      <c r="A116" t="s">
        <v>1505</v>
      </c>
      <c r="B116" t="s">
        <v>1909</v>
      </c>
      <c r="C116" t="s">
        <v>2084</v>
      </c>
      <c r="D116" t="s">
        <v>521</v>
      </c>
      <c r="E116">
        <v>154.50418099999999</v>
      </c>
      <c r="F116">
        <v>167.30943300000001</v>
      </c>
      <c r="G116">
        <v>180.345947</v>
      </c>
      <c r="H116">
        <v>194.045288</v>
      </c>
      <c r="I116">
        <v>208.85105899999999</v>
      </c>
      <c r="J116">
        <v>224.78143299999999</v>
      </c>
      <c r="K116">
        <v>241.47470100000001</v>
      </c>
      <c r="L116">
        <v>258.96713299999999</v>
      </c>
      <c r="M116">
        <v>277.45437600000002</v>
      </c>
      <c r="N116">
        <v>296.81127900000001</v>
      </c>
      <c r="O116">
        <v>316.86044299999998</v>
      </c>
      <c r="P116">
        <v>337.645081</v>
      </c>
      <c r="Q116">
        <v>359.93994099999998</v>
      </c>
      <c r="R116">
        <v>383.29461700000002</v>
      </c>
      <c r="S116">
        <v>407.89099099999999</v>
      </c>
      <c r="T116">
        <v>433.61376999999999</v>
      </c>
      <c r="U116">
        <v>460.36831699999999</v>
      </c>
      <c r="V116">
        <v>488.351135</v>
      </c>
      <c r="W116">
        <v>517.55487100000005</v>
      </c>
      <c r="X116">
        <v>547.98223900000005</v>
      </c>
      <c r="Y116">
        <v>579.41863999999998</v>
      </c>
      <c r="Z116">
        <v>614.70550500000002</v>
      </c>
      <c r="AA116">
        <v>649.178406</v>
      </c>
      <c r="AB116">
        <v>684.83673099999999</v>
      </c>
      <c r="AC116">
        <v>721.80627400000003</v>
      </c>
      <c r="AD116">
        <v>759.97595200000001</v>
      </c>
      <c r="AE116">
        <v>799.60247800000002</v>
      </c>
      <c r="AF116">
        <v>840.49359100000004</v>
      </c>
      <c r="AG116">
        <v>882.475098</v>
      </c>
      <c r="AH116">
        <v>925.95013400000005</v>
      </c>
      <c r="AI116">
        <v>971.33727999999996</v>
      </c>
      <c r="AJ116">
        <v>1018.240112</v>
      </c>
      <c r="AK116" s="51">
        <v>6.3E-2</v>
      </c>
    </row>
    <row r="117" spans="1:37">
      <c r="A117" t="s">
        <v>1507</v>
      </c>
      <c r="B117" t="s">
        <v>1910</v>
      </c>
      <c r="C117" t="s">
        <v>2085</v>
      </c>
      <c r="D117" t="s">
        <v>521</v>
      </c>
      <c r="E117">
        <v>123.678284</v>
      </c>
      <c r="F117">
        <v>131.56999200000001</v>
      </c>
      <c r="G117">
        <v>139.87207000000001</v>
      </c>
      <c r="H117">
        <v>148.595169</v>
      </c>
      <c r="I117">
        <v>157.753387</v>
      </c>
      <c r="J117">
        <v>167.40016199999999</v>
      </c>
      <c r="K117">
        <v>177.55903599999999</v>
      </c>
      <c r="L117">
        <v>188.23722799999999</v>
      </c>
      <c r="M117">
        <v>199.45439099999999</v>
      </c>
      <c r="N117">
        <v>211.22598300000001</v>
      </c>
      <c r="O117">
        <v>223.565887</v>
      </c>
      <c r="P117">
        <v>236.489182</v>
      </c>
      <c r="Q117">
        <v>250.02619899999999</v>
      </c>
      <c r="R117">
        <v>264.20880099999999</v>
      </c>
      <c r="S117">
        <v>279.07739299999997</v>
      </c>
      <c r="T117">
        <v>294.66687000000002</v>
      </c>
      <c r="U117">
        <v>310.96816999999999</v>
      </c>
      <c r="V117">
        <v>328.096069</v>
      </c>
      <c r="W117">
        <v>346.06866500000001</v>
      </c>
      <c r="X117">
        <v>364.89978000000002</v>
      </c>
      <c r="Y117">
        <v>384.54260299999999</v>
      </c>
      <c r="Z117">
        <v>405.07952899999998</v>
      </c>
      <c r="AA117">
        <v>426.50830100000002</v>
      </c>
      <c r="AB117">
        <v>448.80407700000001</v>
      </c>
      <c r="AC117">
        <v>472.01315299999999</v>
      </c>
      <c r="AD117">
        <v>496.19754</v>
      </c>
      <c r="AE117">
        <v>532.71569799999997</v>
      </c>
      <c r="AF117">
        <v>573.39129600000001</v>
      </c>
      <c r="AG117">
        <v>616.08026099999995</v>
      </c>
      <c r="AH117">
        <v>661.16143799999998</v>
      </c>
      <c r="AI117">
        <v>709.04882799999996</v>
      </c>
      <c r="AJ117">
        <v>759.52795400000002</v>
      </c>
      <c r="AK117" s="51">
        <v>0.06</v>
      </c>
    </row>
    <row r="118" spans="1:37">
      <c r="A118" t="s">
        <v>1458</v>
      </c>
      <c r="B118" t="s">
        <v>1911</v>
      </c>
      <c r="C118" t="s">
        <v>2086</v>
      </c>
      <c r="D118" t="s">
        <v>521</v>
      </c>
      <c r="E118">
        <v>824.51208499999996</v>
      </c>
      <c r="F118">
        <v>848.24487299999998</v>
      </c>
      <c r="G118">
        <v>871.97851600000001</v>
      </c>
      <c r="H118">
        <v>896.24121100000002</v>
      </c>
      <c r="I118">
        <v>920.93249500000002</v>
      </c>
      <c r="J118">
        <v>944.68542500000001</v>
      </c>
      <c r="K118">
        <v>967.66613800000005</v>
      </c>
      <c r="L118">
        <v>992.03845200000001</v>
      </c>
      <c r="M118">
        <v>1016.760193</v>
      </c>
      <c r="N118">
        <v>1042.3271480000001</v>
      </c>
      <c r="O118">
        <v>1068.325439</v>
      </c>
      <c r="P118">
        <v>1094.591797</v>
      </c>
      <c r="Q118">
        <v>1128.0974120000001</v>
      </c>
      <c r="R118">
        <v>1161.932251</v>
      </c>
      <c r="S118">
        <v>1197.4663089999999</v>
      </c>
      <c r="T118">
        <v>1234.238159</v>
      </c>
      <c r="U118">
        <v>1271.486328</v>
      </c>
      <c r="V118">
        <v>1309.1811520000001</v>
      </c>
      <c r="W118">
        <v>1348.8955080000001</v>
      </c>
      <c r="X118">
        <v>1390.8256839999999</v>
      </c>
      <c r="Y118">
        <v>1434.772217</v>
      </c>
      <c r="Z118">
        <v>1490.448975</v>
      </c>
      <c r="AA118">
        <v>1537.98999</v>
      </c>
      <c r="AB118">
        <v>1587.5211179999999</v>
      </c>
      <c r="AC118">
        <v>1638.756226</v>
      </c>
      <c r="AD118">
        <v>1691.5485839999999</v>
      </c>
      <c r="AE118">
        <v>1748.3320309999999</v>
      </c>
      <c r="AF118">
        <v>1808.171143</v>
      </c>
      <c r="AG118">
        <v>1869.014404</v>
      </c>
      <c r="AH118">
        <v>1931.311768</v>
      </c>
      <c r="AI118">
        <v>1994.810669</v>
      </c>
      <c r="AJ118">
        <v>2059.157471</v>
      </c>
      <c r="AK118" s="51">
        <v>0.03</v>
      </c>
    </row>
    <row r="119" spans="1:37">
      <c r="A119" t="s">
        <v>1503</v>
      </c>
      <c r="B119" t="s">
        <v>1912</v>
      </c>
      <c r="C119" t="s">
        <v>2087</v>
      </c>
      <c r="D119" t="s">
        <v>521</v>
      </c>
      <c r="E119">
        <v>325.288971</v>
      </c>
      <c r="F119">
        <v>341.76504499999999</v>
      </c>
      <c r="G119">
        <v>358.67407200000002</v>
      </c>
      <c r="H119">
        <v>376.55542000000003</v>
      </c>
      <c r="I119">
        <v>395.33776899999998</v>
      </c>
      <c r="J119">
        <v>413.80139200000002</v>
      </c>
      <c r="K119">
        <v>431.76129200000003</v>
      </c>
      <c r="L119">
        <v>449.54046599999998</v>
      </c>
      <c r="M119">
        <v>467.66729700000002</v>
      </c>
      <c r="N119">
        <v>486.53460699999999</v>
      </c>
      <c r="O119">
        <v>505.86639400000001</v>
      </c>
      <c r="P119">
        <v>525.56243900000004</v>
      </c>
      <c r="Q119">
        <v>551.20898399999999</v>
      </c>
      <c r="R119">
        <v>577.36187700000005</v>
      </c>
      <c r="S119">
        <v>605.17486599999995</v>
      </c>
      <c r="T119">
        <v>634.17199700000003</v>
      </c>
      <c r="U119">
        <v>663.88293499999997</v>
      </c>
      <c r="V119">
        <v>694.29724099999999</v>
      </c>
      <c r="W119">
        <v>725.78997800000002</v>
      </c>
      <c r="X119">
        <v>758.27136199999995</v>
      </c>
      <c r="Y119">
        <v>791.64160200000003</v>
      </c>
      <c r="Z119">
        <v>835.75585899999999</v>
      </c>
      <c r="AA119">
        <v>870.93756099999996</v>
      </c>
      <c r="AB119">
        <v>907.44329800000003</v>
      </c>
      <c r="AC119">
        <v>945.10382100000004</v>
      </c>
      <c r="AD119">
        <v>983.82818599999996</v>
      </c>
      <c r="AE119">
        <v>1023.6828</v>
      </c>
      <c r="AF119">
        <v>1064.834106</v>
      </c>
      <c r="AG119">
        <v>1106.600586</v>
      </c>
      <c r="AH119">
        <v>1149.329712</v>
      </c>
      <c r="AI119">
        <v>1192.7998050000001</v>
      </c>
      <c r="AJ119">
        <v>1236.7258300000001</v>
      </c>
      <c r="AK119" s="51">
        <v>4.3999999999999997E-2</v>
      </c>
    </row>
    <row r="120" spans="1:37">
      <c r="A120" t="s">
        <v>1505</v>
      </c>
      <c r="B120" t="s">
        <v>1913</v>
      </c>
      <c r="C120" t="s">
        <v>2088</v>
      </c>
      <c r="D120" t="s">
        <v>521</v>
      </c>
      <c r="E120">
        <v>133.36389199999999</v>
      </c>
      <c r="F120">
        <v>140.325897</v>
      </c>
      <c r="G120">
        <v>147.392426</v>
      </c>
      <c r="H120">
        <v>154.57566800000001</v>
      </c>
      <c r="I120">
        <v>161.85990899999999</v>
      </c>
      <c r="J120">
        <v>169.242615</v>
      </c>
      <c r="K120">
        <v>176.715408</v>
      </c>
      <c r="L120">
        <v>184.24485799999999</v>
      </c>
      <c r="M120">
        <v>191.82515000000001</v>
      </c>
      <c r="N120">
        <v>199.453812</v>
      </c>
      <c r="O120">
        <v>207.07591199999999</v>
      </c>
      <c r="P120">
        <v>214.657364</v>
      </c>
      <c r="Q120">
        <v>222.18211400000001</v>
      </c>
      <c r="R120">
        <v>229.63755800000001</v>
      </c>
      <c r="S120">
        <v>236.972916</v>
      </c>
      <c r="T120">
        <v>244.33438100000001</v>
      </c>
      <c r="U120">
        <v>251.54676799999999</v>
      </c>
      <c r="V120">
        <v>258.59628300000003</v>
      </c>
      <c r="W120">
        <v>265.49148600000001</v>
      </c>
      <c r="X120">
        <v>272.21099900000002</v>
      </c>
      <c r="Y120">
        <v>278.78561400000001</v>
      </c>
      <c r="Z120">
        <v>285.24993899999998</v>
      </c>
      <c r="AA120">
        <v>291.63067599999999</v>
      </c>
      <c r="AB120">
        <v>297.97442599999999</v>
      </c>
      <c r="AC120">
        <v>304.36108400000001</v>
      </c>
      <c r="AD120">
        <v>310.89648399999999</v>
      </c>
      <c r="AE120">
        <v>320.01882899999998</v>
      </c>
      <c r="AF120">
        <v>330.65777600000001</v>
      </c>
      <c r="AG120">
        <v>341.45043900000002</v>
      </c>
      <c r="AH120">
        <v>352.48928799999999</v>
      </c>
      <c r="AI120">
        <v>363.71517899999998</v>
      </c>
      <c r="AJ120">
        <v>375.05233800000002</v>
      </c>
      <c r="AK120" s="51">
        <v>3.4000000000000002E-2</v>
      </c>
    </row>
    <row r="121" spans="1:37">
      <c r="A121" t="s">
        <v>1507</v>
      </c>
      <c r="B121" t="s">
        <v>1914</v>
      </c>
      <c r="C121" t="s">
        <v>2089</v>
      </c>
      <c r="D121" t="s">
        <v>521</v>
      </c>
      <c r="E121">
        <v>365.85922199999999</v>
      </c>
      <c r="F121">
        <v>366.15390000000002</v>
      </c>
      <c r="G121">
        <v>365.91198700000001</v>
      </c>
      <c r="H121">
        <v>365.11007699999999</v>
      </c>
      <c r="I121">
        <v>363.73483299999998</v>
      </c>
      <c r="J121">
        <v>361.64138800000001</v>
      </c>
      <c r="K121">
        <v>359.18948399999999</v>
      </c>
      <c r="L121">
        <v>358.25311299999998</v>
      </c>
      <c r="M121">
        <v>357.26776100000001</v>
      </c>
      <c r="N121">
        <v>356.33874500000002</v>
      </c>
      <c r="O121">
        <v>355.38308699999999</v>
      </c>
      <c r="P121">
        <v>354.37197900000001</v>
      </c>
      <c r="Q121">
        <v>354.70626800000002</v>
      </c>
      <c r="R121">
        <v>354.93277</v>
      </c>
      <c r="S121">
        <v>355.31857300000001</v>
      </c>
      <c r="T121">
        <v>355.73184199999997</v>
      </c>
      <c r="U121">
        <v>356.05660999999998</v>
      </c>
      <c r="V121">
        <v>356.287598</v>
      </c>
      <c r="W121">
        <v>357.61404399999998</v>
      </c>
      <c r="X121">
        <v>360.34320100000002</v>
      </c>
      <c r="Y121">
        <v>364.34500100000002</v>
      </c>
      <c r="Z121">
        <v>369.44311499999998</v>
      </c>
      <c r="AA121">
        <v>375.421783</v>
      </c>
      <c r="AB121">
        <v>382.10339399999998</v>
      </c>
      <c r="AC121">
        <v>389.29141199999998</v>
      </c>
      <c r="AD121">
        <v>396.82403599999998</v>
      </c>
      <c r="AE121">
        <v>404.63031000000001</v>
      </c>
      <c r="AF121">
        <v>412.67913800000002</v>
      </c>
      <c r="AG121">
        <v>420.96340900000001</v>
      </c>
      <c r="AH121">
        <v>429.49273699999998</v>
      </c>
      <c r="AI121">
        <v>438.29565400000001</v>
      </c>
      <c r="AJ121">
        <v>447.37933299999997</v>
      </c>
      <c r="AK121" s="51">
        <v>7.0000000000000001E-3</v>
      </c>
    </row>
    <row r="122" spans="1:37">
      <c r="A122" t="s">
        <v>127</v>
      </c>
      <c r="B122" t="s">
        <v>1915</v>
      </c>
      <c r="C122" t="s">
        <v>2090</v>
      </c>
      <c r="D122" t="s">
        <v>521</v>
      </c>
      <c r="E122">
        <v>30543.449218999998</v>
      </c>
      <c r="F122">
        <v>32234.851562</v>
      </c>
      <c r="G122">
        <v>33963.945312000003</v>
      </c>
      <c r="H122">
        <v>35722.007812000003</v>
      </c>
      <c r="I122">
        <v>37490.722655999998</v>
      </c>
      <c r="J122">
        <v>39285.757812000003</v>
      </c>
      <c r="K122">
        <v>41109.753905999998</v>
      </c>
      <c r="L122">
        <v>42961.976562000003</v>
      </c>
      <c r="M122">
        <v>44843.589844000002</v>
      </c>
      <c r="N122">
        <v>46761.480469000002</v>
      </c>
      <c r="O122">
        <v>48713.789062000003</v>
      </c>
      <c r="P122">
        <v>50689.460937999997</v>
      </c>
      <c r="Q122">
        <v>52663.726562000003</v>
      </c>
      <c r="R122">
        <v>54654.324219000002</v>
      </c>
      <c r="S122">
        <v>56683.984375</v>
      </c>
      <c r="T122">
        <v>58751.769530999998</v>
      </c>
      <c r="U122">
        <v>60846.175780999998</v>
      </c>
      <c r="V122">
        <v>62983.261719000002</v>
      </c>
      <c r="W122">
        <v>65152.160155999998</v>
      </c>
      <c r="X122">
        <v>67347.484375</v>
      </c>
      <c r="Y122">
        <v>69572.023438000004</v>
      </c>
      <c r="Z122">
        <v>71832.789061999996</v>
      </c>
      <c r="AA122">
        <v>74147.117188000004</v>
      </c>
      <c r="AB122">
        <v>76511.859375</v>
      </c>
      <c r="AC122">
        <v>78920.414061999996</v>
      </c>
      <c r="AD122">
        <v>81372.242188000004</v>
      </c>
      <c r="AE122">
        <v>83862.8125</v>
      </c>
      <c r="AF122">
        <v>86395.203125</v>
      </c>
      <c r="AG122">
        <v>88957.960938000004</v>
      </c>
      <c r="AH122">
        <v>91549.6875</v>
      </c>
      <c r="AI122">
        <v>94169.773438000004</v>
      </c>
      <c r="AJ122">
        <v>96824.546875</v>
      </c>
      <c r="AK122" s="51">
        <v>3.7999999999999999E-2</v>
      </c>
    </row>
    <row r="123" spans="1:37">
      <c r="A123" t="s">
        <v>136</v>
      </c>
      <c r="C123" t="s">
        <v>2091</v>
      </c>
    </row>
    <row r="124" spans="1:37">
      <c r="A124" t="s">
        <v>1434</v>
      </c>
      <c r="B124" t="s">
        <v>1916</v>
      </c>
      <c r="C124" t="s">
        <v>2092</v>
      </c>
      <c r="D124" t="s">
        <v>521</v>
      </c>
      <c r="E124">
        <v>973.12213099999997</v>
      </c>
      <c r="F124">
        <v>941.82000700000003</v>
      </c>
      <c r="G124">
        <v>905.86206100000004</v>
      </c>
      <c r="H124">
        <v>868.05291699999998</v>
      </c>
      <c r="I124">
        <v>841.02404799999999</v>
      </c>
      <c r="J124">
        <v>812.10986300000002</v>
      </c>
      <c r="K124">
        <v>782.82458499999996</v>
      </c>
      <c r="L124">
        <v>755.99334699999997</v>
      </c>
      <c r="M124">
        <v>723.95721400000002</v>
      </c>
      <c r="N124">
        <v>683.40380900000002</v>
      </c>
      <c r="O124">
        <v>638.41986099999997</v>
      </c>
      <c r="P124">
        <v>584.97216800000001</v>
      </c>
      <c r="Q124">
        <v>543.10894800000005</v>
      </c>
      <c r="R124">
        <v>512.85180700000001</v>
      </c>
      <c r="S124">
        <v>481.51669299999998</v>
      </c>
      <c r="T124">
        <v>457.67697099999998</v>
      </c>
      <c r="U124">
        <v>442.37338299999999</v>
      </c>
      <c r="V124">
        <v>425.20105000000001</v>
      </c>
      <c r="W124">
        <v>406.23703</v>
      </c>
      <c r="X124">
        <v>385.857483</v>
      </c>
      <c r="Y124">
        <v>363.65612800000002</v>
      </c>
      <c r="Z124">
        <v>339.603455</v>
      </c>
      <c r="AA124">
        <v>317.10351600000001</v>
      </c>
      <c r="AB124">
        <v>295.47885100000002</v>
      </c>
      <c r="AC124">
        <v>273.40704299999999</v>
      </c>
      <c r="AD124">
        <v>245.305038</v>
      </c>
      <c r="AE124">
        <v>216.23228499999999</v>
      </c>
      <c r="AF124">
        <v>187.24876399999999</v>
      </c>
      <c r="AG124">
        <v>157.669479</v>
      </c>
      <c r="AH124">
        <v>123.06326300000001</v>
      </c>
      <c r="AI124">
        <v>93.428741000000002</v>
      </c>
      <c r="AJ124">
        <v>69.248313999999993</v>
      </c>
      <c r="AK124" s="51">
        <v>-8.2000000000000003E-2</v>
      </c>
    </row>
    <row r="125" spans="1:37">
      <c r="A125" t="s">
        <v>1503</v>
      </c>
      <c r="B125" t="s">
        <v>1917</v>
      </c>
      <c r="C125" t="s">
        <v>2093</v>
      </c>
      <c r="D125" t="s">
        <v>521</v>
      </c>
      <c r="E125">
        <v>362.63137799999998</v>
      </c>
      <c r="F125">
        <v>348.45211799999998</v>
      </c>
      <c r="G125">
        <v>332.59316999999999</v>
      </c>
      <c r="H125">
        <v>315.19085699999999</v>
      </c>
      <c r="I125">
        <v>295.93652300000002</v>
      </c>
      <c r="J125">
        <v>274.90228300000001</v>
      </c>
      <c r="K125">
        <v>253.03149400000001</v>
      </c>
      <c r="L125">
        <v>234.24078399999999</v>
      </c>
      <c r="M125">
        <v>210.52784700000001</v>
      </c>
      <c r="N125">
        <v>179.148651</v>
      </c>
      <c r="O125">
        <v>144.198578</v>
      </c>
      <c r="P125">
        <v>101.705338</v>
      </c>
      <c r="Q125">
        <v>71.566695999999993</v>
      </c>
      <c r="R125">
        <v>53.853915999999998</v>
      </c>
      <c r="S125">
        <v>36</v>
      </c>
      <c r="T125">
        <v>26</v>
      </c>
      <c r="U125">
        <v>26</v>
      </c>
      <c r="V125">
        <v>23</v>
      </c>
      <c r="W125">
        <v>19.077349000000002</v>
      </c>
      <c r="X125">
        <v>17</v>
      </c>
      <c r="Y125">
        <v>15</v>
      </c>
      <c r="Z125">
        <v>12</v>
      </c>
      <c r="AA125">
        <v>9</v>
      </c>
      <c r="AB125">
        <v>8</v>
      </c>
      <c r="AC125">
        <v>8</v>
      </c>
      <c r="AD125">
        <v>7</v>
      </c>
      <c r="AE125">
        <v>6</v>
      </c>
      <c r="AF125">
        <v>3</v>
      </c>
      <c r="AG125">
        <v>3</v>
      </c>
      <c r="AH125">
        <v>2</v>
      </c>
      <c r="AI125">
        <v>0.86185800000000001</v>
      </c>
      <c r="AJ125">
        <v>0</v>
      </c>
      <c r="AK125" t="s">
        <v>125</v>
      </c>
    </row>
    <row r="126" spans="1:37">
      <c r="A126" t="s">
        <v>1505</v>
      </c>
      <c r="B126" t="s">
        <v>1918</v>
      </c>
      <c r="C126" t="s">
        <v>2094</v>
      </c>
      <c r="D126" t="s">
        <v>521</v>
      </c>
      <c r="E126">
        <v>52.558323000000001</v>
      </c>
      <c r="F126">
        <v>38.693759999999997</v>
      </c>
      <c r="G126">
        <v>22.401146000000001</v>
      </c>
      <c r="H126">
        <v>6.40327</v>
      </c>
      <c r="I126">
        <v>3.6917900000000001</v>
      </c>
      <c r="J126">
        <v>1.5921540000000001</v>
      </c>
      <c r="K126">
        <v>0.72859300000000005</v>
      </c>
      <c r="L126">
        <v>0.38184000000000001</v>
      </c>
      <c r="M126">
        <v>0.26483299999999999</v>
      </c>
      <c r="N126">
        <v>0.18105399999999999</v>
      </c>
      <c r="O126">
        <v>0.121984</v>
      </c>
      <c r="P126">
        <v>1.5894999999999999E-2</v>
      </c>
      <c r="Q126">
        <v>1.065E-2</v>
      </c>
      <c r="R126">
        <v>0</v>
      </c>
      <c r="S126">
        <v>0</v>
      </c>
      <c r="T126">
        <v>0</v>
      </c>
      <c r="U126">
        <v>0</v>
      </c>
      <c r="V126">
        <v>0</v>
      </c>
      <c r="W126">
        <v>0</v>
      </c>
      <c r="X126">
        <v>0</v>
      </c>
      <c r="Y126">
        <v>0</v>
      </c>
      <c r="Z126">
        <v>0</v>
      </c>
      <c r="AA126">
        <v>0</v>
      </c>
      <c r="AB126">
        <v>0</v>
      </c>
      <c r="AC126">
        <v>0</v>
      </c>
      <c r="AD126">
        <v>0</v>
      </c>
      <c r="AE126">
        <v>0</v>
      </c>
      <c r="AF126">
        <v>0</v>
      </c>
      <c r="AG126">
        <v>0</v>
      </c>
      <c r="AH126">
        <v>0</v>
      </c>
      <c r="AI126">
        <v>0</v>
      </c>
      <c r="AJ126">
        <v>0</v>
      </c>
      <c r="AK126" t="s">
        <v>125</v>
      </c>
    </row>
    <row r="127" spans="1:37">
      <c r="A127" t="s">
        <v>1507</v>
      </c>
      <c r="B127" t="s">
        <v>1919</v>
      </c>
      <c r="C127" t="s">
        <v>2095</v>
      </c>
      <c r="D127" t="s">
        <v>521</v>
      </c>
      <c r="E127">
        <v>557.93243399999994</v>
      </c>
      <c r="F127">
        <v>554.67413299999998</v>
      </c>
      <c r="G127">
        <v>550.86773700000003</v>
      </c>
      <c r="H127">
        <v>546.45880099999999</v>
      </c>
      <c r="I127">
        <v>541.39575200000002</v>
      </c>
      <c r="J127">
        <v>535.61541699999998</v>
      </c>
      <c r="K127">
        <v>529.06451400000003</v>
      </c>
      <c r="L127">
        <v>521.37072799999999</v>
      </c>
      <c r="M127">
        <v>513.16455099999996</v>
      </c>
      <c r="N127">
        <v>504.07409699999999</v>
      </c>
      <c r="O127">
        <v>494.09930400000002</v>
      </c>
      <c r="P127">
        <v>483.25091600000002</v>
      </c>
      <c r="Q127">
        <v>471.531586</v>
      </c>
      <c r="R127">
        <v>458.99789399999997</v>
      </c>
      <c r="S127">
        <v>445.51669299999998</v>
      </c>
      <c r="T127">
        <v>431.67697099999998</v>
      </c>
      <c r="U127">
        <v>416.37338299999999</v>
      </c>
      <c r="V127">
        <v>402.20105000000001</v>
      </c>
      <c r="W127">
        <v>387.15966800000001</v>
      </c>
      <c r="X127">
        <v>368.857483</v>
      </c>
      <c r="Y127">
        <v>348.65612800000002</v>
      </c>
      <c r="Z127">
        <v>327.603455</v>
      </c>
      <c r="AA127">
        <v>308.10351600000001</v>
      </c>
      <c r="AB127">
        <v>287.47885100000002</v>
      </c>
      <c r="AC127">
        <v>265.40704299999999</v>
      </c>
      <c r="AD127">
        <v>238.305038</v>
      </c>
      <c r="AE127">
        <v>210.23228499999999</v>
      </c>
      <c r="AF127">
        <v>184.24876399999999</v>
      </c>
      <c r="AG127">
        <v>154.669479</v>
      </c>
      <c r="AH127">
        <v>121.06326300000001</v>
      </c>
      <c r="AI127">
        <v>92.566879</v>
      </c>
      <c r="AJ127">
        <v>69.248313999999993</v>
      </c>
      <c r="AK127" s="51">
        <v>-6.5000000000000002E-2</v>
      </c>
    </row>
    <row r="128" spans="1:37">
      <c r="A128" t="s">
        <v>1436</v>
      </c>
      <c r="B128" t="s">
        <v>1920</v>
      </c>
      <c r="C128" t="s">
        <v>2096</v>
      </c>
      <c r="D128" t="s">
        <v>521</v>
      </c>
      <c r="E128">
        <v>61.695587000000003</v>
      </c>
      <c r="F128">
        <v>59.671332999999997</v>
      </c>
      <c r="G128">
        <v>57.452938000000003</v>
      </c>
      <c r="H128">
        <v>55.273555999999999</v>
      </c>
      <c r="I128">
        <v>53.191319</v>
      </c>
      <c r="J128">
        <v>50.163567</v>
      </c>
      <c r="K128">
        <v>47.759017999999998</v>
      </c>
      <c r="L128">
        <v>45.514240000000001</v>
      </c>
      <c r="M128">
        <v>42.996505999999997</v>
      </c>
      <c r="N128">
        <v>40.356921999999997</v>
      </c>
      <c r="O128">
        <v>37.492012000000003</v>
      </c>
      <c r="P128">
        <v>34.461933000000002</v>
      </c>
      <c r="Q128">
        <v>31.371628000000001</v>
      </c>
      <c r="R128">
        <v>28.320882999999998</v>
      </c>
      <c r="S128">
        <v>24.469107000000001</v>
      </c>
      <c r="T128">
        <v>21.060804000000001</v>
      </c>
      <c r="U128">
        <v>18.179544</v>
      </c>
      <c r="V128">
        <v>15.775371</v>
      </c>
      <c r="W128">
        <v>13.654145</v>
      </c>
      <c r="X128">
        <v>11.159050000000001</v>
      </c>
      <c r="Y128">
        <v>9.8747620000000005</v>
      </c>
      <c r="Z128">
        <v>8.8106039999999997</v>
      </c>
      <c r="AA128">
        <v>7.5985129999999996</v>
      </c>
      <c r="AB128">
        <v>5.946968</v>
      </c>
      <c r="AC128">
        <v>5.529007</v>
      </c>
      <c r="AD128">
        <v>4.4331639999999997</v>
      </c>
      <c r="AE128">
        <v>3.5822509999999999</v>
      </c>
      <c r="AF128">
        <v>2.6791779999999998</v>
      </c>
      <c r="AG128">
        <v>2.1006589999999998</v>
      </c>
      <c r="AH128">
        <v>1.6871449999999999</v>
      </c>
      <c r="AI128">
        <v>0.94831200000000004</v>
      </c>
      <c r="AJ128">
        <v>0.52304799999999996</v>
      </c>
      <c r="AK128" s="51">
        <v>-0.14299999999999999</v>
      </c>
    </row>
    <row r="129" spans="1:37">
      <c r="A129" t="s">
        <v>1503</v>
      </c>
      <c r="B129" t="s">
        <v>1921</v>
      </c>
      <c r="C129" t="s">
        <v>2097</v>
      </c>
      <c r="D129" t="s">
        <v>521</v>
      </c>
      <c r="E129">
        <v>4.4590550000000002</v>
      </c>
      <c r="F129">
        <v>3.44611</v>
      </c>
      <c r="G129">
        <v>2.933837</v>
      </c>
      <c r="H129">
        <v>2.5199509999999998</v>
      </c>
      <c r="I129">
        <v>2.1808320000000001</v>
      </c>
      <c r="J129">
        <v>1.9070050000000001</v>
      </c>
      <c r="K129">
        <v>1.6891080000000001</v>
      </c>
      <c r="L129">
        <v>1.518238</v>
      </c>
      <c r="M129">
        <v>1.386199</v>
      </c>
      <c r="N129">
        <v>1.2856639999999999</v>
      </c>
      <c r="O129">
        <v>1.210243</v>
      </c>
      <c r="P129">
        <v>1.154501</v>
      </c>
      <c r="Q129">
        <v>1.1139209999999999</v>
      </c>
      <c r="R129">
        <v>1.084822</v>
      </c>
      <c r="S129">
        <v>0.29505900000000002</v>
      </c>
      <c r="T129">
        <v>2.1298999999999998E-2</v>
      </c>
      <c r="U129">
        <v>0</v>
      </c>
      <c r="V129">
        <v>0</v>
      </c>
      <c r="W129">
        <v>0</v>
      </c>
      <c r="X129">
        <v>0</v>
      </c>
      <c r="Y129">
        <v>0</v>
      </c>
      <c r="Z129">
        <v>0</v>
      </c>
      <c r="AA129">
        <v>0</v>
      </c>
      <c r="AB129">
        <v>0</v>
      </c>
      <c r="AC129">
        <v>0</v>
      </c>
      <c r="AD129">
        <v>0</v>
      </c>
      <c r="AE129">
        <v>0</v>
      </c>
      <c r="AF129">
        <v>0</v>
      </c>
      <c r="AG129">
        <v>0</v>
      </c>
      <c r="AH129">
        <v>0</v>
      </c>
      <c r="AI129">
        <v>0</v>
      </c>
      <c r="AJ129">
        <v>0</v>
      </c>
      <c r="AK129" t="s">
        <v>125</v>
      </c>
    </row>
    <row r="130" spans="1:37">
      <c r="A130" t="s">
        <v>1505</v>
      </c>
      <c r="B130" t="s">
        <v>1922</v>
      </c>
      <c r="C130" t="s">
        <v>2098</v>
      </c>
      <c r="D130" t="s">
        <v>521</v>
      </c>
      <c r="E130">
        <v>1</v>
      </c>
      <c r="F130">
        <v>1</v>
      </c>
      <c r="G130">
        <v>1</v>
      </c>
      <c r="H130">
        <v>1</v>
      </c>
      <c r="I130">
        <v>0.71148800000000001</v>
      </c>
      <c r="J130">
        <v>0</v>
      </c>
      <c r="K130">
        <v>0</v>
      </c>
      <c r="L130">
        <v>0</v>
      </c>
      <c r="M130">
        <v>0</v>
      </c>
      <c r="N130">
        <v>0</v>
      </c>
      <c r="O130">
        <v>0</v>
      </c>
      <c r="P130">
        <v>0</v>
      </c>
      <c r="Q130">
        <v>0</v>
      </c>
      <c r="R130">
        <v>0</v>
      </c>
      <c r="S130">
        <v>0</v>
      </c>
      <c r="T130">
        <v>0</v>
      </c>
      <c r="U130">
        <v>0</v>
      </c>
      <c r="V130">
        <v>0</v>
      </c>
      <c r="W130">
        <v>0</v>
      </c>
      <c r="X130">
        <v>0</v>
      </c>
      <c r="Y130">
        <v>0</v>
      </c>
      <c r="Z130">
        <v>0</v>
      </c>
      <c r="AA130">
        <v>0</v>
      </c>
      <c r="AB130">
        <v>0</v>
      </c>
      <c r="AC130">
        <v>0</v>
      </c>
      <c r="AD130">
        <v>0</v>
      </c>
      <c r="AE130">
        <v>0</v>
      </c>
      <c r="AF130">
        <v>0</v>
      </c>
      <c r="AG130">
        <v>0</v>
      </c>
      <c r="AH130">
        <v>0</v>
      </c>
      <c r="AI130">
        <v>0</v>
      </c>
      <c r="AJ130">
        <v>0</v>
      </c>
      <c r="AK130" t="s">
        <v>125</v>
      </c>
    </row>
    <row r="131" spans="1:37">
      <c r="A131" t="s">
        <v>1507</v>
      </c>
      <c r="B131" t="s">
        <v>1923</v>
      </c>
      <c r="C131" t="s">
        <v>2099</v>
      </c>
      <c r="D131" t="s">
        <v>521</v>
      </c>
      <c r="E131">
        <v>56.236530000000002</v>
      </c>
      <c r="F131">
        <v>55.225223999999997</v>
      </c>
      <c r="G131">
        <v>53.519100000000002</v>
      </c>
      <c r="H131">
        <v>51.753605</v>
      </c>
      <c r="I131">
        <v>50.298999999999999</v>
      </c>
      <c r="J131">
        <v>48.256560999999998</v>
      </c>
      <c r="K131">
        <v>46.069912000000002</v>
      </c>
      <c r="L131">
        <v>43.996001999999997</v>
      </c>
      <c r="M131">
        <v>41.610306000000001</v>
      </c>
      <c r="N131">
        <v>39.071258999999998</v>
      </c>
      <c r="O131">
        <v>36.281768999999997</v>
      </c>
      <c r="P131">
        <v>33.307429999999997</v>
      </c>
      <c r="Q131">
        <v>30.257708000000001</v>
      </c>
      <c r="R131">
        <v>27.236060999999999</v>
      </c>
      <c r="S131">
        <v>24.174047000000002</v>
      </c>
      <c r="T131">
        <v>21.039504999999998</v>
      </c>
      <c r="U131">
        <v>18.179544</v>
      </c>
      <c r="V131">
        <v>15.775371</v>
      </c>
      <c r="W131">
        <v>13.654145</v>
      </c>
      <c r="X131">
        <v>11.159050000000001</v>
      </c>
      <c r="Y131">
        <v>9.8747620000000005</v>
      </c>
      <c r="Z131">
        <v>8.8106039999999997</v>
      </c>
      <c r="AA131">
        <v>7.5985129999999996</v>
      </c>
      <c r="AB131">
        <v>5.946968</v>
      </c>
      <c r="AC131">
        <v>5.529007</v>
      </c>
      <c r="AD131">
        <v>4.4331639999999997</v>
      </c>
      <c r="AE131">
        <v>3.5822509999999999</v>
      </c>
      <c r="AF131">
        <v>2.6791779999999998</v>
      </c>
      <c r="AG131">
        <v>2.1006589999999998</v>
      </c>
      <c r="AH131">
        <v>1.6871449999999999</v>
      </c>
      <c r="AI131">
        <v>0.94831200000000004</v>
      </c>
      <c r="AJ131">
        <v>0.52304799999999996</v>
      </c>
      <c r="AK131" s="51">
        <v>-0.14000000000000001</v>
      </c>
    </row>
    <row r="132" spans="1:37">
      <c r="A132" t="s">
        <v>1438</v>
      </c>
      <c r="B132" t="s">
        <v>1924</v>
      </c>
      <c r="C132" t="s">
        <v>2100</v>
      </c>
      <c r="D132" t="s">
        <v>521</v>
      </c>
      <c r="E132">
        <v>60.982719000000003</v>
      </c>
      <c r="F132">
        <v>59.427120000000002</v>
      </c>
      <c r="G132">
        <v>58.298141000000001</v>
      </c>
      <c r="H132">
        <v>56.895690999999999</v>
      </c>
      <c r="I132">
        <v>55.146602999999999</v>
      </c>
      <c r="J132">
        <v>52.943474000000002</v>
      </c>
      <c r="K132">
        <v>50.188400000000001</v>
      </c>
      <c r="L132">
        <v>46.835853999999998</v>
      </c>
      <c r="M132">
        <v>42.833069000000002</v>
      </c>
      <c r="N132">
        <v>38.079624000000003</v>
      </c>
      <c r="O132">
        <v>33.185364</v>
      </c>
      <c r="P132">
        <v>27.601475000000001</v>
      </c>
      <c r="Q132">
        <v>22.920438999999998</v>
      </c>
      <c r="R132">
        <v>18.589324999999999</v>
      </c>
      <c r="S132">
        <v>15.749454999999999</v>
      </c>
      <c r="T132">
        <v>13.628861000000001</v>
      </c>
      <c r="U132">
        <v>11.872077000000001</v>
      </c>
      <c r="V132">
        <v>10.281026000000001</v>
      </c>
      <c r="W132">
        <v>8.8282550000000004</v>
      </c>
      <c r="X132">
        <v>7.2899700000000003</v>
      </c>
      <c r="Y132">
        <v>5.7042820000000001</v>
      </c>
      <c r="Z132">
        <v>3.7108379999999999</v>
      </c>
      <c r="AA132">
        <v>2.1350449999999999</v>
      </c>
      <c r="AB132">
        <v>1.2833859999999999</v>
      </c>
      <c r="AC132">
        <v>0.70469400000000004</v>
      </c>
      <c r="AD132">
        <v>0.27679500000000001</v>
      </c>
      <c r="AE132">
        <v>0</v>
      </c>
      <c r="AF132">
        <v>0</v>
      </c>
      <c r="AG132">
        <v>0</v>
      </c>
      <c r="AH132">
        <v>0</v>
      </c>
      <c r="AI132">
        <v>0</v>
      </c>
      <c r="AJ132">
        <v>0</v>
      </c>
      <c r="AK132" t="s">
        <v>125</v>
      </c>
    </row>
    <row r="133" spans="1:37">
      <c r="A133" t="s">
        <v>1503</v>
      </c>
      <c r="B133" t="s">
        <v>1925</v>
      </c>
      <c r="C133" t="s">
        <v>2101</v>
      </c>
      <c r="D133" t="s">
        <v>521</v>
      </c>
      <c r="E133">
        <v>35.446449000000001</v>
      </c>
      <c r="F133">
        <v>34.229667999999997</v>
      </c>
      <c r="G133">
        <v>33.38588</v>
      </c>
      <c r="H133">
        <v>32.298065000000001</v>
      </c>
      <c r="I133">
        <v>30.963507</v>
      </c>
      <c r="J133">
        <v>29.296461000000001</v>
      </c>
      <c r="K133">
        <v>27.222218000000002</v>
      </c>
      <c r="L133">
        <v>24.717661</v>
      </c>
      <c r="M133">
        <v>21.74334</v>
      </c>
      <c r="N133">
        <v>18.202337</v>
      </c>
      <c r="O133">
        <v>14.510662999999999</v>
      </c>
      <c r="P133">
        <v>10.319381</v>
      </c>
      <c r="Q133">
        <v>7.0877629999999998</v>
      </c>
      <c r="R133">
        <v>4.1812040000000001</v>
      </c>
      <c r="S133">
        <v>2.8133300000000001</v>
      </c>
      <c r="T133">
        <v>2.0312269999999999</v>
      </c>
      <c r="U133">
        <v>1.588004</v>
      </c>
      <c r="V133">
        <v>1.370385</v>
      </c>
      <c r="W133">
        <v>1.2495810000000001</v>
      </c>
      <c r="X133">
        <v>1.171257</v>
      </c>
      <c r="Y133">
        <v>1.118136</v>
      </c>
      <c r="Z133">
        <v>0.84543500000000005</v>
      </c>
      <c r="AA133">
        <v>5.3342000000000001E-2</v>
      </c>
      <c r="AB133">
        <v>0</v>
      </c>
      <c r="AC133">
        <v>0</v>
      </c>
      <c r="AD133">
        <v>0</v>
      </c>
      <c r="AE133">
        <v>0</v>
      </c>
      <c r="AF133">
        <v>0</v>
      </c>
      <c r="AG133">
        <v>0</v>
      </c>
      <c r="AH133">
        <v>0</v>
      </c>
      <c r="AI133">
        <v>0</v>
      </c>
      <c r="AJ133">
        <v>0</v>
      </c>
      <c r="AK133" t="s">
        <v>125</v>
      </c>
    </row>
    <row r="134" spans="1:37">
      <c r="A134" t="s">
        <v>1505</v>
      </c>
      <c r="B134" t="s">
        <v>1926</v>
      </c>
      <c r="C134" t="s">
        <v>2102</v>
      </c>
      <c r="D134" t="s">
        <v>521</v>
      </c>
      <c r="E134">
        <v>0.23446900000000001</v>
      </c>
      <c r="F134">
        <v>0.13982700000000001</v>
      </c>
      <c r="G134">
        <v>7.6891000000000001E-2</v>
      </c>
      <c r="H134">
        <v>3.7864000000000002E-2</v>
      </c>
      <c r="I134">
        <v>1.601E-2</v>
      </c>
      <c r="J134">
        <v>5.47E-3</v>
      </c>
      <c r="K134">
        <v>1.403E-3</v>
      </c>
      <c r="L134">
        <v>4.0400000000000001E-4</v>
      </c>
      <c r="M134">
        <v>2.7E-4</v>
      </c>
      <c r="N134">
        <v>0</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v>0</v>
      </c>
      <c r="AK134" t="s">
        <v>125</v>
      </c>
    </row>
    <row r="135" spans="1:37">
      <c r="A135" t="s">
        <v>1507</v>
      </c>
      <c r="B135" t="s">
        <v>1927</v>
      </c>
      <c r="C135" t="s">
        <v>2103</v>
      </c>
      <c r="D135" t="s">
        <v>521</v>
      </c>
      <c r="E135">
        <v>25.301801999999999</v>
      </c>
      <c r="F135">
        <v>25.057625000000002</v>
      </c>
      <c r="G135">
        <v>24.835370999999999</v>
      </c>
      <c r="H135">
        <v>24.559763</v>
      </c>
      <c r="I135">
        <v>24.167086000000001</v>
      </c>
      <c r="J135">
        <v>23.641544</v>
      </c>
      <c r="K135">
        <v>22.964780999999999</v>
      </c>
      <c r="L135">
        <v>22.117785999999999</v>
      </c>
      <c r="M135">
        <v>21.089458</v>
      </c>
      <c r="N135">
        <v>19.877286999999999</v>
      </c>
      <c r="O135">
        <v>18.674700000000001</v>
      </c>
      <c r="P135">
        <v>17.282093</v>
      </c>
      <c r="Q135">
        <v>15.832675</v>
      </c>
      <c r="R135">
        <v>14.408121</v>
      </c>
      <c r="S135">
        <v>12.936125000000001</v>
      </c>
      <c r="T135">
        <v>11.597633999999999</v>
      </c>
      <c r="U135">
        <v>10.284072999999999</v>
      </c>
      <c r="V135">
        <v>8.910641</v>
      </c>
      <c r="W135">
        <v>7.5786730000000002</v>
      </c>
      <c r="X135">
        <v>6.1187129999999996</v>
      </c>
      <c r="Y135">
        <v>4.5861460000000003</v>
      </c>
      <c r="Z135">
        <v>2.8654030000000001</v>
      </c>
      <c r="AA135">
        <v>2.0817019999999999</v>
      </c>
      <c r="AB135">
        <v>1.2833859999999999</v>
      </c>
      <c r="AC135">
        <v>0.70469400000000004</v>
      </c>
      <c r="AD135">
        <v>0.27679500000000001</v>
      </c>
      <c r="AE135">
        <v>0</v>
      </c>
      <c r="AF135">
        <v>0</v>
      </c>
      <c r="AG135">
        <v>0</v>
      </c>
      <c r="AH135">
        <v>0</v>
      </c>
      <c r="AI135">
        <v>0</v>
      </c>
      <c r="AJ135">
        <v>0</v>
      </c>
      <c r="AK135" t="s">
        <v>125</v>
      </c>
    </row>
    <row r="136" spans="1:37">
      <c r="A136" t="s">
        <v>1440</v>
      </c>
      <c r="B136" t="s">
        <v>1928</v>
      </c>
      <c r="C136" t="s">
        <v>2104</v>
      </c>
      <c r="D136" t="s">
        <v>521</v>
      </c>
      <c r="E136">
        <v>128.10488900000001</v>
      </c>
      <c r="F136">
        <v>122.99266799999999</v>
      </c>
      <c r="G136">
        <v>117.676682</v>
      </c>
      <c r="H136">
        <v>112.690331</v>
      </c>
      <c r="I136">
        <v>106.35902400000001</v>
      </c>
      <c r="J136">
        <v>102.419937</v>
      </c>
      <c r="K136">
        <v>98.970253</v>
      </c>
      <c r="L136">
        <v>97.174576000000002</v>
      </c>
      <c r="M136">
        <v>94.833740000000006</v>
      </c>
      <c r="N136">
        <v>91.983138999999994</v>
      </c>
      <c r="O136">
        <v>89.416533999999999</v>
      </c>
      <c r="P136">
        <v>86.238906999999998</v>
      </c>
      <c r="Q136">
        <v>83.070366000000007</v>
      </c>
      <c r="R136">
        <v>80.212211999999994</v>
      </c>
      <c r="S136">
        <v>77.463211000000001</v>
      </c>
      <c r="T136">
        <v>74.199332999999996</v>
      </c>
      <c r="U136">
        <v>70.396500000000003</v>
      </c>
      <c r="V136">
        <v>66.839478</v>
      </c>
      <c r="W136">
        <v>64.775374999999997</v>
      </c>
      <c r="X136">
        <v>60.229652000000002</v>
      </c>
      <c r="Y136">
        <v>58.396712999999998</v>
      </c>
      <c r="Z136">
        <v>51.557251000000001</v>
      </c>
      <c r="AA136">
        <v>44.717781000000002</v>
      </c>
      <c r="AB136">
        <v>37.453896</v>
      </c>
      <c r="AC136">
        <v>33.937466000000001</v>
      </c>
      <c r="AD136">
        <v>25.065390000000001</v>
      </c>
      <c r="AE136">
        <v>23.047768000000001</v>
      </c>
      <c r="AF136">
        <v>23.034437</v>
      </c>
      <c r="AG136">
        <v>19.024495999999999</v>
      </c>
      <c r="AH136">
        <v>17.017188999999998</v>
      </c>
      <c r="AI136">
        <v>15.009646999999999</v>
      </c>
      <c r="AJ136">
        <v>13.006657000000001</v>
      </c>
      <c r="AK136" s="51">
        <v>-7.0999999999999994E-2</v>
      </c>
    </row>
    <row r="137" spans="1:37">
      <c r="A137" t="s">
        <v>1503</v>
      </c>
      <c r="B137" t="s">
        <v>1929</v>
      </c>
      <c r="C137" t="s">
        <v>2105</v>
      </c>
      <c r="D137" t="s">
        <v>521</v>
      </c>
      <c r="E137">
        <v>45.535065000000003</v>
      </c>
      <c r="F137">
        <v>41.174618000000002</v>
      </c>
      <c r="G137">
        <v>36.551254</v>
      </c>
      <c r="H137">
        <v>32.339775000000003</v>
      </c>
      <c r="I137">
        <v>27.003896999999998</v>
      </c>
      <c r="J137">
        <v>23.585305999999999</v>
      </c>
      <c r="K137">
        <v>21.044219999999999</v>
      </c>
      <c r="L137">
        <v>20.263905999999999</v>
      </c>
      <c r="M137">
        <v>19.168129</v>
      </c>
      <c r="N137">
        <v>17.485887999999999</v>
      </c>
      <c r="O137">
        <v>16.168324999999999</v>
      </c>
      <c r="P137">
        <v>14.497519</v>
      </c>
      <c r="Q137">
        <v>13.419774</v>
      </c>
      <c r="R137">
        <v>13.327424000000001</v>
      </c>
      <c r="S137">
        <v>13.246987000000001</v>
      </c>
      <c r="T137">
        <v>12.191608</v>
      </c>
      <c r="U137">
        <v>12.143706</v>
      </c>
      <c r="V137">
        <v>12.106342</v>
      </c>
      <c r="W137">
        <v>12.077629999999999</v>
      </c>
      <c r="X137">
        <v>12.055894</v>
      </c>
      <c r="Y137">
        <v>12.039683999999999</v>
      </c>
      <c r="Z137">
        <v>11.02778</v>
      </c>
      <c r="AA137">
        <v>10.50773</v>
      </c>
      <c r="AB137">
        <v>8.0130339999999993</v>
      </c>
      <c r="AC137">
        <v>6.9911510000000003</v>
      </c>
      <c r="AD137">
        <v>4</v>
      </c>
      <c r="AE137">
        <v>4</v>
      </c>
      <c r="AF137">
        <v>4</v>
      </c>
      <c r="AG137">
        <v>4</v>
      </c>
      <c r="AH137">
        <v>4</v>
      </c>
      <c r="AI137">
        <v>3</v>
      </c>
      <c r="AJ137">
        <v>1</v>
      </c>
      <c r="AK137" s="51">
        <v>-0.11600000000000001</v>
      </c>
    </row>
    <row r="138" spans="1:37">
      <c r="A138" t="s">
        <v>1505</v>
      </c>
      <c r="B138" t="s">
        <v>1930</v>
      </c>
      <c r="C138" t="s">
        <v>2106</v>
      </c>
      <c r="D138" t="s">
        <v>521</v>
      </c>
      <c r="E138">
        <v>11.292742000000001</v>
      </c>
      <c r="F138">
        <v>10.92113</v>
      </c>
      <c r="G138">
        <v>10.672549</v>
      </c>
      <c r="H138">
        <v>10.384254</v>
      </c>
      <c r="I138">
        <v>10.209256999999999</v>
      </c>
      <c r="J138">
        <v>10.107836000000001</v>
      </c>
      <c r="K138">
        <v>9.7466559999999998</v>
      </c>
      <c r="L138">
        <v>9.4159690000000005</v>
      </c>
      <c r="M138">
        <v>9.0007610000000007</v>
      </c>
      <c r="N138">
        <v>8.811992</v>
      </c>
      <c r="O138">
        <v>8.6913540000000005</v>
      </c>
      <c r="P138">
        <v>8.4727110000000003</v>
      </c>
      <c r="Q138">
        <v>7.8319669999999997</v>
      </c>
      <c r="R138">
        <v>6.7534720000000004</v>
      </c>
      <c r="S138">
        <v>6.1294209999999998</v>
      </c>
      <c r="T138">
        <v>5.7572559999999999</v>
      </c>
      <c r="U138">
        <v>5.6257289999999998</v>
      </c>
      <c r="V138">
        <v>5.5110619999999999</v>
      </c>
      <c r="W138">
        <v>5.4125189999999996</v>
      </c>
      <c r="X138">
        <v>5.3290300000000004</v>
      </c>
      <c r="Y138">
        <v>5.125089</v>
      </c>
      <c r="Z138">
        <v>4.2983529999999996</v>
      </c>
      <c r="AA138">
        <v>2.8407480000000001</v>
      </c>
      <c r="AB138">
        <v>1.0941339999999999</v>
      </c>
      <c r="AC138">
        <v>8.8348999999999997E-2</v>
      </c>
      <c r="AD138">
        <v>6.5389000000000003E-2</v>
      </c>
      <c r="AE138">
        <v>4.7768999999999999E-2</v>
      </c>
      <c r="AF138">
        <v>3.4438000000000003E-2</v>
      </c>
      <c r="AG138">
        <v>2.4496E-2</v>
      </c>
      <c r="AH138">
        <v>1.7188999999999999E-2</v>
      </c>
      <c r="AI138">
        <v>9.6469999999999993E-3</v>
      </c>
      <c r="AJ138">
        <v>6.6559999999999996E-3</v>
      </c>
      <c r="AK138" s="51">
        <v>-0.21299999999999999</v>
      </c>
    </row>
    <row r="139" spans="1:37">
      <c r="A139" t="s">
        <v>1507</v>
      </c>
      <c r="B139" t="s">
        <v>1931</v>
      </c>
      <c r="C139" t="s">
        <v>2107</v>
      </c>
      <c r="D139" t="s">
        <v>521</v>
      </c>
      <c r="E139">
        <v>71.277091999999996</v>
      </c>
      <c r="F139">
        <v>70.896918999999997</v>
      </c>
      <c r="G139">
        <v>70.452872999999997</v>
      </c>
      <c r="H139">
        <v>69.966301000000001</v>
      </c>
      <c r="I139">
        <v>69.145874000000006</v>
      </c>
      <c r="J139">
        <v>68.726791000000006</v>
      </c>
      <c r="K139">
        <v>68.179374999999993</v>
      </c>
      <c r="L139">
        <v>67.494704999999996</v>
      </c>
      <c r="M139">
        <v>66.664848000000006</v>
      </c>
      <c r="N139">
        <v>65.685257000000007</v>
      </c>
      <c r="O139">
        <v>64.556854000000001</v>
      </c>
      <c r="P139">
        <v>63.268681000000001</v>
      </c>
      <c r="Q139">
        <v>61.818623000000002</v>
      </c>
      <c r="R139">
        <v>60.131312999999999</v>
      </c>
      <c r="S139">
        <v>58.086807</v>
      </c>
      <c r="T139">
        <v>56.250469000000002</v>
      </c>
      <c r="U139">
        <v>52.627068000000001</v>
      </c>
      <c r="V139">
        <v>49.222068999999998</v>
      </c>
      <c r="W139">
        <v>47.285229000000001</v>
      </c>
      <c r="X139">
        <v>42.844726999999999</v>
      </c>
      <c r="Y139">
        <v>41.231940999999999</v>
      </c>
      <c r="Z139">
        <v>36.231116999999998</v>
      </c>
      <c r="AA139">
        <v>31.369302999999999</v>
      </c>
      <c r="AB139">
        <v>28.346727000000001</v>
      </c>
      <c r="AC139">
        <v>26.857965</v>
      </c>
      <c r="AD139">
        <v>21</v>
      </c>
      <c r="AE139">
        <v>19</v>
      </c>
      <c r="AF139">
        <v>19</v>
      </c>
      <c r="AG139">
        <v>15</v>
      </c>
      <c r="AH139">
        <v>13</v>
      </c>
      <c r="AI139">
        <v>12</v>
      </c>
      <c r="AJ139">
        <v>12</v>
      </c>
      <c r="AK139" s="51">
        <v>-5.6000000000000001E-2</v>
      </c>
    </row>
    <row r="140" spans="1:37">
      <c r="A140" t="s">
        <v>1442</v>
      </c>
      <c r="B140" t="s">
        <v>1932</v>
      </c>
      <c r="C140" t="s">
        <v>2108</v>
      </c>
      <c r="D140" t="s">
        <v>521</v>
      </c>
      <c r="E140">
        <v>370.10192899999998</v>
      </c>
      <c r="F140">
        <v>357.390198</v>
      </c>
      <c r="G140">
        <v>342.459564</v>
      </c>
      <c r="H140">
        <v>324.49420199999997</v>
      </c>
      <c r="I140">
        <v>305.58502199999998</v>
      </c>
      <c r="J140">
        <v>288.35534699999999</v>
      </c>
      <c r="K140">
        <v>272.53851300000002</v>
      </c>
      <c r="L140">
        <v>254.106415</v>
      </c>
      <c r="M140">
        <v>234.11314400000001</v>
      </c>
      <c r="N140">
        <v>215.33239699999999</v>
      </c>
      <c r="O140">
        <v>193.98095699999999</v>
      </c>
      <c r="P140">
        <v>175.17982499999999</v>
      </c>
      <c r="Q140">
        <v>160.655396</v>
      </c>
      <c r="R140">
        <v>136.96423300000001</v>
      </c>
      <c r="S140">
        <v>115.206436</v>
      </c>
      <c r="T140">
        <v>96.950408999999993</v>
      </c>
      <c r="U140">
        <v>83.455887000000004</v>
      </c>
      <c r="V140">
        <v>68.691108999999997</v>
      </c>
      <c r="W140">
        <v>57.359904999999998</v>
      </c>
      <c r="X140">
        <v>48.688609999999997</v>
      </c>
      <c r="Y140">
        <v>42.043559999999999</v>
      </c>
      <c r="Z140">
        <v>38.628593000000002</v>
      </c>
      <c r="AA140">
        <v>31.542427</v>
      </c>
      <c r="AB140">
        <v>22.983791</v>
      </c>
      <c r="AC140">
        <v>15.457098</v>
      </c>
      <c r="AD140">
        <v>13</v>
      </c>
      <c r="AE140">
        <v>13</v>
      </c>
      <c r="AF140">
        <v>10</v>
      </c>
      <c r="AG140">
        <v>6</v>
      </c>
      <c r="AH140">
        <v>6</v>
      </c>
      <c r="AI140">
        <v>6</v>
      </c>
      <c r="AJ140">
        <v>5</v>
      </c>
      <c r="AK140" s="51">
        <v>-0.13</v>
      </c>
    </row>
    <row r="141" spans="1:37">
      <c r="A141" t="s">
        <v>1503</v>
      </c>
      <c r="B141" t="s">
        <v>1933</v>
      </c>
      <c r="C141" t="s">
        <v>2109</v>
      </c>
      <c r="D141" t="s">
        <v>521</v>
      </c>
      <c r="E141">
        <v>120.765366</v>
      </c>
      <c r="F141">
        <v>116.56064600000001</v>
      </c>
      <c r="G141">
        <v>111.68264000000001</v>
      </c>
      <c r="H141">
        <v>105.844398</v>
      </c>
      <c r="I141">
        <v>101.334625</v>
      </c>
      <c r="J141">
        <v>99.425399999999996</v>
      </c>
      <c r="K141">
        <v>96.427895000000007</v>
      </c>
      <c r="L141">
        <v>89.499122999999997</v>
      </c>
      <c r="M141">
        <v>83.447356999999997</v>
      </c>
      <c r="N141">
        <v>77.101783999999995</v>
      </c>
      <c r="O141">
        <v>67.479293999999996</v>
      </c>
      <c r="P141">
        <v>61.089233</v>
      </c>
      <c r="Q141">
        <v>57.895862999999999</v>
      </c>
      <c r="R141">
        <v>50.872481999999998</v>
      </c>
      <c r="S141">
        <v>48</v>
      </c>
      <c r="T141">
        <v>47</v>
      </c>
      <c r="U141">
        <v>47</v>
      </c>
      <c r="V141">
        <v>47</v>
      </c>
      <c r="W141">
        <v>41</v>
      </c>
      <c r="X141">
        <v>40</v>
      </c>
      <c r="Y141">
        <v>37.043559999999999</v>
      </c>
      <c r="Z141">
        <v>34</v>
      </c>
      <c r="AA141">
        <v>28.324407999999998</v>
      </c>
      <c r="AB141">
        <v>21</v>
      </c>
      <c r="AC141">
        <v>14.990871</v>
      </c>
      <c r="AD141">
        <v>13</v>
      </c>
      <c r="AE141">
        <v>13</v>
      </c>
      <c r="AF141">
        <v>10</v>
      </c>
      <c r="AG141">
        <v>6</v>
      </c>
      <c r="AH141">
        <v>6</v>
      </c>
      <c r="AI141">
        <v>6</v>
      </c>
      <c r="AJ141">
        <v>5</v>
      </c>
      <c r="AK141" s="51">
        <v>-9.8000000000000004E-2</v>
      </c>
    </row>
    <row r="142" spans="1:37">
      <c r="A142" t="s">
        <v>1505</v>
      </c>
      <c r="B142" t="s">
        <v>1934</v>
      </c>
      <c r="C142" t="s">
        <v>2110</v>
      </c>
      <c r="D142" t="s">
        <v>521</v>
      </c>
      <c r="E142">
        <v>89.542006999999998</v>
      </c>
      <c r="F142">
        <v>87.125381000000004</v>
      </c>
      <c r="G142">
        <v>84.222640999999996</v>
      </c>
      <c r="H142">
        <v>80.064475999999999</v>
      </c>
      <c r="I142">
        <v>74.838470000000001</v>
      </c>
      <c r="J142">
        <v>68.930603000000005</v>
      </c>
      <c r="K142">
        <v>65.419983000000002</v>
      </c>
      <c r="L142">
        <v>64.110328999999993</v>
      </c>
      <c r="M142">
        <v>61.170689000000003</v>
      </c>
      <c r="N142">
        <v>59.323227000000003</v>
      </c>
      <c r="O142">
        <v>56.698067000000002</v>
      </c>
      <c r="P142">
        <v>53.395705999999997</v>
      </c>
      <c r="Q142">
        <v>51.617603000000003</v>
      </c>
      <c r="R142">
        <v>44.617393</v>
      </c>
      <c r="S142">
        <v>34.066417999999999</v>
      </c>
      <c r="T142">
        <v>24.427060999999998</v>
      </c>
      <c r="U142">
        <v>16.760611999999998</v>
      </c>
      <c r="V142">
        <v>7.3979140000000001</v>
      </c>
      <c r="W142">
        <v>7</v>
      </c>
      <c r="X142">
        <v>2.5977839999999999</v>
      </c>
      <c r="Y142">
        <v>0</v>
      </c>
      <c r="Z142">
        <v>0</v>
      </c>
      <c r="AA142">
        <v>0</v>
      </c>
      <c r="AB142">
        <v>0</v>
      </c>
      <c r="AC142">
        <v>0</v>
      </c>
      <c r="AD142">
        <v>0</v>
      </c>
      <c r="AE142">
        <v>0</v>
      </c>
      <c r="AF142">
        <v>0</v>
      </c>
      <c r="AG142">
        <v>0</v>
      </c>
      <c r="AH142">
        <v>0</v>
      </c>
      <c r="AI142">
        <v>0</v>
      </c>
      <c r="AJ142">
        <v>0</v>
      </c>
      <c r="AK142" t="s">
        <v>125</v>
      </c>
    </row>
    <row r="143" spans="1:37">
      <c r="A143" t="s">
        <v>1507</v>
      </c>
      <c r="B143" t="s">
        <v>1935</v>
      </c>
      <c r="C143" t="s">
        <v>2111</v>
      </c>
      <c r="D143" t="s">
        <v>521</v>
      </c>
      <c r="E143">
        <v>159.79454000000001</v>
      </c>
      <c r="F143">
        <v>153.70414700000001</v>
      </c>
      <c r="G143">
        <v>146.55429100000001</v>
      </c>
      <c r="H143">
        <v>138.58532700000001</v>
      </c>
      <c r="I143">
        <v>129.41194200000001</v>
      </c>
      <c r="J143">
        <v>119.999352</v>
      </c>
      <c r="K143">
        <v>110.690659</v>
      </c>
      <c r="L143">
        <v>100.496956</v>
      </c>
      <c r="M143">
        <v>89.495102000000003</v>
      </c>
      <c r="N143">
        <v>78.907371999999995</v>
      </c>
      <c r="O143">
        <v>69.803589000000002</v>
      </c>
      <c r="P143">
        <v>60.694889000000003</v>
      </c>
      <c r="Q143">
        <v>51.141936999999999</v>
      </c>
      <c r="R143">
        <v>41.474364999999999</v>
      </c>
      <c r="S143">
        <v>33.140017999999998</v>
      </c>
      <c r="T143">
        <v>25.523350000000001</v>
      </c>
      <c r="U143">
        <v>19.695276</v>
      </c>
      <c r="V143">
        <v>14.293196</v>
      </c>
      <c r="W143">
        <v>9.3599049999999995</v>
      </c>
      <c r="X143">
        <v>6.0908230000000003</v>
      </c>
      <c r="Y143">
        <v>5</v>
      </c>
      <c r="Z143">
        <v>4.6285939999999997</v>
      </c>
      <c r="AA143">
        <v>3.218019</v>
      </c>
      <c r="AB143">
        <v>1.9837910000000001</v>
      </c>
      <c r="AC143">
        <v>0.466227</v>
      </c>
      <c r="AD143">
        <v>0</v>
      </c>
      <c r="AE143">
        <v>0</v>
      </c>
      <c r="AF143">
        <v>0</v>
      </c>
      <c r="AG143">
        <v>0</v>
      </c>
      <c r="AH143">
        <v>0</v>
      </c>
      <c r="AI143">
        <v>0</v>
      </c>
      <c r="AJ143">
        <v>0</v>
      </c>
      <c r="AK143" t="s">
        <v>125</v>
      </c>
    </row>
    <row r="144" spans="1:37">
      <c r="A144" t="s">
        <v>1444</v>
      </c>
      <c r="B144" t="s">
        <v>1936</v>
      </c>
      <c r="C144" t="s">
        <v>2112</v>
      </c>
      <c r="D144" t="s">
        <v>521</v>
      </c>
      <c r="E144">
        <v>141.75122099999999</v>
      </c>
      <c r="F144">
        <v>121.744179</v>
      </c>
      <c r="G144">
        <v>99.447265999999999</v>
      </c>
      <c r="H144">
        <v>78.722672000000003</v>
      </c>
      <c r="I144">
        <v>69.864784</v>
      </c>
      <c r="J144">
        <v>61.254809999999999</v>
      </c>
      <c r="K144">
        <v>53.444873999999999</v>
      </c>
      <c r="L144">
        <v>45.908893999999997</v>
      </c>
      <c r="M144">
        <v>39.264336</v>
      </c>
      <c r="N144">
        <v>31.573779999999999</v>
      </c>
      <c r="O144">
        <v>23.285350999999999</v>
      </c>
      <c r="P144">
        <v>14.525385</v>
      </c>
      <c r="Q144">
        <v>11.116631</v>
      </c>
      <c r="R144">
        <v>9.6298940000000002</v>
      </c>
      <c r="S144">
        <v>8.2324389999999994</v>
      </c>
      <c r="T144">
        <v>7.7278010000000004</v>
      </c>
      <c r="U144">
        <v>7.3113099999999998</v>
      </c>
      <c r="V144">
        <v>6.0446270000000002</v>
      </c>
      <c r="W144">
        <v>4</v>
      </c>
      <c r="X144">
        <v>4</v>
      </c>
      <c r="Y144">
        <v>3.7644730000000002</v>
      </c>
      <c r="Z144">
        <v>3.4192490000000002</v>
      </c>
      <c r="AA144">
        <v>3.1401620000000001</v>
      </c>
      <c r="AB144">
        <v>3</v>
      </c>
      <c r="AC144">
        <v>2.4507330000000001</v>
      </c>
      <c r="AD144">
        <v>1.213568</v>
      </c>
      <c r="AE144">
        <v>0</v>
      </c>
      <c r="AF144">
        <v>0</v>
      </c>
      <c r="AG144">
        <v>0</v>
      </c>
      <c r="AH144">
        <v>0</v>
      </c>
      <c r="AI144">
        <v>0</v>
      </c>
      <c r="AJ144">
        <v>0</v>
      </c>
      <c r="AK144" t="s">
        <v>125</v>
      </c>
    </row>
    <row r="145" spans="1:37">
      <c r="A145" t="s">
        <v>1503</v>
      </c>
      <c r="B145" t="s">
        <v>1937</v>
      </c>
      <c r="C145" t="s">
        <v>2113</v>
      </c>
      <c r="D145" t="s">
        <v>521</v>
      </c>
      <c r="E145">
        <v>53.771397</v>
      </c>
      <c r="F145">
        <v>38.422080999999999</v>
      </c>
      <c r="G145">
        <v>20.953762000000001</v>
      </c>
      <c r="H145">
        <v>5.7232070000000004</v>
      </c>
      <c r="I145">
        <v>3.0134310000000002</v>
      </c>
      <c r="J145">
        <v>1.6799040000000001</v>
      </c>
      <c r="K145">
        <v>0.98568699999999998</v>
      </c>
      <c r="L145">
        <v>0.61258199999999996</v>
      </c>
      <c r="M145">
        <v>0.40140100000000001</v>
      </c>
      <c r="N145">
        <v>0.15171799999999999</v>
      </c>
      <c r="O145">
        <v>0</v>
      </c>
      <c r="P145">
        <v>0</v>
      </c>
      <c r="Q145">
        <v>0</v>
      </c>
      <c r="R145">
        <v>0</v>
      </c>
      <c r="S145">
        <v>0</v>
      </c>
      <c r="T145">
        <v>0</v>
      </c>
      <c r="U145">
        <v>0</v>
      </c>
      <c r="V145">
        <v>0</v>
      </c>
      <c r="W145">
        <v>0</v>
      </c>
      <c r="X145">
        <v>0</v>
      </c>
      <c r="Y145">
        <v>0</v>
      </c>
      <c r="Z145">
        <v>0</v>
      </c>
      <c r="AA145">
        <v>0</v>
      </c>
      <c r="AB145">
        <v>0</v>
      </c>
      <c r="AC145">
        <v>0</v>
      </c>
      <c r="AD145">
        <v>0</v>
      </c>
      <c r="AE145">
        <v>0</v>
      </c>
      <c r="AF145">
        <v>0</v>
      </c>
      <c r="AG145">
        <v>0</v>
      </c>
      <c r="AH145">
        <v>0</v>
      </c>
      <c r="AI145">
        <v>0</v>
      </c>
      <c r="AJ145">
        <v>0</v>
      </c>
      <c r="AK145" t="s">
        <v>125</v>
      </c>
    </row>
    <row r="146" spans="1:37">
      <c r="A146" t="s">
        <v>1505</v>
      </c>
      <c r="B146" t="s">
        <v>1938</v>
      </c>
      <c r="C146" t="s">
        <v>2114</v>
      </c>
      <c r="D146" t="s">
        <v>521</v>
      </c>
      <c r="E146">
        <v>20.968094000000001</v>
      </c>
      <c r="F146">
        <v>20.038392999999999</v>
      </c>
      <c r="G146">
        <v>18.918077</v>
      </c>
      <c r="H146">
        <v>17.780965999999999</v>
      </c>
      <c r="I146">
        <v>16.523275000000002</v>
      </c>
      <c r="J146">
        <v>15.189061000000001</v>
      </c>
      <c r="K146">
        <v>13.597528000000001</v>
      </c>
      <c r="L146">
        <v>12.117215</v>
      </c>
      <c r="M146">
        <v>11.347340000000001</v>
      </c>
      <c r="N146">
        <v>10.009257</v>
      </c>
      <c r="O146">
        <v>8.4621849999999998</v>
      </c>
      <c r="P146">
        <v>7.2933469999999998</v>
      </c>
      <c r="Q146">
        <v>6.3641269999999999</v>
      </c>
      <c r="R146">
        <v>5.658347</v>
      </c>
      <c r="S146">
        <v>5.2345980000000001</v>
      </c>
      <c r="T146">
        <v>5.1257429999999999</v>
      </c>
      <c r="U146">
        <v>5.0334289999999999</v>
      </c>
      <c r="V146">
        <v>4.5219139999999998</v>
      </c>
      <c r="W146">
        <v>4</v>
      </c>
      <c r="X146">
        <v>4</v>
      </c>
      <c r="Y146">
        <v>3.7644730000000002</v>
      </c>
      <c r="Z146">
        <v>3.4192490000000002</v>
      </c>
      <c r="AA146">
        <v>3.1401620000000001</v>
      </c>
      <c r="AB146">
        <v>3</v>
      </c>
      <c r="AC146">
        <v>2.4507330000000001</v>
      </c>
      <c r="AD146">
        <v>1.213568</v>
      </c>
      <c r="AE146">
        <v>0</v>
      </c>
      <c r="AF146">
        <v>0</v>
      </c>
      <c r="AG146">
        <v>0</v>
      </c>
      <c r="AH146">
        <v>0</v>
      </c>
      <c r="AI146">
        <v>0</v>
      </c>
      <c r="AJ146">
        <v>0</v>
      </c>
      <c r="AK146" t="s">
        <v>125</v>
      </c>
    </row>
    <row r="147" spans="1:37">
      <c r="A147" t="s">
        <v>1507</v>
      </c>
      <c r="B147" t="s">
        <v>1939</v>
      </c>
      <c r="C147" t="s">
        <v>2115</v>
      </c>
      <c r="D147" t="s">
        <v>521</v>
      </c>
      <c r="E147">
        <v>67.011734000000004</v>
      </c>
      <c r="F147">
        <v>63.283707</v>
      </c>
      <c r="G147">
        <v>59.575423999999998</v>
      </c>
      <c r="H147">
        <v>55.218497999999997</v>
      </c>
      <c r="I147">
        <v>50.328074999999998</v>
      </c>
      <c r="J147">
        <v>44.385845000000003</v>
      </c>
      <c r="K147">
        <v>38.861660000000001</v>
      </c>
      <c r="L147">
        <v>33.179096000000001</v>
      </c>
      <c r="M147">
        <v>27.515592999999999</v>
      </c>
      <c r="N147">
        <v>21.412806</v>
      </c>
      <c r="O147">
        <v>14.823164999999999</v>
      </c>
      <c r="P147">
        <v>7.2320380000000002</v>
      </c>
      <c r="Q147">
        <v>4.7525040000000001</v>
      </c>
      <c r="R147">
        <v>3.9715470000000002</v>
      </c>
      <c r="S147">
        <v>2.9978410000000002</v>
      </c>
      <c r="T147">
        <v>2.6020569999999998</v>
      </c>
      <c r="U147">
        <v>2.277882</v>
      </c>
      <c r="V147">
        <v>1.522713</v>
      </c>
      <c r="W147">
        <v>0</v>
      </c>
      <c r="X147">
        <v>0</v>
      </c>
      <c r="Y147">
        <v>0</v>
      </c>
      <c r="Z147">
        <v>0</v>
      </c>
      <c r="AA147">
        <v>0</v>
      </c>
      <c r="AB147">
        <v>0</v>
      </c>
      <c r="AC147">
        <v>0</v>
      </c>
      <c r="AD147">
        <v>0</v>
      </c>
      <c r="AE147">
        <v>0</v>
      </c>
      <c r="AF147">
        <v>0</v>
      </c>
      <c r="AG147">
        <v>0</v>
      </c>
      <c r="AH147">
        <v>0</v>
      </c>
      <c r="AI147">
        <v>0</v>
      </c>
      <c r="AJ147">
        <v>0</v>
      </c>
      <c r="AK147" t="s">
        <v>125</v>
      </c>
    </row>
    <row r="148" spans="1:37">
      <c r="A148" t="s">
        <v>1446</v>
      </c>
      <c r="B148" t="s">
        <v>1940</v>
      </c>
      <c r="C148" t="s">
        <v>2116</v>
      </c>
      <c r="D148" t="s">
        <v>521</v>
      </c>
      <c r="E148">
        <v>104.44010900000001</v>
      </c>
      <c r="F148">
        <v>98.985320999999999</v>
      </c>
      <c r="G148">
        <v>95.645270999999994</v>
      </c>
      <c r="H148">
        <v>90.355491999999998</v>
      </c>
      <c r="I148">
        <v>84.031288000000004</v>
      </c>
      <c r="J148">
        <v>78.624565000000004</v>
      </c>
      <c r="K148">
        <v>70.142341999999999</v>
      </c>
      <c r="L148">
        <v>64.480850000000004</v>
      </c>
      <c r="M148">
        <v>61.112628999999998</v>
      </c>
      <c r="N148">
        <v>57.906021000000003</v>
      </c>
      <c r="O148">
        <v>52.555236999999998</v>
      </c>
      <c r="P148">
        <v>49.378253999999998</v>
      </c>
      <c r="Q148">
        <v>46.132613999999997</v>
      </c>
      <c r="R148">
        <v>43.190865000000002</v>
      </c>
      <c r="S148">
        <v>39.657584999999997</v>
      </c>
      <c r="T148">
        <v>35.578484000000003</v>
      </c>
      <c r="U148">
        <v>31.634855000000002</v>
      </c>
      <c r="V148">
        <v>27.007491999999999</v>
      </c>
      <c r="W148">
        <v>22.299617999999999</v>
      </c>
      <c r="X148">
        <v>17.527988000000001</v>
      </c>
      <c r="Y148">
        <v>15.302569999999999</v>
      </c>
      <c r="Z148">
        <v>14.244797999999999</v>
      </c>
      <c r="AA148">
        <v>12.956118999999999</v>
      </c>
      <c r="AB148">
        <v>12.436918</v>
      </c>
      <c r="AC148">
        <v>11.126398</v>
      </c>
      <c r="AD148">
        <v>9.8440879999999993</v>
      </c>
      <c r="AE148">
        <v>9.5837219999999999</v>
      </c>
      <c r="AF148">
        <v>9.2763039999999997</v>
      </c>
      <c r="AG148">
        <v>8.6954700000000003</v>
      </c>
      <c r="AH148">
        <v>8.0668220000000002</v>
      </c>
      <c r="AI148">
        <v>7.4891620000000003</v>
      </c>
      <c r="AJ148">
        <v>7.3189599999999997</v>
      </c>
      <c r="AK148" s="51">
        <v>-8.2000000000000003E-2</v>
      </c>
    </row>
    <row r="149" spans="1:37">
      <c r="A149" t="s">
        <v>1503</v>
      </c>
      <c r="B149" t="s">
        <v>1941</v>
      </c>
      <c r="C149" t="s">
        <v>2117</v>
      </c>
      <c r="D149" t="s">
        <v>521</v>
      </c>
      <c r="E149">
        <v>56.157204</v>
      </c>
      <c r="F149">
        <v>54.053074000000002</v>
      </c>
      <c r="G149">
        <v>51.911140000000003</v>
      </c>
      <c r="H149">
        <v>49.188167999999997</v>
      </c>
      <c r="I149">
        <v>46.895564999999998</v>
      </c>
      <c r="J149">
        <v>44.526718000000002</v>
      </c>
      <c r="K149">
        <v>42.154507000000002</v>
      </c>
      <c r="L149">
        <v>39.748778999999999</v>
      </c>
      <c r="M149">
        <v>37.720847999999997</v>
      </c>
      <c r="N149">
        <v>35.455928999999998</v>
      </c>
      <c r="O149">
        <v>33.032127000000003</v>
      </c>
      <c r="P149">
        <v>30.764385000000001</v>
      </c>
      <c r="Q149">
        <v>28.405638</v>
      </c>
      <c r="R149">
        <v>26.274298000000002</v>
      </c>
      <c r="S149">
        <v>23.457965999999999</v>
      </c>
      <c r="T149">
        <v>20.171151999999999</v>
      </c>
      <c r="U149">
        <v>17.055717000000001</v>
      </c>
      <c r="V149">
        <v>13.215076</v>
      </c>
      <c r="W149">
        <v>9.8316250000000007</v>
      </c>
      <c r="X149">
        <v>6.3269390000000003</v>
      </c>
      <c r="Y149">
        <v>4.6748839999999996</v>
      </c>
      <c r="Z149">
        <v>4.20268</v>
      </c>
      <c r="AA149">
        <v>4.12812</v>
      </c>
      <c r="AB149">
        <v>4.0858400000000001</v>
      </c>
      <c r="AC149">
        <v>4</v>
      </c>
      <c r="AD149">
        <v>3</v>
      </c>
      <c r="AE149">
        <v>3</v>
      </c>
      <c r="AF149">
        <v>3</v>
      </c>
      <c r="AG149">
        <v>3</v>
      </c>
      <c r="AH149">
        <v>3</v>
      </c>
      <c r="AI149">
        <v>3</v>
      </c>
      <c r="AJ149">
        <v>3</v>
      </c>
      <c r="AK149" s="51">
        <v>-0.09</v>
      </c>
    </row>
    <row r="150" spans="1:37">
      <c r="A150" t="s">
        <v>1505</v>
      </c>
      <c r="B150" t="s">
        <v>1942</v>
      </c>
      <c r="C150" t="s">
        <v>2118</v>
      </c>
      <c r="D150" t="s">
        <v>521</v>
      </c>
      <c r="E150">
        <v>30.538018999999998</v>
      </c>
      <c r="F150">
        <v>27.312593</v>
      </c>
      <c r="G150">
        <v>26.267569000000002</v>
      </c>
      <c r="H150">
        <v>23.879082</v>
      </c>
      <c r="I150">
        <v>20.046555999999999</v>
      </c>
      <c r="J150">
        <v>17.226786000000001</v>
      </c>
      <c r="K150">
        <v>11.361086999999999</v>
      </c>
      <c r="L150">
        <v>8.3609449999999992</v>
      </c>
      <c r="M150">
        <v>7.5647840000000004</v>
      </c>
      <c r="N150">
        <v>6.8545949999999998</v>
      </c>
      <c r="O150">
        <v>4.1906439999999998</v>
      </c>
      <c r="P150">
        <v>3.582074</v>
      </c>
      <c r="Q150">
        <v>3.0411030000000001</v>
      </c>
      <c r="R150">
        <v>2.5408469999999999</v>
      </c>
      <c r="S150">
        <v>2.1141830000000001</v>
      </c>
      <c r="T150">
        <v>1.7269330000000001</v>
      </c>
      <c r="U150">
        <v>1.4062300000000001</v>
      </c>
      <c r="V150">
        <v>1.128104</v>
      </c>
      <c r="W150">
        <v>0.89612099999999995</v>
      </c>
      <c r="X150">
        <v>0.70361700000000005</v>
      </c>
      <c r="Y150">
        <v>0.54545299999999997</v>
      </c>
      <c r="Z150">
        <v>0.41740500000000003</v>
      </c>
      <c r="AA150">
        <v>0.31525799999999998</v>
      </c>
      <c r="AB150">
        <v>0.23496600000000001</v>
      </c>
      <c r="AC150">
        <v>0.17278099999999999</v>
      </c>
      <c r="AD150">
        <v>0.125332</v>
      </c>
      <c r="AE150">
        <v>8.9664999999999995E-2</v>
      </c>
      <c r="AF150">
        <v>6.3254000000000005E-2</v>
      </c>
      <c r="AG150">
        <v>4.3992999999999997E-2</v>
      </c>
      <c r="AH150">
        <v>3.0158000000000001E-2</v>
      </c>
      <c r="AI150">
        <v>2.0374E-2</v>
      </c>
      <c r="AJ150">
        <v>7.5950000000000002E-3</v>
      </c>
      <c r="AK150" s="51">
        <v>-0.23499999999999999</v>
      </c>
    </row>
    <row r="151" spans="1:37">
      <c r="A151" t="s">
        <v>1507</v>
      </c>
      <c r="B151" t="s">
        <v>1943</v>
      </c>
      <c r="C151" t="s">
        <v>2119</v>
      </c>
      <c r="D151" t="s">
        <v>521</v>
      </c>
      <c r="E151">
        <v>17.744890000000002</v>
      </c>
      <c r="F151">
        <v>17.61965</v>
      </c>
      <c r="G151">
        <v>17.466557999999999</v>
      </c>
      <c r="H151">
        <v>17.288243999999999</v>
      </c>
      <c r="I151">
        <v>17.089165000000001</v>
      </c>
      <c r="J151">
        <v>16.871061000000001</v>
      </c>
      <c r="K151">
        <v>16.626747000000002</v>
      </c>
      <c r="L151">
        <v>16.371123999999998</v>
      </c>
      <c r="M151">
        <v>15.826997</v>
      </c>
      <c r="N151">
        <v>15.595497999999999</v>
      </c>
      <c r="O151">
        <v>15.332464</v>
      </c>
      <c r="P151">
        <v>15.031796</v>
      </c>
      <c r="Q151">
        <v>14.685872</v>
      </c>
      <c r="R151">
        <v>14.375721</v>
      </c>
      <c r="S151">
        <v>14.085435</v>
      </c>
      <c r="T151">
        <v>13.680400000000001</v>
      </c>
      <c r="U151">
        <v>13.172907</v>
      </c>
      <c r="V151">
        <v>12.664312000000001</v>
      </c>
      <c r="W151">
        <v>11.571873</v>
      </c>
      <c r="X151">
        <v>10.497434</v>
      </c>
      <c r="Y151">
        <v>10.082233</v>
      </c>
      <c r="Z151">
        <v>9.6247120000000006</v>
      </c>
      <c r="AA151">
        <v>8.5127410000000001</v>
      </c>
      <c r="AB151">
        <v>8.1161119999999993</v>
      </c>
      <c r="AC151">
        <v>6.9536170000000004</v>
      </c>
      <c r="AD151">
        <v>6.7187549999999998</v>
      </c>
      <c r="AE151">
        <v>6.4940569999999997</v>
      </c>
      <c r="AF151">
        <v>6.2130489999999998</v>
      </c>
      <c r="AG151">
        <v>5.6514769999999999</v>
      </c>
      <c r="AH151">
        <v>5.036664</v>
      </c>
      <c r="AI151">
        <v>4.4687890000000001</v>
      </c>
      <c r="AJ151">
        <v>4.3113650000000003</v>
      </c>
      <c r="AK151" s="51">
        <v>-4.4999999999999998E-2</v>
      </c>
    </row>
    <row r="152" spans="1:37">
      <c r="A152" t="s">
        <v>1448</v>
      </c>
      <c r="B152" t="s">
        <v>1944</v>
      </c>
      <c r="C152" t="s">
        <v>2120</v>
      </c>
      <c r="D152" t="s">
        <v>521</v>
      </c>
      <c r="E152">
        <v>358.04760700000003</v>
      </c>
      <c r="F152">
        <v>354.54101600000001</v>
      </c>
      <c r="G152">
        <v>350.94769300000002</v>
      </c>
      <c r="H152">
        <v>343.39807100000002</v>
      </c>
      <c r="I152">
        <v>330.47454800000003</v>
      </c>
      <c r="J152">
        <v>311.835419</v>
      </c>
      <c r="K152">
        <v>301.13845800000001</v>
      </c>
      <c r="L152">
        <v>286.70880099999999</v>
      </c>
      <c r="M152">
        <v>266.04058800000001</v>
      </c>
      <c r="N152">
        <v>237.13159200000001</v>
      </c>
      <c r="O152">
        <v>214.095078</v>
      </c>
      <c r="P152">
        <v>199.14361600000001</v>
      </c>
      <c r="Q152">
        <v>187.739136</v>
      </c>
      <c r="R152">
        <v>179.78480500000001</v>
      </c>
      <c r="S152">
        <v>170.89932300000001</v>
      </c>
      <c r="T152">
        <v>158.15862999999999</v>
      </c>
      <c r="U152">
        <v>148.523865</v>
      </c>
      <c r="V152">
        <v>131.197723</v>
      </c>
      <c r="W152">
        <v>122.191818</v>
      </c>
      <c r="X152">
        <v>103.175201</v>
      </c>
      <c r="Y152">
        <v>88.192565999999999</v>
      </c>
      <c r="Z152">
        <v>70.151779000000005</v>
      </c>
      <c r="AA152">
        <v>59.081429</v>
      </c>
      <c r="AB152">
        <v>56.756973000000002</v>
      </c>
      <c r="AC152">
        <v>53.399414</v>
      </c>
      <c r="AD152">
        <v>48.075943000000002</v>
      </c>
      <c r="AE152">
        <v>43.529442000000003</v>
      </c>
      <c r="AF152">
        <v>38.032218999999998</v>
      </c>
      <c r="AG152">
        <v>32.949370999999999</v>
      </c>
      <c r="AH152">
        <v>21.919571000000001</v>
      </c>
      <c r="AI152">
        <v>15.942092000000001</v>
      </c>
      <c r="AJ152">
        <v>12.260004</v>
      </c>
      <c r="AK152" s="51">
        <v>-0.10299999999999999</v>
      </c>
    </row>
    <row r="153" spans="1:37">
      <c r="A153" t="s">
        <v>1503</v>
      </c>
      <c r="B153" t="s">
        <v>1945</v>
      </c>
      <c r="C153" t="s">
        <v>2121</v>
      </c>
      <c r="D153" t="s">
        <v>521</v>
      </c>
      <c r="E153">
        <v>243.89260899999999</v>
      </c>
      <c r="F153">
        <v>242.56723</v>
      </c>
      <c r="G153">
        <v>241.17289700000001</v>
      </c>
      <c r="H153">
        <v>236.26675399999999</v>
      </c>
      <c r="I153">
        <v>226.268066</v>
      </c>
      <c r="J153">
        <v>210.240433</v>
      </c>
      <c r="K153">
        <v>203.217804</v>
      </c>
      <c r="L153">
        <v>193.175522</v>
      </c>
      <c r="M153">
        <v>178.11615</v>
      </c>
      <c r="N153">
        <v>156.074173</v>
      </c>
      <c r="O153">
        <v>142.05564899999999</v>
      </c>
      <c r="P153">
        <v>130.035248</v>
      </c>
      <c r="Q153">
        <v>120.035606</v>
      </c>
      <c r="R153">
        <v>113.02366600000001</v>
      </c>
      <c r="S153">
        <v>106.01902800000001</v>
      </c>
      <c r="T153">
        <v>96.021820000000005</v>
      </c>
      <c r="U153">
        <v>90.015006999999997</v>
      </c>
      <c r="V153">
        <v>84.004943999999995</v>
      </c>
      <c r="W153">
        <v>77.005486000000005</v>
      </c>
      <c r="X153">
        <v>61.012421000000003</v>
      </c>
      <c r="Y153">
        <v>49.02243</v>
      </c>
      <c r="Z153">
        <v>32.997028</v>
      </c>
      <c r="AA153">
        <v>21.966448</v>
      </c>
      <c r="AB153">
        <v>20.584731999999999</v>
      </c>
      <c r="AC153">
        <v>19.264738000000001</v>
      </c>
      <c r="AD153">
        <v>16.904212999999999</v>
      </c>
      <c r="AE153">
        <v>13.395275</v>
      </c>
      <c r="AF153">
        <v>10.860992</v>
      </c>
      <c r="AG153">
        <v>7.8156949999999998</v>
      </c>
      <c r="AH153">
        <v>2.748837</v>
      </c>
      <c r="AI153">
        <v>0.80892500000000001</v>
      </c>
      <c r="AJ153">
        <v>8.9814000000000005E-2</v>
      </c>
      <c r="AK153" s="51">
        <v>-0.22500000000000001</v>
      </c>
    </row>
    <row r="154" spans="1:37">
      <c r="A154" t="s">
        <v>1505</v>
      </c>
      <c r="B154" t="s">
        <v>1946</v>
      </c>
      <c r="C154" t="s">
        <v>2122</v>
      </c>
      <c r="D154" t="s">
        <v>521</v>
      </c>
      <c r="E154">
        <v>33.320022999999999</v>
      </c>
      <c r="F154">
        <v>31.385117999999999</v>
      </c>
      <c r="G154">
        <v>29.505762000000001</v>
      </c>
      <c r="H154">
        <v>27.264032</v>
      </c>
      <c r="I154">
        <v>24.835173000000001</v>
      </c>
      <c r="J154">
        <v>22.830784000000001</v>
      </c>
      <c r="K154">
        <v>19.910578000000001</v>
      </c>
      <c r="L154">
        <v>16.465288000000001</v>
      </c>
      <c r="M154">
        <v>12.263510999999999</v>
      </c>
      <c r="N154">
        <v>7.280735</v>
      </c>
      <c r="O154">
        <v>2.028505</v>
      </c>
      <c r="P154">
        <v>0.35990299999999997</v>
      </c>
      <c r="Q154">
        <v>0.20300499999999999</v>
      </c>
      <c r="R154">
        <v>0.14266200000000001</v>
      </c>
      <c r="S154">
        <v>0.104994</v>
      </c>
      <c r="T154">
        <v>7.6284000000000005E-2</v>
      </c>
      <c r="U154">
        <v>5.4705999999999998E-2</v>
      </c>
      <c r="V154">
        <v>3.8716E-2</v>
      </c>
      <c r="W154">
        <v>2.4097E-2</v>
      </c>
      <c r="X154">
        <v>1.4158E-2</v>
      </c>
      <c r="Y154">
        <v>9.7689999999999999E-3</v>
      </c>
      <c r="Z154">
        <v>6.6429999999999996E-3</v>
      </c>
      <c r="AA154">
        <v>4.4510000000000001E-3</v>
      </c>
      <c r="AB154">
        <v>0</v>
      </c>
      <c r="AC154">
        <v>0</v>
      </c>
      <c r="AD154">
        <v>0</v>
      </c>
      <c r="AE154">
        <v>0</v>
      </c>
      <c r="AF154">
        <v>0</v>
      </c>
      <c r="AG154">
        <v>0</v>
      </c>
      <c r="AH154">
        <v>0</v>
      </c>
      <c r="AI154">
        <v>0</v>
      </c>
      <c r="AJ154">
        <v>0</v>
      </c>
      <c r="AK154" t="s">
        <v>125</v>
      </c>
    </row>
    <row r="155" spans="1:37">
      <c r="A155" t="s">
        <v>1507</v>
      </c>
      <c r="B155" t="s">
        <v>1947</v>
      </c>
      <c r="C155" t="s">
        <v>2123</v>
      </c>
      <c r="D155" t="s">
        <v>521</v>
      </c>
      <c r="E155">
        <v>80.834969000000001</v>
      </c>
      <c r="F155">
        <v>80.588654000000005</v>
      </c>
      <c r="G155">
        <v>80.269051000000005</v>
      </c>
      <c r="H155">
        <v>79.867278999999996</v>
      </c>
      <c r="I155">
        <v>79.371300000000005</v>
      </c>
      <c r="J155">
        <v>78.764197999999993</v>
      </c>
      <c r="K155">
        <v>78.010077999999993</v>
      </c>
      <c r="L155">
        <v>77.067977999999997</v>
      </c>
      <c r="M155">
        <v>75.660919000000007</v>
      </c>
      <c r="N155">
        <v>73.776679999999999</v>
      </c>
      <c r="O155">
        <v>70.010925</v>
      </c>
      <c r="P155">
        <v>68.748458999999997</v>
      </c>
      <c r="Q155">
        <v>67.500534000000002</v>
      </c>
      <c r="R155">
        <v>66.618476999999999</v>
      </c>
      <c r="S155">
        <v>64.775290999999996</v>
      </c>
      <c r="T155">
        <v>62.060519999999997</v>
      </c>
      <c r="U155">
        <v>58.454155</v>
      </c>
      <c r="V155">
        <v>47.154060000000001</v>
      </c>
      <c r="W155">
        <v>45.162230999999998</v>
      </c>
      <c r="X155">
        <v>42.148628000000002</v>
      </c>
      <c r="Y155">
        <v>39.160361999999999</v>
      </c>
      <c r="Z155">
        <v>37.148108999999998</v>
      </c>
      <c r="AA155">
        <v>37.110531000000002</v>
      </c>
      <c r="AB155">
        <v>36.172241</v>
      </c>
      <c r="AC155">
        <v>34.134673999999997</v>
      </c>
      <c r="AD155">
        <v>31.171728000000002</v>
      </c>
      <c r="AE155">
        <v>30.134164999999999</v>
      </c>
      <c r="AF155">
        <v>27.171226999999998</v>
      </c>
      <c r="AG155">
        <v>25.133676999999999</v>
      </c>
      <c r="AH155">
        <v>19.170732000000001</v>
      </c>
      <c r="AI155">
        <v>15.133165999999999</v>
      </c>
      <c r="AJ155">
        <v>12.17019</v>
      </c>
      <c r="AK155" s="51">
        <v>-5.8999999999999997E-2</v>
      </c>
    </row>
    <row r="156" spans="1:37">
      <c r="A156" t="s">
        <v>1450</v>
      </c>
      <c r="B156" t="s">
        <v>1948</v>
      </c>
      <c r="C156" t="s">
        <v>2124</v>
      </c>
      <c r="D156" t="s">
        <v>521</v>
      </c>
      <c r="E156">
        <v>43.564812000000003</v>
      </c>
      <c r="F156">
        <v>38.621552000000001</v>
      </c>
      <c r="G156">
        <v>36.381850999999997</v>
      </c>
      <c r="H156">
        <v>32.528571999999997</v>
      </c>
      <c r="I156">
        <v>27.838463000000001</v>
      </c>
      <c r="J156">
        <v>25.937555</v>
      </c>
      <c r="K156">
        <v>24.232918000000002</v>
      </c>
      <c r="L156">
        <v>20.726858</v>
      </c>
      <c r="M156">
        <v>19.415548000000001</v>
      </c>
      <c r="N156">
        <v>18.290151999999999</v>
      </c>
      <c r="O156">
        <v>17.337992</v>
      </c>
      <c r="P156">
        <v>16.543731999999999</v>
      </c>
      <c r="Q156">
        <v>15.890453000000001</v>
      </c>
      <c r="R156">
        <v>15.360620000000001</v>
      </c>
      <c r="S156">
        <v>14.936883999999999</v>
      </c>
      <c r="T156">
        <v>12.602715</v>
      </c>
      <c r="U156">
        <v>12.342852000000001</v>
      </c>
      <c r="V156">
        <v>12.143591000000001</v>
      </c>
      <c r="W156">
        <v>11.992939</v>
      </c>
      <c r="X156">
        <v>11.88064</v>
      </c>
      <c r="Y156">
        <v>11.798113000000001</v>
      </c>
      <c r="Z156">
        <v>11.734654000000001</v>
      </c>
      <c r="AA156">
        <v>10.674356</v>
      </c>
      <c r="AB156">
        <v>10.634216</v>
      </c>
      <c r="AC156">
        <v>10.624510000000001</v>
      </c>
      <c r="AD156">
        <v>10.614713999999999</v>
      </c>
      <c r="AE156">
        <v>10.610408</v>
      </c>
      <c r="AF156">
        <v>9.6033939999999998</v>
      </c>
      <c r="AG156">
        <v>7.6033939999999998</v>
      </c>
      <c r="AH156">
        <v>0</v>
      </c>
      <c r="AI156">
        <v>0</v>
      </c>
      <c r="AJ156">
        <v>0</v>
      </c>
      <c r="AK156" t="s">
        <v>125</v>
      </c>
    </row>
    <row r="157" spans="1:37">
      <c r="A157" t="s">
        <v>1503</v>
      </c>
      <c r="B157" t="s">
        <v>1949</v>
      </c>
      <c r="C157" t="s">
        <v>2125</v>
      </c>
      <c r="D157" t="s">
        <v>521</v>
      </c>
      <c r="E157">
        <v>17.480015000000002</v>
      </c>
      <c r="F157">
        <v>17</v>
      </c>
      <c r="G157">
        <v>16.904232</v>
      </c>
      <c r="H157">
        <v>16.190646999999998</v>
      </c>
      <c r="I157">
        <v>13.832685</v>
      </c>
      <c r="J157">
        <v>12.394759000000001</v>
      </c>
      <c r="K157">
        <v>11.117877999999999</v>
      </c>
      <c r="L157">
        <v>8.0010680000000001</v>
      </c>
      <c r="M157">
        <v>7.0387589999999998</v>
      </c>
      <c r="N157">
        <v>6.2217589999999996</v>
      </c>
      <c r="O157">
        <v>5.5382420000000003</v>
      </c>
      <c r="P157">
        <v>4.9747019999999997</v>
      </c>
      <c r="Q157">
        <v>4.5168090000000003</v>
      </c>
      <c r="R157">
        <v>4.1501400000000004</v>
      </c>
      <c r="S157">
        <v>3.860776</v>
      </c>
      <c r="T157">
        <v>2.6357339999999998</v>
      </c>
      <c r="U157">
        <v>2.4632679999999998</v>
      </c>
      <c r="V157">
        <v>2.3330299999999999</v>
      </c>
      <c r="W157">
        <v>2.2361279999999999</v>
      </c>
      <c r="X157">
        <v>2.1650999999999998</v>
      </c>
      <c r="Y157">
        <v>2.1138140000000001</v>
      </c>
      <c r="Z157">
        <v>2.0736699999999999</v>
      </c>
      <c r="AA157">
        <v>1.0341229999999999</v>
      </c>
      <c r="AB157">
        <v>1.006643</v>
      </c>
      <c r="AC157">
        <v>1.004451</v>
      </c>
      <c r="AD157">
        <v>1</v>
      </c>
      <c r="AE157">
        <v>1</v>
      </c>
      <c r="AF157">
        <v>0</v>
      </c>
      <c r="AG157">
        <v>0</v>
      </c>
      <c r="AH157">
        <v>0</v>
      </c>
      <c r="AI157">
        <v>0</v>
      </c>
      <c r="AJ157">
        <v>0</v>
      </c>
      <c r="AK157" t="s">
        <v>125</v>
      </c>
    </row>
    <row r="158" spans="1:37">
      <c r="A158" t="s">
        <v>1505</v>
      </c>
      <c r="B158" t="s">
        <v>1950</v>
      </c>
      <c r="C158" t="s">
        <v>2126</v>
      </c>
      <c r="D158" t="s">
        <v>521</v>
      </c>
      <c r="E158">
        <v>11.544699</v>
      </c>
      <c r="F158">
        <v>10.072722000000001</v>
      </c>
      <c r="G158">
        <v>8.2912189999999999</v>
      </c>
      <c r="H158">
        <v>5.734534</v>
      </c>
      <c r="I158">
        <v>3.4023829999999999</v>
      </c>
      <c r="J158">
        <v>2.9394019999999998</v>
      </c>
      <c r="K158">
        <v>2.511647</v>
      </c>
      <c r="L158">
        <v>2.1223969999999999</v>
      </c>
      <c r="M158">
        <v>1.773396</v>
      </c>
      <c r="N158">
        <v>1.4649989999999999</v>
      </c>
      <c r="O158">
        <v>1.1963569999999999</v>
      </c>
      <c r="P158">
        <v>0.96563699999999997</v>
      </c>
      <c r="Q158">
        <v>0.77025100000000002</v>
      </c>
      <c r="R158">
        <v>0.60708600000000001</v>
      </c>
      <c r="S158">
        <v>0.472715</v>
      </c>
      <c r="T158">
        <v>0.36358800000000002</v>
      </c>
      <c r="U158">
        <v>0.27618999999999999</v>
      </c>
      <c r="V158">
        <v>0.20716799999999999</v>
      </c>
      <c r="W158">
        <v>0.153417</v>
      </c>
      <c r="X158">
        <v>0.112146</v>
      </c>
      <c r="Y158">
        <v>8.0905000000000005E-2</v>
      </c>
      <c r="Z158">
        <v>5.7591000000000003E-2</v>
      </c>
      <c r="AA158">
        <v>3.6840999999999999E-2</v>
      </c>
      <c r="AB158">
        <v>2.418E-2</v>
      </c>
      <c r="AC158">
        <v>1.6664999999999999E-2</v>
      </c>
      <c r="AD158">
        <v>1.132E-2</v>
      </c>
      <c r="AE158">
        <v>7.0150000000000004E-3</v>
      </c>
      <c r="AF158">
        <v>0</v>
      </c>
      <c r="AG158">
        <v>0</v>
      </c>
      <c r="AH158">
        <v>0</v>
      </c>
      <c r="AI158">
        <v>0</v>
      </c>
      <c r="AJ158">
        <v>0</v>
      </c>
      <c r="AK158" t="s">
        <v>125</v>
      </c>
    </row>
    <row r="159" spans="1:37">
      <c r="A159" t="s">
        <v>1507</v>
      </c>
      <c r="B159" t="s">
        <v>1951</v>
      </c>
      <c r="C159" t="s">
        <v>2127</v>
      </c>
      <c r="D159" t="s">
        <v>521</v>
      </c>
      <c r="E159">
        <v>14.540100000000001</v>
      </c>
      <c r="F159">
        <v>11.548828</v>
      </c>
      <c r="G159">
        <v>11.186401</v>
      </c>
      <c r="H159">
        <v>10.603394</v>
      </c>
      <c r="I159">
        <v>10.603394</v>
      </c>
      <c r="J159">
        <v>10.603394</v>
      </c>
      <c r="K159">
        <v>10.603394</v>
      </c>
      <c r="L159">
        <v>10.603394</v>
      </c>
      <c r="M159">
        <v>10.603394</v>
      </c>
      <c r="N159">
        <v>10.603394</v>
      </c>
      <c r="O159">
        <v>10.603394</v>
      </c>
      <c r="P159">
        <v>10.603394</v>
      </c>
      <c r="Q159">
        <v>10.603394</v>
      </c>
      <c r="R159">
        <v>10.603394</v>
      </c>
      <c r="S159">
        <v>10.603394</v>
      </c>
      <c r="T159">
        <v>9.6033939999999998</v>
      </c>
      <c r="U159">
        <v>9.6033939999999998</v>
      </c>
      <c r="V159">
        <v>9.6033939999999998</v>
      </c>
      <c r="W159">
        <v>9.6033939999999998</v>
      </c>
      <c r="X159">
        <v>9.6033939999999998</v>
      </c>
      <c r="Y159">
        <v>9.6033939999999998</v>
      </c>
      <c r="Z159">
        <v>9.6033939999999998</v>
      </c>
      <c r="AA159">
        <v>9.6033939999999998</v>
      </c>
      <c r="AB159">
        <v>9.6033939999999998</v>
      </c>
      <c r="AC159">
        <v>9.6033939999999998</v>
      </c>
      <c r="AD159">
        <v>9.6033939999999998</v>
      </c>
      <c r="AE159">
        <v>9.6033939999999998</v>
      </c>
      <c r="AF159">
        <v>9.6033939999999998</v>
      </c>
      <c r="AG159">
        <v>7.6033939999999998</v>
      </c>
      <c r="AH159">
        <v>0</v>
      </c>
      <c r="AI159">
        <v>0</v>
      </c>
      <c r="AJ159">
        <v>0</v>
      </c>
      <c r="AK159" t="s">
        <v>125</v>
      </c>
    </row>
    <row r="160" spans="1:37">
      <c r="A160" t="s">
        <v>1452</v>
      </c>
      <c r="B160" t="s">
        <v>1952</v>
      </c>
      <c r="C160" t="s">
        <v>2128</v>
      </c>
      <c r="D160" t="s">
        <v>521</v>
      </c>
      <c r="E160">
        <v>12.183221</v>
      </c>
      <c r="F160">
        <v>11.265993</v>
      </c>
      <c r="G160">
        <v>10.709548</v>
      </c>
      <c r="H160">
        <v>10.070929</v>
      </c>
      <c r="I160">
        <v>8.96828</v>
      </c>
      <c r="J160">
        <v>8.7159759999999995</v>
      </c>
      <c r="K160">
        <v>8.4547150000000002</v>
      </c>
      <c r="L160">
        <v>8.0765720000000005</v>
      </c>
      <c r="M160">
        <v>7.7309549999999998</v>
      </c>
      <c r="N160">
        <v>7.4913290000000003</v>
      </c>
      <c r="O160">
        <v>6.8068410000000004</v>
      </c>
      <c r="P160">
        <v>6.2178370000000003</v>
      </c>
      <c r="Q160">
        <v>6.1054430000000002</v>
      </c>
      <c r="R160">
        <v>6.071034</v>
      </c>
      <c r="S160">
        <v>6.0090870000000001</v>
      </c>
      <c r="T160">
        <v>6.0060880000000001</v>
      </c>
      <c r="U160">
        <v>6</v>
      </c>
      <c r="V160">
        <v>6</v>
      </c>
      <c r="W160">
        <v>6</v>
      </c>
      <c r="X160">
        <v>5.689813</v>
      </c>
      <c r="Y160">
        <v>5.0268769999999998</v>
      </c>
      <c r="Z160">
        <v>5</v>
      </c>
      <c r="AA160">
        <v>5</v>
      </c>
      <c r="AB160">
        <v>5</v>
      </c>
      <c r="AC160">
        <v>4</v>
      </c>
      <c r="AD160">
        <v>4</v>
      </c>
      <c r="AE160">
        <v>4</v>
      </c>
      <c r="AF160">
        <v>4</v>
      </c>
      <c r="AG160">
        <v>4</v>
      </c>
      <c r="AH160">
        <v>4</v>
      </c>
      <c r="AI160">
        <v>3.6435149999999998</v>
      </c>
      <c r="AJ160">
        <v>3</v>
      </c>
      <c r="AK160" s="51">
        <v>-4.3999999999999997E-2</v>
      </c>
    </row>
    <row r="161" spans="1:37">
      <c r="A161" t="s">
        <v>1503</v>
      </c>
      <c r="B161" t="s">
        <v>1953</v>
      </c>
      <c r="C161" t="s">
        <v>2129</v>
      </c>
      <c r="D161" t="s">
        <v>521</v>
      </c>
      <c r="E161">
        <v>7.7736200000000002</v>
      </c>
      <c r="F161">
        <v>7.6101729999999996</v>
      </c>
      <c r="G161">
        <v>7.3390839999999997</v>
      </c>
      <c r="H161">
        <v>6.7782619999999998</v>
      </c>
      <c r="I161">
        <v>5.74</v>
      </c>
      <c r="J161">
        <v>5.5401999999999996</v>
      </c>
      <c r="K161">
        <v>5.3211250000000003</v>
      </c>
      <c r="L161">
        <v>4.9763799999999998</v>
      </c>
      <c r="M161">
        <v>4.6568129999999996</v>
      </c>
      <c r="N161">
        <v>4.4372049999999996</v>
      </c>
      <c r="O161">
        <v>4.2890009999999998</v>
      </c>
      <c r="P161">
        <v>4.190169</v>
      </c>
      <c r="Q161">
        <v>4.0860760000000003</v>
      </c>
      <c r="R161">
        <v>4.057671</v>
      </c>
      <c r="S161">
        <v>4</v>
      </c>
      <c r="T161">
        <v>4</v>
      </c>
      <c r="U161">
        <v>4</v>
      </c>
      <c r="V161">
        <v>4</v>
      </c>
      <c r="W161">
        <v>4</v>
      </c>
      <c r="X161">
        <v>3.689813</v>
      </c>
      <c r="Y161">
        <v>3.026878</v>
      </c>
      <c r="Z161">
        <v>3</v>
      </c>
      <c r="AA161">
        <v>3</v>
      </c>
      <c r="AB161">
        <v>3</v>
      </c>
      <c r="AC161">
        <v>3</v>
      </c>
      <c r="AD161">
        <v>3</v>
      </c>
      <c r="AE161">
        <v>3</v>
      </c>
      <c r="AF161">
        <v>3</v>
      </c>
      <c r="AG161">
        <v>3</v>
      </c>
      <c r="AH161">
        <v>3</v>
      </c>
      <c r="AI161">
        <v>2.6435149999999998</v>
      </c>
      <c r="AJ161">
        <v>2</v>
      </c>
      <c r="AK161" s="51">
        <v>-4.2999999999999997E-2</v>
      </c>
    </row>
    <row r="162" spans="1:37">
      <c r="A162" t="s">
        <v>1505</v>
      </c>
      <c r="B162" t="s">
        <v>1954</v>
      </c>
      <c r="C162" t="s">
        <v>2130</v>
      </c>
      <c r="D162" t="s">
        <v>521</v>
      </c>
      <c r="E162">
        <v>2.4096009999999999</v>
      </c>
      <c r="F162">
        <v>1.6558200000000001</v>
      </c>
      <c r="G162">
        <v>1.3704639999999999</v>
      </c>
      <c r="H162">
        <v>1.292667</v>
      </c>
      <c r="I162">
        <v>1.22828</v>
      </c>
      <c r="J162">
        <v>1.1757759999999999</v>
      </c>
      <c r="K162">
        <v>1.1335900000000001</v>
      </c>
      <c r="L162">
        <v>1.1001920000000001</v>
      </c>
      <c r="M162">
        <v>1.0741419999999999</v>
      </c>
      <c r="N162">
        <v>1.0541240000000001</v>
      </c>
      <c r="O162">
        <v>0.51783999999999997</v>
      </c>
      <c r="P162">
        <v>2.7668000000000002E-2</v>
      </c>
      <c r="Q162">
        <v>1.9368E-2</v>
      </c>
      <c r="R162">
        <v>1.3363999999999999E-2</v>
      </c>
      <c r="S162">
        <v>9.0869999999999996E-3</v>
      </c>
      <c r="T162">
        <v>6.0879999999999997E-3</v>
      </c>
      <c r="U162">
        <v>0</v>
      </c>
      <c r="V162">
        <v>0</v>
      </c>
      <c r="W162">
        <v>0</v>
      </c>
      <c r="X162">
        <v>0</v>
      </c>
      <c r="Y162">
        <v>0</v>
      </c>
      <c r="Z162">
        <v>0</v>
      </c>
      <c r="AA162">
        <v>0</v>
      </c>
      <c r="AB162">
        <v>0</v>
      </c>
      <c r="AC162">
        <v>0</v>
      </c>
      <c r="AD162">
        <v>0</v>
      </c>
      <c r="AE162">
        <v>0</v>
      </c>
      <c r="AF162">
        <v>0</v>
      </c>
      <c r="AG162">
        <v>0</v>
      </c>
      <c r="AH162">
        <v>0</v>
      </c>
      <c r="AI162">
        <v>0</v>
      </c>
      <c r="AJ162">
        <v>0</v>
      </c>
      <c r="AK162" t="s">
        <v>125</v>
      </c>
    </row>
    <row r="163" spans="1:37">
      <c r="A163" t="s">
        <v>1507</v>
      </c>
      <c r="B163" t="s">
        <v>1955</v>
      </c>
      <c r="C163" t="s">
        <v>2131</v>
      </c>
      <c r="D163" t="s">
        <v>521</v>
      </c>
      <c r="E163">
        <v>2</v>
      </c>
      <c r="F163">
        <v>2</v>
      </c>
      <c r="G163">
        <v>2</v>
      </c>
      <c r="H163">
        <v>2</v>
      </c>
      <c r="I163">
        <v>2</v>
      </c>
      <c r="J163">
        <v>2</v>
      </c>
      <c r="K163">
        <v>2</v>
      </c>
      <c r="L163">
        <v>2</v>
      </c>
      <c r="M163">
        <v>2</v>
      </c>
      <c r="N163">
        <v>2</v>
      </c>
      <c r="O163">
        <v>2</v>
      </c>
      <c r="P163">
        <v>2</v>
      </c>
      <c r="Q163">
        <v>2</v>
      </c>
      <c r="R163">
        <v>2</v>
      </c>
      <c r="S163">
        <v>2</v>
      </c>
      <c r="T163">
        <v>2</v>
      </c>
      <c r="U163">
        <v>2</v>
      </c>
      <c r="V163">
        <v>2</v>
      </c>
      <c r="W163">
        <v>2</v>
      </c>
      <c r="X163">
        <v>2</v>
      </c>
      <c r="Y163">
        <v>2</v>
      </c>
      <c r="Z163">
        <v>2</v>
      </c>
      <c r="AA163">
        <v>2</v>
      </c>
      <c r="AB163">
        <v>2</v>
      </c>
      <c r="AC163">
        <v>1</v>
      </c>
      <c r="AD163">
        <v>1</v>
      </c>
      <c r="AE163">
        <v>1</v>
      </c>
      <c r="AF163">
        <v>1</v>
      </c>
      <c r="AG163">
        <v>1</v>
      </c>
      <c r="AH163">
        <v>1</v>
      </c>
      <c r="AI163">
        <v>1</v>
      </c>
      <c r="AJ163">
        <v>1</v>
      </c>
      <c r="AK163" s="51">
        <v>-2.1999999999999999E-2</v>
      </c>
    </row>
    <row r="164" spans="1:37">
      <c r="A164" t="s">
        <v>1454</v>
      </c>
      <c r="B164" t="s">
        <v>1956</v>
      </c>
      <c r="C164" t="s">
        <v>2132</v>
      </c>
      <c r="D164" t="s">
        <v>521</v>
      </c>
      <c r="E164">
        <v>205.281509</v>
      </c>
      <c r="F164">
        <v>199.15138200000001</v>
      </c>
      <c r="G164">
        <v>192.631989</v>
      </c>
      <c r="H164">
        <v>185.16712999999999</v>
      </c>
      <c r="I164">
        <v>177.04582199999999</v>
      </c>
      <c r="J164">
        <v>168.065887</v>
      </c>
      <c r="K164">
        <v>157.876114</v>
      </c>
      <c r="L164">
        <v>147.194794</v>
      </c>
      <c r="M164">
        <v>137.71614099999999</v>
      </c>
      <c r="N164">
        <v>128.654709</v>
      </c>
      <c r="O164">
        <v>119.06604</v>
      </c>
      <c r="P164">
        <v>107.715385</v>
      </c>
      <c r="Q164">
        <v>94.360039</v>
      </c>
      <c r="R164">
        <v>83.552764999999994</v>
      </c>
      <c r="S164">
        <v>72.848197999999996</v>
      </c>
      <c r="T164">
        <v>61.559372000000003</v>
      </c>
      <c r="U164">
        <v>52.001694000000001</v>
      </c>
      <c r="V164">
        <v>45.416930999999998</v>
      </c>
      <c r="W164">
        <v>39.109862999999997</v>
      </c>
      <c r="X164">
        <v>35.979152999999997</v>
      </c>
      <c r="Y164">
        <v>35.038158000000003</v>
      </c>
      <c r="Z164">
        <v>33.844414</v>
      </c>
      <c r="AA164">
        <v>31.473465000000001</v>
      </c>
      <c r="AB164">
        <v>29.932005</v>
      </c>
      <c r="AC164">
        <v>29.202660000000002</v>
      </c>
      <c r="AD164">
        <v>28.104379999999999</v>
      </c>
      <c r="AE164">
        <v>25.190338000000001</v>
      </c>
      <c r="AF164">
        <v>23.367892999999999</v>
      </c>
      <c r="AG164">
        <v>22.73424</v>
      </c>
      <c r="AH164">
        <v>21.021858000000002</v>
      </c>
      <c r="AI164">
        <v>20.437591999999999</v>
      </c>
      <c r="AJ164">
        <v>18.926850999999999</v>
      </c>
      <c r="AK164" s="51">
        <v>-7.3999999999999996E-2</v>
      </c>
    </row>
    <row r="165" spans="1:37">
      <c r="A165" t="s">
        <v>1503</v>
      </c>
      <c r="B165" t="s">
        <v>1957</v>
      </c>
      <c r="C165" t="s">
        <v>2133</v>
      </c>
      <c r="D165" t="s">
        <v>521</v>
      </c>
      <c r="E165">
        <v>92.896125999999995</v>
      </c>
      <c r="F165">
        <v>88.901756000000006</v>
      </c>
      <c r="G165">
        <v>84.639792999999997</v>
      </c>
      <c r="H165">
        <v>79.761902000000006</v>
      </c>
      <c r="I165">
        <v>74.492012000000003</v>
      </c>
      <c r="J165">
        <v>68.898003000000003</v>
      </c>
      <c r="K165">
        <v>62.945808</v>
      </c>
      <c r="L165">
        <v>56.800114000000001</v>
      </c>
      <c r="M165">
        <v>51.251922999999998</v>
      </c>
      <c r="N165">
        <v>46.546593000000001</v>
      </c>
      <c r="O165">
        <v>41.936633999999998</v>
      </c>
      <c r="P165">
        <v>36.680999999999997</v>
      </c>
      <c r="Q165">
        <v>30.962494</v>
      </c>
      <c r="R165">
        <v>27.666938999999999</v>
      </c>
      <c r="S165">
        <v>22.881525</v>
      </c>
      <c r="T165">
        <v>16.992913999999999</v>
      </c>
      <c r="U165">
        <v>12.178179</v>
      </c>
      <c r="V165">
        <v>10.902421</v>
      </c>
      <c r="W165">
        <v>9.5211620000000003</v>
      </c>
      <c r="X165">
        <v>9.0392569999999992</v>
      </c>
      <c r="Y165">
        <v>9.0135880000000004</v>
      </c>
      <c r="Z165">
        <v>9.0091040000000007</v>
      </c>
      <c r="AA165">
        <v>9</v>
      </c>
      <c r="AB165">
        <v>9</v>
      </c>
      <c r="AC165">
        <v>9</v>
      </c>
      <c r="AD165">
        <v>9</v>
      </c>
      <c r="AE165">
        <v>6.8876049999999998</v>
      </c>
      <c r="AF165">
        <v>6</v>
      </c>
      <c r="AG165">
        <v>6</v>
      </c>
      <c r="AH165">
        <v>5</v>
      </c>
      <c r="AI165">
        <v>5</v>
      </c>
      <c r="AJ165">
        <v>4</v>
      </c>
      <c r="AK165" s="51">
        <v>-9.6000000000000002E-2</v>
      </c>
    </row>
    <row r="166" spans="1:37">
      <c r="A166" t="s">
        <v>1505</v>
      </c>
      <c r="B166" t="s">
        <v>1958</v>
      </c>
      <c r="C166" t="s">
        <v>2134</v>
      </c>
      <c r="D166" t="s">
        <v>521</v>
      </c>
      <c r="E166">
        <v>58.098114000000002</v>
      </c>
      <c r="F166">
        <v>56.382266999999999</v>
      </c>
      <c r="G166">
        <v>54.660975999999998</v>
      </c>
      <c r="H166">
        <v>52.731544</v>
      </c>
      <c r="I166">
        <v>50.677979000000001</v>
      </c>
      <c r="J166">
        <v>48.235988999999996</v>
      </c>
      <c r="K166">
        <v>45.425991000000003</v>
      </c>
      <c r="L166">
        <v>42.344334000000003</v>
      </c>
      <c r="M166">
        <v>39.713711000000004</v>
      </c>
      <c r="N166">
        <v>37.033614999999998</v>
      </c>
      <c r="O166">
        <v>33.700232999999997</v>
      </c>
      <c r="P166">
        <v>29.694353</v>
      </c>
      <c r="Q166">
        <v>24.981192</v>
      </c>
      <c r="R166">
        <v>21.068031000000001</v>
      </c>
      <c r="S166">
        <v>16.845794999999999</v>
      </c>
      <c r="T166">
        <v>12.829840000000001</v>
      </c>
      <c r="U166">
        <v>9.5661129999999996</v>
      </c>
      <c r="V166">
        <v>5.9525379999999997</v>
      </c>
      <c r="W166">
        <v>3.0834760000000001</v>
      </c>
      <c r="X166">
        <v>2.0437430000000001</v>
      </c>
      <c r="Y166">
        <v>2.022332</v>
      </c>
      <c r="Z166">
        <v>2</v>
      </c>
      <c r="AA166">
        <v>1</v>
      </c>
      <c r="AB166">
        <v>7.3896000000000003E-2</v>
      </c>
      <c r="AC166">
        <v>0</v>
      </c>
      <c r="AD166">
        <v>0</v>
      </c>
      <c r="AE166">
        <v>0</v>
      </c>
      <c r="AF166">
        <v>0</v>
      </c>
      <c r="AG166">
        <v>0</v>
      </c>
      <c r="AH166">
        <v>0</v>
      </c>
      <c r="AI166">
        <v>0</v>
      </c>
      <c r="AJ166">
        <v>0</v>
      </c>
      <c r="AK166" t="s">
        <v>125</v>
      </c>
    </row>
    <row r="167" spans="1:37">
      <c r="A167" t="s">
        <v>1507</v>
      </c>
      <c r="B167" t="s">
        <v>1959</v>
      </c>
      <c r="C167" t="s">
        <v>2135</v>
      </c>
      <c r="D167" t="s">
        <v>521</v>
      </c>
      <c r="E167">
        <v>54.287277000000003</v>
      </c>
      <c r="F167">
        <v>53.867359</v>
      </c>
      <c r="G167">
        <v>53.331218999999997</v>
      </c>
      <c r="H167">
        <v>52.673690999999998</v>
      </c>
      <c r="I167">
        <v>51.875832000000003</v>
      </c>
      <c r="J167">
        <v>50.931908</v>
      </c>
      <c r="K167">
        <v>49.504317999999998</v>
      </c>
      <c r="L167">
        <v>48.050353999999999</v>
      </c>
      <c r="M167">
        <v>46.750506999999999</v>
      </c>
      <c r="N167">
        <v>45.074500999999998</v>
      </c>
      <c r="O167">
        <v>43.429169000000002</v>
      </c>
      <c r="P167">
        <v>41.340034000000003</v>
      </c>
      <c r="Q167">
        <v>38.416350999999999</v>
      </c>
      <c r="R167">
        <v>34.817799000000001</v>
      </c>
      <c r="S167">
        <v>33.12088</v>
      </c>
      <c r="T167">
        <v>31.736618</v>
      </c>
      <c r="U167">
        <v>30.257398999999999</v>
      </c>
      <c r="V167">
        <v>28.561975</v>
      </c>
      <c r="W167">
        <v>26.505227999999999</v>
      </c>
      <c r="X167">
        <v>24.896152000000001</v>
      </c>
      <c r="Y167">
        <v>24.002238999999999</v>
      </c>
      <c r="Z167">
        <v>22.835311999999998</v>
      </c>
      <c r="AA167">
        <v>21.473465000000001</v>
      </c>
      <c r="AB167">
        <v>20.858108999999999</v>
      </c>
      <c r="AC167">
        <v>20.202660000000002</v>
      </c>
      <c r="AD167">
        <v>19.104379999999999</v>
      </c>
      <c r="AE167">
        <v>18.302731999999999</v>
      </c>
      <c r="AF167">
        <v>17.367892999999999</v>
      </c>
      <c r="AG167">
        <v>16.73424</v>
      </c>
      <c r="AH167">
        <v>16.021858000000002</v>
      </c>
      <c r="AI167">
        <v>15.437593</v>
      </c>
      <c r="AJ167">
        <v>14.926850999999999</v>
      </c>
      <c r="AK167" s="51">
        <v>-4.1000000000000002E-2</v>
      </c>
    </row>
    <row r="168" spans="1:37">
      <c r="A168" t="s">
        <v>1456</v>
      </c>
      <c r="B168" t="s">
        <v>1960</v>
      </c>
      <c r="C168" t="s">
        <v>2136</v>
      </c>
      <c r="D168" t="s">
        <v>521</v>
      </c>
      <c r="E168">
        <v>42.320098999999999</v>
      </c>
      <c r="F168">
        <v>41.044547999999999</v>
      </c>
      <c r="G168">
        <v>39.660477</v>
      </c>
      <c r="H168">
        <v>38.261726000000003</v>
      </c>
      <c r="I168">
        <v>36.567405999999998</v>
      </c>
      <c r="J168">
        <v>34.854560999999997</v>
      </c>
      <c r="K168">
        <v>33.306663999999998</v>
      </c>
      <c r="L168">
        <v>31.261783999999999</v>
      </c>
      <c r="M168">
        <v>29.689229999999998</v>
      </c>
      <c r="N168">
        <v>27.584285999999999</v>
      </c>
      <c r="O168">
        <v>25.460850000000001</v>
      </c>
      <c r="P168">
        <v>22.788582000000002</v>
      </c>
      <c r="Q168">
        <v>20.112846000000001</v>
      </c>
      <c r="R168">
        <v>19.764987999999999</v>
      </c>
      <c r="S168">
        <v>19.242260000000002</v>
      </c>
      <c r="T168">
        <v>17.774730999999999</v>
      </c>
      <c r="U168">
        <v>16.716507</v>
      </c>
      <c r="V168">
        <v>16.31953</v>
      </c>
      <c r="W168">
        <v>15.877094</v>
      </c>
      <c r="X168">
        <v>15.134594</v>
      </c>
      <c r="Y168">
        <v>14.683035</v>
      </c>
      <c r="Z168">
        <v>14.161262000000001</v>
      </c>
      <c r="AA168">
        <v>13.160295</v>
      </c>
      <c r="AB168">
        <v>11.842724</v>
      </c>
      <c r="AC168">
        <v>10.910879</v>
      </c>
      <c r="AD168">
        <v>9.2561640000000001</v>
      </c>
      <c r="AE168">
        <v>7.2752249999999998</v>
      </c>
      <c r="AF168">
        <v>7.063383</v>
      </c>
      <c r="AG168">
        <v>5.9586119999999996</v>
      </c>
      <c r="AH168">
        <v>5.6265429999999999</v>
      </c>
      <c r="AI168">
        <v>5.369567</v>
      </c>
      <c r="AJ168">
        <v>4.1148309999999997</v>
      </c>
      <c r="AK168" s="51">
        <v>-7.1999999999999995E-2</v>
      </c>
    </row>
    <row r="169" spans="1:37">
      <c r="A169" t="s">
        <v>1503</v>
      </c>
      <c r="B169" t="s">
        <v>1961</v>
      </c>
      <c r="C169" t="s">
        <v>2137</v>
      </c>
      <c r="D169" t="s">
        <v>521</v>
      </c>
      <c r="E169">
        <v>26.124779</v>
      </c>
      <c r="F169">
        <v>25.050255</v>
      </c>
      <c r="G169">
        <v>23.826782000000001</v>
      </c>
      <c r="H169">
        <v>22.505248999999999</v>
      </c>
      <c r="I169">
        <v>20.889268999999999</v>
      </c>
      <c r="J169">
        <v>19.273282999999999</v>
      </c>
      <c r="K169">
        <v>17.847715000000001</v>
      </c>
      <c r="L169">
        <v>15.957036</v>
      </c>
      <c r="M169">
        <v>14.552009999999999</v>
      </c>
      <c r="N169">
        <v>12.95844</v>
      </c>
      <c r="O169">
        <v>10.966858</v>
      </c>
      <c r="P169">
        <v>8.650506</v>
      </c>
      <c r="Q169">
        <v>6.4741869999999997</v>
      </c>
      <c r="R169">
        <v>6.3414149999999996</v>
      </c>
      <c r="S169">
        <v>6.0690569999999999</v>
      </c>
      <c r="T169">
        <v>4.888954</v>
      </c>
      <c r="U169">
        <v>4.1170819999999999</v>
      </c>
      <c r="V169">
        <v>4.0796159999999997</v>
      </c>
      <c r="W169">
        <v>4.0533419999999998</v>
      </c>
      <c r="X169">
        <v>4</v>
      </c>
      <c r="Y169">
        <v>4</v>
      </c>
      <c r="Z169">
        <v>4</v>
      </c>
      <c r="AA169">
        <v>4</v>
      </c>
      <c r="AB169">
        <v>3.484483</v>
      </c>
      <c r="AC169">
        <v>3</v>
      </c>
      <c r="AD169">
        <v>2.8699659999999998</v>
      </c>
      <c r="AE169">
        <v>2</v>
      </c>
      <c r="AF169">
        <v>2</v>
      </c>
      <c r="AG169">
        <v>1</v>
      </c>
      <c r="AH169">
        <v>1</v>
      </c>
      <c r="AI169">
        <v>1</v>
      </c>
      <c r="AJ169">
        <v>0</v>
      </c>
      <c r="AK169" t="s">
        <v>125</v>
      </c>
    </row>
    <row r="170" spans="1:37">
      <c r="A170" t="s">
        <v>1505</v>
      </c>
      <c r="B170" t="s">
        <v>1962</v>
      </c>
      <c r="C170" t="s">
        <v>2138</v>
      </c>
      <c r="D170" t="s">
        <v>521</v>
      </c>
      <c r="E170">
        <v>0.77790099999999995</v>
      </c>
      <c r="F170">
        <v>0.61958199999999997</v>
      </c>
      <c r="G170">
        <v>0.51491699999999996</v>
      </c>
      <c r="H170">
        <v>0.51196299999999995</v>
      </c>
      <c r="I170">
        <v>0.51196299999999995</v>
      </c>
      <c r="J170">
        <v>0.51196299999999995</v>
      </c>
      <c r="K170">
        <v>0.51196299999999995</v>
      </c>
      <c r="L170">
        <v>0.51196299999999995</v>
      </c>
      <c r="M170">
        <v>0.51196299999999995</v>
      </c>
      <c r="N170">
        <v>0.51196299999999995</v>
      </c>
      <c r="O170">
        <v>0.51196299999999995</v>
      </c>
      <c r="P170">
        <v>0.31425799999999998</v>
      </c>
      <c r="Q170">
        <v>0</v>
      </c>
      <c r="R170">
        <v>0</v>
      </c>
      <c r="S170">
        <v>0</v>
      </c>
      <c r="T170">
        <v>0</v>
      </c>
      <c r="U170">
        <v>0</v>
      </c>
      <c r="V170">
        <v>0</v>
      </c>
      <c r="W170">
        <v>0</v>
      </c>
      <c r="X170">
        <v>0</v>
      </c>
      <c r="Y170">
        <v>0</v>
      </c>
      <c r="Z170">
        <v>0</v>
      </c>
      <c r="AA170">
        <v>0</v>
      </c>
      <c r="AB170">
        <v>0</v>
      </c>
      <c r="AC170">
        <v>0</v>
      </c>
      <c r="AD170">
        <v>0</v>
      </c>
      <c r="AE170">
        <v>0</v>
      </c>
      <c r="AF170">
        <v>0</v>
      </c>
      <c r="AG170">
        <v>0</v>
      </c>
      <c r="AH170">
        <v>0</v>
      </c>
      <c r="AI170">
        <v>0</v>
      </c>
      <c r="AJ170">
        <v>0</v>
      </c>
      <c r="AK170" t="s">
        <v>125</v>
      </c>
    </row>
    <row r="171" spans="1:37">
      <c r="A171" t="s">
        <v>1507</v>
      </c>
      <c r="B171" t="s">
        <v>1963</v>
      </c>
      <c r="C171" t="s">
        <v>2139</v>
      </c>
      <c r="D171" t="s">
        <v>521</v>
      </c>
      <c r="E171">
        <v>15.41742</v>
      </c>
      <c r="F171">
        <v>15.374708999999999</v>
      </c>
      <c r="G171">
        <v>15.318778999999999</v>
      </c>
      <c r="H171">
        <v>15.244516000000001</v>
      </c>
      <c r="I171">
        <v>15.166175000000001</v>
      </c>
      <c r="J171">
        <v>15.069316000000001</v>
      </c>
      <c r="K171">
        <v>14.946982999999999</v>
      </c>
      <c r="L171">
        <v>14.792787000000001</v>
      </c>
      <c r="M171">
        <v>14.625257</v>
      </c>
      <c r="N171">
        <v>14.113884000000001</v>
      </c>
      <c r="O171">
        <v>13.982028</v>
      </c>
      <c r="P171">
        <v>13.823819</v>
      </c>
      <c r="Q171">
        <v>13.638659000000001</v>
      </c>
      <c r="R171">
        <v>13.423572999999999</v>
      </c>
      <c r="S171">
        <v>13.173204</v>
      </c>
      <c r="T171">
        <v>12.885776999999999</v>
      </c>
      <c r="U171">
        <v>12.599425</v>
      </c>
      <c r="V171">
        <v>12.239915999999999</v>
      </c>
      <c r="W171">
        <v>11.823752000000001</v>
      </c>
      <c r="X171">
        <v>11.134594</v>
      </c>
      <c r="Y171">
        <v>10.683035</v>
      </c>
      <c r="Z171">
        <v>10.161262000000001</v>
      </c>
      <c r="AA171">
        <v>9.1602949999999996</v>
      </c>
      <c r="AB171">
        <v>8.3582400000000003</v>
      </c>
      <c r="AC171">
        <v>7.9108790000000004</v>
      </c>
      <c r="AD171">
        <v>6.3861980000000003</v>
      </c>
      <c r="AE171">
        <v>5.2752249999999998</v>
      </c>
      <c r="AF171">
        <v>5.063383</v>
      </c>
      <c r="AG171">
        <v>4.9586119999999996</v>
      </c>
      <c r="AH171">
        <v>4.6265429999999999</v>
      </c>
      <c r="AI171">
        <v>4.369567</v>
      </c>
      <c r="AJ171">
        <v>4.1148309999999997</v>
      </c>
      <c r="AK171" s="51">
        <v>-4.2000000000000003E-2</v>
      </c>
    </row>
    <row r="172" spans="1:37">
      <c r="A172" t="s">
        <v>1458</v>
      </c>
      <c r="B172" t="s">
        <v>1964</v>
      </c>
      <c r="C172" t="s">
        <v>2140</v>
      </c>
      <c r="D172" t="s">
        <v>521</v>
      </c>
      <c r="E172">
        <v>36.925452999999997</v>
      </c>
      <c r="F172">
        <v>36.025458999999998</v>
      </c>
      <c r="G172">
        <v>34.807406999999998</v>
      </c>
      <c r="H172">
        <v>33.465018999999998</v>
      </c>
      <c r="I172">
        <v>31.991249</v>
      </c>
      <c r="J172">
        <v>30.366202999999999</v>
      </c>
      <c r="K172">
        <v>28.834060999999998</v>
      </c>
      <c r="L172">
        <v>25.344439999999999</v>
      </c>
      <c r="M172">
        <v>21.547867</v>
      </c>
      <c r="N172">
        <v>17.516041000000001</v>
      </c>
      <c r="O172">
        <v>13.536671999999999</v>
      </c>
      <c r="P172">
        <v>9.7291050000000006</v>
      </c>
      <c r="Q172">
        <v>8.3696169999999999</v>
      </c>
      <c r="R172">
        <v>7.5698629999999998</v>
      </c>
      <c r="S172">
        <v>7.2364660000000001</v>
      </c>
      <c r="T172">
        <v>6.7181699999999998</v>
      </c>
      <c r="U172">
        <v>5.8599040000000002</v>
      </c>
      <c r="V172">
        <v>4.8740059999999996</v>
      </c>
      <c r="W172">
        <v>4.2979890000000003</v>
      </c>
      <c r="X172">
        <v>3.7742969999999998</v>
      </c>
      <c r="Y172">
        <v>3.148101</v>
      </c>
      <c r="Z172">
        <v>3.1021899999999998</v>
      </c>
      <c r="AA172">
        <v>2.4912550000000002</v>
      </c>
      <c r="AB172">
        <v>2.046557</v>
      </c>
      <c r="AC172">
        <v>2</v>
      </c>
      <c r="AD172">
        <v>1.874182</v>
      </c>
      <c r="AE172">
        <v>1.2823850000000001</v>
      </c>
      <c r="AF172">
        <v>0.61815600000000004</v>
      </c>
      <c r="AG172">
        <v>0.17028199999999999</v>
      </c>
      <c r="AH172">
        <v>0</v>
      </c>
      <c r="AI172">
        <v>0</v>
      </c>
      <c r="AJ172">
        <v>0</v>
      </c>
      <c r="AK172" t="s">
        <v>125</v>
      </c>
    </row>
    <row r="173" spans="1:37">
      <c r="A173" t="s">
        <v>1503</v>
      </c>
      <c r="B173" t="s">
        <v>1965</v>
      </c>
      <c r="C173" t="s">
        <v>2141</v>
      </c>
      <c r="D173" t="s">
        <v>521</v>
      </c>
      <c r="E173">
        <v>4.185937</v>
      </c>
      <c r="F173">
        <v>3.9667509999999999</v>
      </c>
      <c r="G173">
        <v>3.5815009999999998</v>
      </c>
      <c r="H173">
        <v>3.228313</v>
      </c>
      <c r="I173">
        <v>2.908725</v>
      </c>
      <c r="J173">
        <v>2.4260120000000001</v>
      </c>
      <c r="K173">
        <v>2.2884479999999998</v>
      </c>
      <c r="L173">
        <v>2.2178849999999999</v>
      </c>
      <c r="M173">
        <v>2.1624110000000001</v>
      </c>
      <c r="N173">
        <v>2.119443</v>
      </c>
      <c r="O173">
        <v>2.086652</v>
      </c>
      <c r="P173">
        <v>2.0619999999999998</v>
      </c>
      <c r="Q173">
        <v>2.0437430000000001</v>
      </c>
      <c r="R173">
        <v>2.030427</v>
      </c>
      <c r="S173">
        <v>2.020861</v>
      </c>
      <c r="T173">
        <v>2.0140940000000001</v>
      </c>
      <c r="U173">
        <v>2.0053640000000001</v>
      </c>
      <c r="V173">
        <v>2</v>
      </c>
      <c r="W173">
        <v>2</v>
      </c>
      <c r="X173">
        <v>1.562724</v>
      </c>
      <c r="Y173">
        <v>1</v>
      </c>
      <c r="Z173">
        <v>1</v>
      </c>
      <c r="AA173">
        <v>0.421767</v>
      </c>
      <c r="AB173">
        <v>0</v>
      </c>
      <c r="AC173">
        <v>0</v>
      </c>
      <c r="AD173">
        <v>0</v>
      </c>
      <c r="AE173">
        <v>0</v>
      </c>
      <c r="AF173">
        <v>0</v>
      </c>
      <c r="AG173">
        <v>0</v>
      </c>
      <c r="AH173">
        <v>0</v>
      </c>
      <c r="AI173">
        <v>0</v>
      </c>
      <c r="AJ173">
        <v>0</v>
      </c>
      <c r="AK173" t="s">
        <v>125</v>
      </c>
    </row>
    <row r="174" spans="1:37">
      <c r="A174" t="s">
        <v>1505</v>
      </c>
      <c r="B174" t="s">
        <v>1966</v>
      </c>
      <c r="C174" t="s">
        <v>2142</v>
      </c>
      <c r="D174" t="s">
        <v>521</v>
      </c>
      <c r="E174">
        <v>3</v>
      </c>
      <c r="F174">
        <v>3</v>
      </c>
      <c r="G174">
        <v>3</v>
      </c>
      <c r="H174">
        <v>3</v>
      </c>
      <c r="I174">
        <v>3</v>
      </c>
      <c r="J174">
        <v>3</v>
      </c>
      <c r="K174">
        <v>3</v>
      </c>
      <c r="L174">
        <v>3</v>
      </c>
      <c r="M174">
        <v>3</v>
      </c>
      <c r="N174">
        <v>3</v>
      </c>
      <c r="O174">
        <v>3</v>
      </c>
      <c r="P174">
        <v>3</v>
      </c>
      <c r="Q174">
        <v>3</v>
      </c>
      <c r="R174">
        <v>3</v>
      </c>
      <c r="S174">
        <v>3</v>
      </c>
      <c r="T174">
        <v>2.766149</v>
      </c>
      <c r="U174">
        <v>2.5669499999999998</v>
      </c>
      <c r="V174">
        <v>2.4138739999999999</v>
      </c>
      <c r="W174">
        <v>2.2979889999999998</v>
      </c>
      <c r="X174">
        <v>2.2115719999999999</v>
      </c>
      <c r="Y174">
        <v>2.148101</v>
      </c>
      <c r="Z174">
        <v>2.1021899999999998</v>
      </c>
      <c r="AA174">
        <v>2.0694889999999999</v>
      </c>
      <c r="AB174">
        <v>2.046557</v>
      </c>
      <c r="AC174">
        <v>2</v>
      </c>
      <c r="AD174">
        <v>1.874182</v>
      </c>
      <c r="AE174">
        <v>1.2823850000000001</v>
      </c>
      <c r="AF174">
        <v>0.61815600000000004</v>
      </c>
      <c r="AG174">
        <v>0.17028199999999999</v>
      </c>
      <c r="AH174">
        <v>0</v>
      </c>
      <c r="AI174">
        <v>0</v>
      </c>
      <c r="AJ174">
        <v>0</v>
      </c>
      <c r="AK174" t="s">
        <v>125</v>
      </c>
    </row>
    <row r="175" spans="1:37">
      <c r="A175" t="s">
        <v>1507</v>
      </c>
      <c r="B175" t="s">
        <v>1967</v>
      </c>
      <c r="C175" t="s">
        <v>2143</v>
      </c>
      <c r="D175" t="s">
        <v>521</v>
      </c>
      <c r="E175">
        <v>29.739515000000001</v>
      </c>
      <c r="F175">
        <v>29.058710000000001</v>
      </c>
      <c r="G175">
        <v>28.225905999999998</v>
      </c>
      <c r="H175">
        <v>27.236708</v>
      </c>
      <c r="I175">
        <v>26.082525</v>
      </c>
      <c r="J175">
        <v>24.940190999999999</v>
      </c>
      <c r="K175">
        <v>23.545611999999998</v>
      </c>
      <c r="L175">
        <v>20.126556000000001</v>
      </c>
      <c r="M175">
        <v>16.385453999999999</v>
      </c>
      <c r="N175">
        <v>12.396597</v>
      </c>
      <c r="O175">
        <v>8.4500200000000003</v>
      </c>
      <c r="P175">
        <v>4.6671050000000003</v>
      </c>
      <c r="Q175">
        <v>3.3258730000000001</v>
      </c>
      <c r="R175">
        <v>2.5394369999999999</v>
      </c>
      <c r="S175">
        <v>2.2156060000000002</v>
      </c>
      <c r="T175">
        <v>1.937926</v>
      </c>
      <c r="U175">
        <v>1.28759</v>
      </c>
      <c r="V175">
        <v>0.46013199999999999</v>
      </c>
      <c r="W175">
        <v>0</v>
      </c>
      <c r="X175">
        <v>0</v>
      </c>
      <c r="Y175">
        <v>0</v>
      </c>
      <c r="Z175">
        <v>0</v>
      </c>
      <c r="AA175">
        <v>0</v>
      </c>
      <c r="AB175">
        <v>0</v>
      </c>
      <c r="AC175">
        <v>0</v>
      </c>
      <c r="AD175">
        <v>0</v>
      </c>
      <c r="AE175">
        <v>0</v>
      </c>
      <c r="AF175">
        <v>0</v>
      </c>
      <c r="AG175">
        <v>0</v>
      </c>
      <c r="AH175">
        <v>0</v>
      </c>
      <c r="AI175">
        <v>0</v>
      </c>
      <c r="AJ175">
        <v>0</v>
      </c>
      <c r="AK175" t="s">
        <v>125</v>
      </c>
    </row>
    <row r="176" spans="1:37">
      <c r="A176" t="s">
        <v>127</v>
      </c>
      <c r="B176" t="s">
        <v>1968</v>
      </c>
      <c r="C176" t="s">
        <v>2144</v>
      </c>
      <c r="D176" t="s">
        <v>521</v>
      </c>
      <c r="E176">
        <v>2538.5214839999999</v>
      </c>
      <c r="F176">
        <v>2442.6809079999998</v>
      </c>
      <c r="G176">
        <v>2341.9809570000002</v>
      </c>
      <c r="H176">
        <v>2229.3764649999998</v>
      </c>
      <c r="I176">
        <v>2128.0876459999999</v>
      </c>
      <c r="J176">
        <v>2025.647461</v>
      </c>
      <c r="K176">
        <v>1929.7109379999999</v>
      </c>
      <c r="L176">
        <v>1829.327759</v>
      </c>
      <c r="M176">
        <v>1721.2510990000001</v>
      </c>
      <c r="N176">
        <v>1595.3039550000001</v>
      </c>
      <c r="O176">
        <v>1464.6391599999999</v>
      </c>
      <c r="P176">
        <v>1334.496216</v>
      </c>
      <c r="Q176">
        <v>1230.9537350000001</v>
      </c>
      <c r="R176">
        <v>1141.863159</v>
      </c>
      <c r="S176">
        <v>1053.467163</v>
      </c>
      <c r="T176">
        <v>969.642517</v>
      </c>
      <c r="U176">
        <v>906.66833499999996</v>
      </c>
      <c r="V176">
        <v>835.79180899999994</v>
      </c>
      <c r="W176">
        <v>776.62408400000004</v>
      </c>
      <c r="X176">
        <v>710.38653599999998</v>
      </c>
      <c r="Y176">
        <v>656.62933299999997</v>
      </c>
      <c r="Z176">
        <v>597.96911599999999</v>
      </c>
      <c r="AA176">
        <v>541.074341</v>
      </c>
      <c r="AB176">
        <v>494.796356</v>
      </c>
      <c r="AC176">
        <v>452.74993899999998</v>
      </c>
      <c r="AD176">
        <v>401.06338499999998</v>
      </c>
      <c r="AE176">
        <v>357.33380099999999</v>
      </c>
      <c r="AF176">
        <v>314.92373700000002</v>
      </c>
      <c r="AG176">
        <v>266.90600599999999</v>
      </c>
      <c r="AH176">
        <v>208.40239</v>
      </c>
      <c r="AI176">
        <v>168.26861600000001</v>
      </c>
      <c r="AJ176">
        <v>133.39866599999999</v>
      </c>
      <c r="AK176" s="51">
        <v>-9.0999999999999998E-2</v>
      </c>
    </row>
    <row r="177" spans="1:37">
      <c r="A177" t="s">
        <v>135</v>
      </c>
      <c r="C177" t="s">
        <v>2145</v>
      </c>
    </row>
    <row r="178" spans="1:37">
      <c r="A178" t="s">
        <v>1434</v>
      </c>
      <c r="B178" t="s">
        <v>1969</v>
      </c>
      <c r="C178" t="s">
        <v>2146</v>
      </c>
      <c r="D178" t="s">
        <v>521</v>
      </c>
      <c r="E178">
        <v>895.49011199999995</v>
      </c>
      <c r="F178">
        <v>886.81848100000002</v>
      </c>
      <c r="G178">
        <v>879.02179000000001</v>
      </c>
      <c r="H178">
        <v>877.83746299999996</v>
      </c>
      <c r="I178">
        <v>880.23181199999999</v>
      </c>
      <c r="J178">
        <v>882.90631099999996</v>
      </c>
      <c r="K178">
        <v>884.62640399999998</v>
      </c>
      <c r="L178">
        <v>886.37512200000003</v>
      </c>
      <c r="M178">
        <v>884.21301300000005</v>
      </c>
      <c r="N178">
        <v>876.97082499999999</v>
      </c>
      <c r="O178">
        <v>876.837219</v>
      </c>
      <c r="P178">
        <v>879.66931199999999</v>
      </c>
      <c r="Q178">
        <v>881.56433100000004</v>
      </c>
      <c r="R178">
        <v>883.42627000000005</v>
      </c>
      <c r="S178">
        <v>885.28460700000005</v>
      </c>
      <c r="T178">
        <v>885.15173300000004</v>
      </c>
      <c r="U178">
        <v>884.84082000000001</v>
      </c>
      <c r="V178">
        <v>885.79669200000001</v>
      </c>
      <c r="W178">
        <v>888.74548300000004</v>
      </c>
      <c r="X178">
        <v>890.29205300000001</v>
      </c>
      <c r="Y178">
        <v>892.61273200000005</v>
      </c>
      <c r="Z178">
        <v>894.88128700000004</v>
      </c>
      <c r="AA178">
        <v>897.54455600000006</v>
      </c>
      <c r="AB178">
        <v>899.26452600000005</v>
      </c>
      <c r="AC178">
        <v>901.001892</v>
      </c>
      <c r="AD178">
        <v>903.10620100000006</v>
      </c>
      <c r="AE178">
        <v>905.16436799999997</v>
      </c>
      <c r="AF178">
        <v>906.71661400000005</v>
      </c>
      <c r="AG178">
        <v>908.77978499999995</v>
      </c>
      <c r="AH178">
        <v>909.80273399999999</v>
      </c>
      <c r="AI178">
        <v>910.72021500000005</v>
      </c>
      <c r="AJ178">
        <v>912.03387499999997</v>
      </c>
      <c r="AK178" s="51">
        <v>1E-3</v>
      </c>
    </row>
    <row r="179" spans="1:37">
      <c r="A179" t="s">
        <v>1436</v>
      </c>
      <c r="B179" t="s">
        <v>1970</v>
      </c>
      <c r="C179" t="s">
        <v>2147</v>
      </c>
      <c r="D179" t="s">
        <v>521</v>
      </c>
      <c r="E179">
        <v>47.612076000000002</v>
      </c>
      <c r="F179">
        <v>47.824322000000002</v>
      </c>
      <c r="G179">
        <v>47.954169999999998</v>
      </c>
      <c r="H179">
        <v>48.097442999999998</v>
      </c>
      <c r="I179">
        <v>47.322678000000003</v>
      </c>
      <c r="J179">
        <v>47.489249999999998</v>
      </c>
      <c r="K179">
        <v>47.666106999999997</v>
      </c>
      <c r="L179">
        <v>47.905124999999998</v>
      </c>
      <c r="M179">
        <v>48.148926000000003</v>
      </c>
      <c r="N179">
        <v>48.397593999999998</v>
      </c>
      <c r="O179">
        <v>48.651249</v>
      </c>
      <c r="P179">
        <v>48.909968999999997</v>
      </c>
      <c r="Q179">
        <v>49.151558000000001</v>
      </c>
      <c r="R179">
        <v>49.420731000000004</v>
      </c>
      <c r="S179">
        <v>49.687190999999999</v>
      </c>
      <c r="T179">
        <v>49.919746000000004</v>
      </c>
      <c r="U179">
        <v>50.169528999999997</v>
      </c>
      <c r="V179">
        <v>50.460892000000001</v>
      </c>
      <c r="W179">
        <v>50.758071999999999</v>
      </c>
      <c r="X179">
        <v>50.952365999999998</v>
      </c>
      <c r="Y179">
        <v>51.261566000000002</v>
      </c>
      <c r="Z179">
        <v>51.576942000000003</v>
      </c>
      <c r="AA179">
        <v>51.842711999999999</v>
      </c>
      <c r="AB179">
        <v>52.008674999999997</v>
      </c>
      <c r="AC179">
        <v>52.343353</v>
      </c>
      <c r="AD179">
        <v>52.626801</v>
      </c>
      <c r="AE179">
        <v>51.975006</v>
      </c>
      <c r="AF179">
        <v>52.300044999999997</v>
      </c>
      <c r="AG179">
        <v>52.633873000000001</v>
      </c>
      <c r="AH179">
        <v>52.993591000000002</v>
      </c>
      <c r="AI179">
        <v>53.301022000000003</v>
      </c>
      <c r="AJ179">
        <v>53.652625999999998</v>
      </c>
      <c r="AK179" s="51">
        <v>4.0000000000000001E-3</v>
      </c>
    </row>
    <row r="180" spans="1:37">
      <c r="A180" t="s">
        <v>1438</v>
      </c>
      <c r="B180" t="s">
        <v>1971</v>
      </c>
      <c r="C180" t="s">
        <v>2148</v>
      </c>
      <c r="D180" t="s">
        <v>521</v>
      </c>
      <c r="E180">
        <v>28.830814</v>
      </c>
      <c r="F180">
        <v>28.698181000000002</v>
      </c>
      <c r="G180">
        <v>28.871372000000001</v>
      </c>
      <c r="H180">
        <v>29.048023000000001</v>
      </c>
      <c r="I180">
        <v>29.228210000000001</v>
      </c>
      <c r="J180">
        <v>29.411999000000002</v>
      </c>
      <c r="K180">
        <v>29.599464000000001</v>
      </c>
      <c r="L180">
        <v>29.744554999999998</v>
      </c>
      <c r="M180">
        <v>29.937885000000001</v>
      </c>
      <c r="N180">
        <v>30.115998999999999</v>
      </c>
      <c r="O180">
        <v>30.210577000000001</v>
      </c>
      <c r="P180">
        <v>30.275279999999999</v>
      </c>
      <c r="Q180">
        <v>30.348227999999999</v>
      </c>
      <c r="R180">
        <v>30.205147</v>
      </c>
      <c r="S180">
        <v>30.400556999999999</v>
      </c>
      <c r="T180">
        <v>30.532520000000002</v>
      </c>
      <c r="U180">
        <v>30.70055</v>
      </c>
      <c r="V180">
        <v>30.885597000000001</v>
      </c>
      <c r="W180">
        <v>31.11758</v>
      </c>
      <c r="X180">
        <v>31.312695000000001</v>
      </c>
      <c r="Y180">
        <v>31.461213999999998</v>
      </c>
      <c r="Z180">
        <v>30.550692000000002</v>
      </c>
      <c r="AA180">
        <v>30.808039000000001</v>
      </c>
      <c r="AB180">
        <v>31.044256000000001</v>
      </c>
      <c r="AC180">
        <v>31.312002</v>
      </c>
      <c r="AD180">
        <v>31.573992000000001</v>
      </c>
      <c r="AE180">
        <v>31.813006999999999</v>
      </c>
      <c r="AF180">
        <v>32.097136999999996</v>
      </c>
      <c r="AG180">
        <v>32.386955</v>
      </c>
      <c r="AH180">
        <v>32.682563999999999</v>
      </c>
      <c r="AI180">
        <v>32.984085</v>
      </c>
      <c r="AJ180">
        <v>33.291640999999998</v>
      </c>
      <c r="AK180" s="51">
        <v>5.0000000000000001E-3</v>
      </c>
    </row>
    <row r="181" spans="1:37">
      <c r="A181" t="s">
        <v>1440</v>
      </c>
      <c r="B181" t="s">
        <v>1972</v>
      </c>
      <c r="C181" t="s">
        <v>2149</v>
      </c>
      <c r="D181" t="s">
        <v>521</v>
      </c>
      <c r="E181">
        <v>75.016578999999993</v>
      </c>
      <c r="F181">
        <v>74.483513000000002</v>
      </c>
      <c r="G181">
        <v>74.903328000000002</v>
      </c>
      <c r="H181">
        <v>74.312172000000004</v>
      </c>
      <c r="I181">
        <v>74.691505000000006</v>
      </c>
      <c r="J181">
        <v>74.194252000000006</v>
      </c>
      <c r="K181">
        <v>74.707061999999993</v>
      </c>
      <c r="L181">
        <v>75.230103</v>
      </c>
      <c r="M181">
        <v>75.763626000000002</v>
      </c>
      <c r="N181">
        <v>75.307807999999994</v>
      </c>
      <c r="O181">
        <v>74.862876999999997</v>
      </c>
      <c r="P181">
        <v>75.429046999999997</v>
      </c>
      <c r="Q181">
        <v>76.006538000000006</v>
      </c>
      <c r="R181">
        <v>76.573532</v>
      </c>
      <c r="S181">
        <v>77.115836999999999</v>
      </c>
      <c r="T181">
        <v>77.725121000000001</v>
      </c>
      <c r="U181">
        <v>77.062759</v>
      </c>
      <c r="V181">
        <v>77.429114999999996</v>
      </c>
      <c r="W181">
        <v>78.034263999999993</v>
      </c>
      <c r="X181">
        <v>77.252716000000007</v>
      </c>
      <c r="Y181">
        <v>77.929259999999999</v>
      </c>
      <c r="Z181">
        <v>78.074096999999995</v>
      </c>
      <c r="AA181">
        <v>78.173759000000004</v>
      </c>
      <c r="AB181">
        <v>78.497817999999995</v>
      </c>
      <c r="AC181">
        <v>79.026732999999993</v>
      </c>
      <c r="AD181">
        <v>79.704498000000001</v>
      </c>
      <c r="AE181">
        <v>80.466399999999993</v>
      </c>
      <c r="AF181">
        <v>81.243538000000001</v>
      </c>
      <c r="AG181">
        <v>82.036224000000004</v>
      </c>
      <c r="AH181">
        <v>82.844772000000006</v>
      </c>
      <c r="AI181">
        <v>83.667793000000003</v>
      </c>
      <c r="AJ181">
        <v>84.508987000000005</v>
      </c>
      <c r="AK181" s="51">
        <v>4.0000000000000001E-3</v>
      </c>
    </row>
    <row r="182" spans="1:37">
      <c r="A182" t="s">
        <v>1442</v>
      </c>
      <c r="B182" t="s">
        <v>1973</v>
      </c>
      <c r="C182" t="s">
        <v>2150</v>
      </c>
      <c r="D182" t="s">
        <v>521</v>
      </c>
      <c r="E182">
        <v>414.60964999999999</v>
      </c>
      <c r="F182">
        <v>417.94186400000001</v>
      </c>
      <c r="G182">
        <v>421.34066799999999</v>
      </c>
      <c r="H182">
        <v>424.73052999999999</v>
      </c>
      <c r="I182">
        <v>428.21127300000001</v>
      </c>
      <c r="J182">
        <v>431.69683800000001</v>
      </c>
      <c r="K182">
        <v>434.37338299999999</v>
      </c>
      <c r="L182">
        <v>438.07861300000002</v>
      </c>
      <c r="M182">
        <v>441.86914100000001</v>
      </c>
      <c r="N182">
        <v>443.74774200000002</v>
      </c>
      <c r="O182">
        <v>444.746826</v>
      </c>
      <c r="P182">
        <v>444.23547400000001</v>
      </c>
      <c r="Q182">
        <v>445.61651599999999</v>
      </c>
      <c r="R182">
        <v>447.37304699999999</v>
      </c>
      <c r="S182">
        <v>450.20770299999998</v>
      </c>
      <c r="T182">
        <v>453.192566</v>
      </c>
      <c r="U182">
        <v>455.67306500000001</v>
      </c>
      <c r="V182">
        <v>455.23440599999998</v>
      </c>
      <c r="W182">
        <v>453.89593500000001</v>
      </c>
      <c r="X182">
        <v>455.65072600000002</v>
      </c>
      <c r="Y182">
        <v>450.31094400000001</v>
      </c>
      <c r="Z182">
        <v>453.25787400000002</v>
      </c>
      <c r="AA182">
        <v>456.30365</v>
      </c>
      <c r="AB182">
        <v>460.450378</v>
      </c>
      <c r="AC182">
        <v>465.70007299999997</v>
      </c>
      <c r="AD182">
        <v>471.05465700000002</v>
      </c>
      <c r="AE182">
        <v>476.51644900000002</v>
      </c>
      <c r="AF182">
        <v>481.61431900000002</v>
      </c>
      <c r="AG182">
        <v>486.11874399999999</v>
      </c>
      <c r="AH182">
        <v>489.82290599999999</v>
      </c>
      <c r="AI182">
        <v>493.19726600000001</v>
      </c>
      <c r="AJ182">
        <v>496.60611</v>
      </c>
      <c r="AK182" s="51">
        <v>6.0000000000000001E-3</v>
      </c>
    </row>
    <row r="183" spans="1:37">
      <c r="A183" t="s">
        <v>1444</v>
      </c>
      <c r="B183" t="s">
        <v>1974</v>
      </c>
      <c r="C183" t="s">
        <v>2151</v>
      </c>
      <c r="D183" t="s">
        <v>521</v>
      </c>
      <c r="E183">
        <v>62.829268999999996</v>
      </c>
      <c r="F183">
        <v>61.955165999999998</v>
      </c>
      <c r="G183">
        <v>62.182884000000001</v>
      </c>
      <c r="H183">
        <v>62.305472999999999</v>
      </c>
      <c r="I183">
        <v>62.540733000000003</v>
      </c>
      <c r="J183">
        <v>61.514296999999999</v>
      </c>
      <c r="K183">
        <v>61.618915999999999</v>
      </c>
      <c r="L183">
        <v>60.762084999999999</v>
      </c>
      <c r="M183">
        <v>61.014648000000001</v>
      </c>
      <c r="N183">
        <v>60.177216000000001</v>
      </c>
      <c r="O183">
        <v>60.335144</v>
      </c>
      <c r="P183">
        <v>60.500225</v>
      </c>
      <c r="Q183">
        <v>59.772320000000001</v>
      </c>
      <c r="R183">
        <v>59.011868</v>
      </c>
      <c r="S183">
        <v>59.229301</v>
      </c>
      <c r="T183">
        <v>58.517280999999997</v>
      </c>
      <c r="U183">
        <v>58.793953000000002</v>
      </c>
      <c r="V183">
        <v>57.016426000000003</v>
      </c>
      <c r="W183">
        <v>57.104149</v>
      </c>
      <c r="X183">
        <v>57.415508000000003</v>
      </c>
      <c r="Y183">
        <v>57.733100999999998</v>
      </c>
      <c r="Z183">
        <v>58.057045000000002</v>
      </c>
      <c r="AA183">
        <v>58.387459</v>
      </c>
      <c r="AB183">
        <v>58.724494999999997</v>
      </c>
      <c r="AC183">
        <v>59.068260000000002</v>
      </c>
      <c r="AD183">
        <v>59.418906999999997</v>
      </c>
      <c r="AE183">
        <v>59.776566000000003</v>
      </c>
      <c r="AF183">
        <v>59.141373000000002</v>
      </c>
      <c r="AG183">
        <v>59.513480999999999</v>
      </c>
      <c r="AH183">
        <v>59.893031999999998</v>
      </c>
      <c r="AI183">
        <v>60.280166999999999</v>
      </c>
      <c r="AJ183">
        <v>60.675049000000001</v>
      </c>
      <c r="AK183" s="51">
        <v>-1E-3</v>
      </c>
    </row>
    <row r="184" spans="1:37">
      <c r="A184" t="s">
        <v>1446</v>
      </c>
      <c r="B184" t="s">
        <v>1975</v>
      </c>
      <c r="C184" t="s">
        <v>2152</v>
      </c>
      <c r="D184" t="s">
        <v>521</v>
      </c>
      <c r="E184">
        <v>102.505432</v>
      </c>
      <c r="F184">
        <v>104.18214399999999</v>
      </c>
      <c r="G184">
        <v>105.892387</v>
      </c>
      <c r="H184">
        <v>107.24015</v>
      </c>
      <c r="I184">
        <v>108.931381</v>
      </c>
      <c r="J184">
        <v>107.16522999999999</v>
      </c>
      <c r="K184">
        <v>108.359703</v>
      </c>
      <c r="L184">
        <v>110.553856</v>
      </c>
      <c r="M184">
        <v>112.380363</v>
      </c>
      <c r="N184">
        <v>112.32859000000001</v>
      </c>
      <c r="O184">
        <v>114.291771</v>
      </c>
      <c r="P184">
        <v>116.311829</v>
      </c>
      <c r="Q184">
        <v>118.379082</v>
      </c>
      <c r="R184">
        <v>120.477158</v>
      </c>
      <c r="S184">
        <v>122.599648</v>
      </c>
      <c r="T184">
        <v>124.784012</v>
      </c>
      <c r="U184">
        <v>127.021255</v>
      </c>
      <c r="V184">
        <v>129.30090300000001</v>
      </c>
      <c r="W184">
        <v>131.53987100000001</v>
      </c>
      <c r="X184">
        <v>132.90837099999999</v>
      </c>
      <c r="Y184">
        <v>134.59175099999999</v>
      </c>
      <c r="Z184">
        <v>137.13394199999999</v>
      </c>
      <c r="AA184">
        <v>139.946991</v>
      </c>
      <c r="AB184">
        <v>142.758331</v>
      </c>
      <c r="AC184">
        <v>145.43476899999999</v>
      </c>
      <c r="AD184">
        <v>148.38064600000001</v>
      </c>
      <c r="AE184">
        <v>151.34393299999999</v>
      </c>
      <c r="AF184">
        <v>154.36785900000001</v>
      </c>
      <c r="AG184">
        <v>157.405655</v>
      </c>
      <c r="AH184">
        <v>160.468018</v>
      </c>
      <c r="AI184">
        <v>163.586838</v>
      </c>
      <c r="AJ184">
        <v>166.83079499999999</v>
      </c>
      <c r="AK184" s="51">
        <v>1.6E-2</v>
      </c>
    </row>
    <row r="185" spans="1:37">
      <c r="A185" t="s">
        <v>1448</v>
      </c>
      <c r="B185" t="s">
        <v>1976</v>
      </c>
      <c r="C185" t="s">
        <v>2153</v>
      </c>
      <c r="D185" t="s">
        <v>521</v>
      </c>
      <c r="E185">
        <v>66.949698999999995</v>
      </c>
      <c r="F185">
        <v>67.438896</v>
      </c>
      <c r="G185">
        <v>68.010802999999996</v>
      </c>
      <c r="H185">
        <v>67.634460000000004</v>
      </c>
      <c r="I185">
        <v>68.163948000000005</v>
      </c>
      <c r="J185">
        <v>68.709625000000003</v>
      </c>
      <c r="K185">
        <v>68.242821000000006</v>
      </c>
      <c r="L185">
        <v>68.768867</v>
      </c>
      <c r="M185">
        <v>69.228447000000003</v>
      </c>
      <c r="N185">
        <v>69.576156999999995</v>
      </c>
      <c r="O185">
        <v>69.564757999999998</v>
      </c>
      <c r="P185">
        <v>69.909263999999993</v>
      </c>
      <c r="Q185">
        <v>70.258362000000005</v>
      </c>
      <c r="R185">
        <v>66.322456000000003</v>
      </c>
      <c r="S185">
        <v>67.016647000000006</v>
      </c>
      <c r="T185">
        <v>67.198158000000006</v>
      </c>
      <c r="U185">
        <v>67.213904999999997</v>
      </c>
      <c r="V185">
        <v>67.380836000000002</v>
      </c>
      <c r="W185">
        <v>67.865082000000001</v>
      </c>
      <c r="X185">
        <v>68.396652000000003</v>
      </c>
      <c r="Y185">
        <v>68.935721999999998</v>
      </c>
      <c r="Z185">
        <v>69.530556000000004</v>
      </c>
      <c r="AA185">
        <v>69.121452000000005</v>
      </c>
      <c r="AB185">
        <v>69.834923000000003</v>
      </c>
      <c r="AC185">
        <v>70.976806999999994</v>
      </c>
      <c r="AD185">
        <v>71.665581000000003</v>
      </c>
      <c r="AE185">
        <v>70.541679000000002</v>
      </c>
      <c r="AF185">
        <v>70.828102000000001</v>
      </c>
      <c r="AG185">
        <v>71.441467000000003</v>
      </c>
      <c r="AH185">
        <v>70.958832000000001</v>
      </c>
      <c r="AI185">
        <v>71.580048000000005</v>
      </c>
      <c r="AJ185">
        <v>72.505188000000004</v>
      </c>
      <c r="AK185" s="51">
        <v>3.0000000000000001E-3</v>
      </c>
    </row>
    <row r="186" spans="1:37">
      <c r="A186" t="s">
        <v>1450</v>
      </c>
      <c r="B186" t="s">
        <v>1977</v>
      </c>
      <c r="C186" t="s">
        <v>2154</v>
      </c>
      <c r="D186" t="s">
        <v>521</v>
      </c>
      <c r="E186">
        <v>185.508713</v>
      </c>
      <c r="F186">
        <v>187.41890000000001</v>
      </c>
      <c r="G186">
        <v>189.367279</v>
      </c>
      <c r="H186">
        <v>191.35459900000001</v>
      </c>
      <c r="I186">
        <v>193.38171399999999</v>
      </c>
      <c r="J186">
        <v>195.44935599999999</v>
      </c>
      <c r="K186">
        <v>197.55831900000001</v>
      </c>
      <c r="L186">
        <v>199.70950300000001</v>
      </c>
      <c r="M186">
        <v>201.90368699999999</v>
      </c>
      <c r="N186">
        <v>204.141785</v>
      </c>
      <c r="O186">
        <v>206.42459099999999</v>
      </c>
      <c r="P186">
        <v>208.75309799999999</v>
      </c>
      <c r="Q186">
        <v>209.02860999999999</v>
      </c>
      <c r="R186">
        <v>213.47929400000001</v>
      </c>
      <c r="S186">
        <v>218.15115399999999</v>
      </c>
      <c r="T186">
        <v>221.88677999999999</v>
      </c>
      <c r="U186">
        <v>226.626373</v>
      </c>
      <c r="V186">
        <v>230.41520700000001</v>
      </c>
      <c r="W186">
        <v>234.23350500000001</v>
      </c>
      <c r="X186">
        <v>239.12982199999999</v>
      </c>
      <c r="Y186">
        <v>244.101349</v>
      </c>
      <c r="Z186">
        <v>249.03805500000001</v>
      </c>
      <c r="AA186">
        <v>254.24485799999999</v>
      </c>
      <c r="AB186">
        <v>259.56860399999999</v>
      </c>
      <c r="AC186">
        <v>264.93957499999999</v>
      </c>
      <c r="AD186">
        <v>269.27981599999998</v>
      </c>
      <c r="AE186">
        <v>274.53295900000001</v>
      </c>
      <c r="AF186">
        <v>279.80300899999997</v>
      </c>
      <c r="AG186">
        <v>284.93817100000001</v>
      </c>
      <c r="AH186">
        <v>290.163635</v>
      </c>
      <c r="AI186">
        <v>295.30987499999998</v>
      </c>
      <c r="AJ186">
        <v>300.25030500000003</v>
      </c>
      <c r="AK186" s="51">
        <v>1.6E-2</v>
      </c>
    </row>
    <row r="187" spans="1:37">
      <c r="A187" t="s">
        <v>1452</v>
      </c>
      <c r="B187" t="s">
        <v>1978</v>
      </c>
      <c r="C187" t="s">
        <v>2155</v>
      </c>
      <c r="D187" t="s">
        <v>521</v>
      </c>
      <c r="E187">
        <v>71.052779999999998</v>
      </c>
      <c r="F187">
        <v>72.442527999999996</v>
      </c>
      <c r="G187">
        <v>73.871039999999994</v>
      </c>
      <c r="H187">
        <v>75.123154</v>
      </c>
      <c r="I187">
        <v>76.654099000000002</v>
      </c>
      <c r="J187">
        <v>78.318047000000007</v>
      </c>
      <c r="K187">
        <v>79.858138999999994</v>
      </c>
      <c r="L187">
        <v>81.432541000000001</v>
      </c>
      <c r="M187">
        <v>83.038314999999997</v>
      </c>
      <c r="N187">
        <v>84.676833999999999</v>
      </c>
      <c r="O187">
        <v>86.346069</v>
      </c>
      <c r="P187">
        <v>88.044533000000001</v>
      </c>
      <c r="Q187">
        <v>89.743431000000001</v>
      </c>
      <c r="R187">
        <v>91.535056999999995</v>
      </c>
      <c r="S187">
        <v>93.304694999999995</v>
      </c>
      <c r="T187">
        <v>95.168792999999994</v>
      </c>
      <c r="U187">
        <v>97.038155000000003</v>
      </c>
      <c r="V187">
        <v>98.945533999999995</v>
      </c>
      <c r="W187">
        <v>100.888214</v>
      </c>
      <c r="X187">
        <v>102.868408</v>
      </c>
      <c r="Y187">
        <v>104.886787</v>
      </c>
      <c r="Z187">
        <v>106.94593</v>
      </c>
      <c r="AA187">
        <v>109.048225</v>
      </c>
      <c r="AB187">
        <v>111.194283</v>
      </c>
      <c r="AC187">
        <v>113.384102</v>
      </c>
      <c r="AD187">
        <v>115.617149</v>
      </c>
      <c r="AE187">
        <v>117.893951</v>
      </c>
      <c r="AF187">
        <v>120.216042</v>
      </c>
      <c r="AG187">
        <v>122.58420599999999</v>
      </c>
      <c r="AH187">
        <v>125.00007600000001</v>
      </c>
      <c r="AI187">
        <v>127.46566</v>
      </c>
      <c r="AJ187">
        <v>129.981979</v>
      </c>
      <c r="AK187" s="51">
        <v>0.02</v>
      </c>
    </row>
    <row r="188" spans="1:37">
      <c r="A188" t="s">
        <v>1454</v>
      </c>
      <c r="B188" t="s">
        <v>1979</v>
      </c>
      <c r="C188" t="s">
        <v>2156</v>
      </c>
      <c r="D188" t="s">
        <v>521</v>
      </c>
      <c r="E188">
        <v>88.934691999999998</v>
      </c>
      <c r="F188">
        <v>89.719986000000006</v>
      </c>
      <c r="G188">
        <v>90.520988000000003</v>
      </c>
      <c r="H188">
        <v>91.338013000000004</v>
      </c>
      <c r="I188">
        <v>92.115951999999993</v>
      </c>
      <c r="J188">
        <v>92.965996000000004</v>
      </c>
      <c r="K188">
        <v>93.745613000000006</v>
      </c>
      <c r="L188">
        <v>93.523055999999997</v>
      </c>
      <c r="M188">
        <v>92.425110000000004</v>
      </c>
      <c r="N188">
        <v>92.313911000000004</v>
      </c>
      <c r="O188">
        <v>92.144699000000003</v>
      </c>
      <c r="P188">
        <v>93.053573999999998</v>
      </c>
      <c r="Q188">
        <v>93.832290999999998</v>
      </c>
      <c r="R188">
        <v>94.490677000000005</v>
      </c>
      <c r="S188">
        <v>94.379645999999994</v>
      </c>
      <c r="T188">
        <v>93.371071000000001</v>
      </c>
      <c r="U188">
        <v>93.427750000000003</v>
      </c>
      <c r="V188">
        <v>94.469397999999998</v>
      </c>
      <c r="W188">
        <v>95.436653000000007</v>
      </c>
      <c r="X188">
        <v>94.447777000000002</v>
      </c>
      <c r="Y188">
        <v>95.565262000000004</v>
      </c>
      <c r="Z188">
        <v>95.656715000000005</v>
      </c>
      <c r="AA188">
        <v>96.717101999999997</v>
      </c>
      <c r="AB188">
        <v>97.907416999999995</v>
      </c>
      <c r="AC188">
        <v>99.131247999999999</v>
      </c>
      <c r="AD188">
        <v>100.316681</v>
      </c>
      <c r="AE188">
        <v>101.572639</v>
      </c>
      <c r="AF188">
        <v>101.83339700000001</v>
      </c>
      <c r="AG188">
        <v>103.173096</v>
      </c>
      <c r="AH188">
        <v>101.468628</v>
      </c>
      <c r="AI188">
        <v>102.705147</v>
      </c>
      <c r="AJ188">
        <v>104.98970799999999</v>
      </c>
      <c r="AK188" s="51">
        <v>5.0000000000000001E-3</v>
      </c>
    </row>
    <row r="189" spans="1:37">
      <c r="A189" t="s">
        <v>1456</v>
      </c>
      <c r="B189" t="s">
        <v>1980</v>
      </c>
      <c r="C189" t="s">
        <v>2157</v>
      </c>
      <c r="D189" t="s">
        <v>521</v>
      </c>
      <c r="E189">
        <v>20</v>
      </c>
      <c r="F189">
        <v>20</v>
      </c>
      <c r="G189">
        <v>20</v>
      </c>
      <c r="H189">
        <v>19.999998000000001</v>
      </c>
      <c r="I189">
        <v>20</v>
      </c>
      <c r="J189">
        <v>20</v>
      </c>
      <c r="K189">
        <v>20</v>
      </c>
      <c r="L189">
        <v>20.000001999999999</v>
      </c>
      <c r="M189">
        <v>20</v>
      </c>
      <c r="N189">
        <v>19.942143999999999</v>
      </c>
      <c r="O189">
        <v>19.942146000000001</v>
      </c>
      <c r="P189">
        <v>19.809946</v>
      </c>
      <c r="Q189">
        <v>19.748094999999999</v>
      </c>
      <c r="R189">
        <v>19.748094999999999</v>
      </c>
      <c r="S189">
        <v>22.186631999999999</v>
      </c>
      <c r="T189">
        <v>25.636240000000001</v>
      </c>
      <c r="U189">
        <v>29.366447000000001</v>
      </c>
      <c r="V189">
        <v>32.394286999999998</v>
      </c>
      <c r="W189">
        <v>36.720989000000003</v>
      </c>
      <c r="X189">
        <v>40.28125</v>
      </c>
      <c r="Y189">
        <v>45.182400000000001</v>
      </c>
      <c r="Z189">
        <v>50.381554000000001</v>
      </c>
      <c r="AA189">
        <v>55.801566999999999</v>
      </c>
      <c r="AB189">
        <v>61.506053999999999</v>
      </c>
      <c r="AC189">
        <v>66.521552999999997</v>
      </c>
      <c r="AD189">
        <v>72.906204000000002</v>
      </c>
      <c r="AE189">
        <v>79.984604000000004</v>
      </c>
      <c r="AF189">
        <v>87.285904000000002</v>
      </c>
      <c r="AG189">
        <v>94.771209999999996</v>
      </c>
      <c r="AH189">
        <v>102.432373</v>
      </c>
      <c r="AI189">
        <v>110.356979</v>
      </c>
      <c r="AJ189">
        <v>118.511124</v>
      </c>
      <c r="AK189" s="51">
        <v>5.8999999999999997E-2</v>
      </c>
    </row>
    <row r="190" spans="1:37">
      <c r="A190" t="s">
        <v>1458</v>
      </c>
      <c r="B190" t="s">
        <v>1981</v>
      </c>
      <c r="C190" t="s">
        <v>2158</v>
      </c>
      <c r="D190" t="s">
        <v>521</v>
      </c>
      <c r="E190">
        <v>24.554976</v>
      </c>
      <c r="F190">
        <v>24.314357999999999</v>
      </c>
      <c r="G190">
        <v>24.275648</v>
      </c>
      <c r="H190">
        <v>24.275649999999999</v>
      </c>
      <c r="I190">
        <v>24.275648</v>
      </c>
      <c r="J190">
        <v>24.275648</v>
      </c>
      <c r="K190">
        <v>24.275648</v>
      </c>
      <c r="L190">
        <v>24.275649999999999</v>
      </c>
      <c r="M190">
        <v>24.275649999999999</v>
      </c>
      <c r="N190">
        <v>24.275649999999999</v>
      </c>
      <c r="O190">
        <v>24.275649999999999</v>
      </c>
      <c r="P190">
        <v>24.275649999999999</v>
      </c>
      <c r="Q190">
        <v>24.275649999999999</v>
      </c>
      <c r="R190">
        <v>24.273754</v>
      </c>
      <c r="S190">
        <v>24.330373999999999</v>
      </c>
      <c r="T190">
        <v>24.540527000000001</v>
      </c>
      <c r="U190">
        <v>24.681750999999998</v>
      </c>
      <c r="V190">
        <v>24.505566000000002</v>
      </c>
      <c r="W190">
        <v>24.651866999999999</v>
      </c>
      <c r="X190">
        <v>23.864028999999999</v>
      </c>
      <c r="Y190">
        <v>24.075323000000001</v>
      </c>
      <c r="Z190">
        <v>24.286276000000001</v>
      </c>
      <c r="AA190">
        <v>24.497949999999999</v>
      </c>
      <c r="AB190">
        <v>24.709976000000001</v>
      </c>
      <c r="AC190">
        <v>24.898315</v>
      </c>
      <c r="AD190">
        <v>25.131084000000001</v>
      </c>
      <c r="AE190">
        <v>25.339621999999999</v>
      </c>
      <c r="AF190">
        <v>25.547522000000001</v>
      </c>
      <c r="AG190">
        <v>25.751289</v>
      </c>
      <c r="AH190">
        <v>25.952551</v>
      </c>
      <c r="AI190">
        <v>26.150162000000002</v>
      </c>
      <c r="AJ190">
        <v>26.34271</v>
      </c>
      <c r="AK190" s="51">
        <v>2E-3</v>
      </c>
    </row>
    <row r="191" spans="1:37">
      <c r="A191" t="s">
        <v>127</v>
      </c>
      <c r="B191" t="s">
        <v>1982</v>
      </c>
      <c r="C191" t="s">
        <v>2159</v>
      </c>
      <c r="D191" t="s">
        <v>521</v>
      </c>
      <c r="E191">
        <v>2083.8945309999999</v>
      </c>
      <c r="F191">
        <v>2083.2382809999999</v>
      </c>
      <c r="G191">
        <v>2086.2124020000001</v>
      </c>
      <c r="H191">
        <v>2093.2971189999998</v>
      </c>
      <c r="I191">
        <v>2105.7490229999999</v>
      </c>
      <c r="J191">
        <v>2114.0969239999999</v>
      </c>
      <c r="K191">
        <v>2124.631836</v>
      </c>
      <c r="L191">
        <v>2136.3588869999999</v>
      </c>
      <c r="M191">
        <v>2144.1989749999998</v>
      </c>
      <c r="N191">
        <v>2141.9724120000001</v>
      </c>
      <c r="O191">
        <v>2148.6335450000001</v>
      </c>
      <c r="P191">
        <v>2159.17749</v>
      </c>
      <c r="Q191">
        <v>2167.7250979999999</v>
      </c>
      <c r="R191">
        <v>2176.336914</v>
      </c>
      <c r="S191">
        <v>2193.8940429999998</v>
      </c>
      <c r="T191">
        <v>2207.6247560000002</v>
      </c>
      <c r="U191">
        <v>2222.616943</v>
      </c>
      <c r="V191">
        <v>2234.2353520000001</v>
      </c>
      <c r="W191">
        <v>2250.991943</v>
      </c>
      <c r="X191">
        <v>2264.7729490000002</v>
      </c>
      <c r="Y191">
        <v>2278.6477049999999</v>
      </c>
      <c r="Z191">
        <v>2299.3713379999999</v>
      </c>
      <c r="AA191">
        <v>2322.438721</v>
      </c>
      <c r="AB191">
        <v>2347.469971</v>
      </c>
      <c r="AC191">
        <v>2373.7392580000001</v>
      </c>
      <c r="AD191">
        <v>2400.782471</v>
      </c>
      <c r="AE191">
        <v>2426.9213869999999</v>
      </c>
      <c r="AF191">
        <v>2452.9951169999999</v>
      </c>
      <c r="AG191">
        <v>2481.5344239999999</v>
      </c>
      <c r="AH191">
        <v>2504.4841310000002</v>
      </c>
      <c r="AI191">
        <v>2531.3054200000001</v>
      </c>
      <c r="AJ191">
        <v>2560.1801759999998</v>
      </c>
      <c r="AK191" s="51">
        <v>7.0000000000000001E-3</v>
      </c>
    </row>
  </sheetData>
  <pageMargins left="0.75" right="0.75" top="1" bottom="1" header="0.5" footer="0.5"/>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L262"/>
  <sheetViews>
    <sheetView workbookViewId="0">
      <pane xSplit="5" ySplit="1" topLeftCell="F62" activePane="bottomRight" state="frozen"/>
      <selection pane="topRight" activeCell="C1" sqref="C1"/>
      <selection pane="bottomLeft" activeCell="A2" sqref="A2"/>
      <selection pane="bottomRight" activeCell="A156" sqref="A156:A164"/>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522</v>
      </c>
    </row>
    <row r="11" spans="2:38">
      <c r="B11" t="s">
        <v>831</v>
      </c>
    </row>
    <row r="12" spans="2:38">
      <c r="B12" t="s">
        <v>832</v>
      </c>
    </row>
    <row r="13" spans="2:38">
      <c r="B13" t="s">
        <v>833</v>
      </c>
    </row>
    <row r="14" spans="2:38">
      <c r="B14" t="s">
        <v>324</v>
      </c>
    </row>
    <row r="15" spans="2:38">
      <c r="C15" t="s">
        <v>325</v>
      </c>
      <c r="D15" t="s">
        <v>520</v>
      </c>
      <c r="E15" t="s">
        <v>521</v>
      </c>
      <c r="F15">
        <v>2019</v>
      </c>
      <c r="G15">
        <v>2020</v>
      </c>
      <c r="H15">
        <v>2021</v>
      </c>
      <c r="I15">
        <v>2022</v>
      </c>
      <c r="J15">
        <v>2023</v>
      </c>
      <c r="K15">
        <v>2024</v>
      </c>
      <c r="L15">
        <v>2025</v>
      </c>
      <c r="M15">
        <v>2026</v>
      </c>
      <c r="N15">
        <v>2027</v>
      </c>
      <c r="O15">
        <v>2028</v>
      </c>
      <c r="P15">
        <v>2029</v>
      </c>
      <c r="Q15">
        <v>2030</v>
      </c>
      <c r="R15">
        <v>2031</v>
      </c>
      <c r="S15">
        <v>2032</v>
      </c>
      <c r="T15">
        <v>2033</v>
      </c>
      <c r="U15">
        <v>2034</v>
      </c>
      <c r="V15">
        <v>2035</v>
      </c>
      <c r="W15">
        <v>2036</v>
      </c>
      <c r="X15">
        <v>2037</v>
      </c>
      <c r="Y15">
        <v>2038</v>
      </c>
      <c r="Z15">
        <v>2039</v>
      </c>
      <c r="AA15">
        <v>2040</v>
      </c>
      <c r="AB15">
        <v>2041</v>
      </c>
      <c r="AC15">
        <v>2042</v>
      </c>
      <c r="AD15">
        <v>2043</v>
      </c>
      <c r="AE15">
        <v>2044</v>
      </c>
      <c r="AF15">
        <v>2045</v>
      </c>
      <c r="AG15">
        <v>2046</v>
      </c>
      <c r="AH15">
        <v>2047</v>
      </c>
      <c r="AI15">
        <v>2048</v>
      </c>
      <c r="AJ15">
        <v>2049</v>
      </c>
      <c r="AK15">
        <v>2050</v>
      </c>
      <c r="AL15" t="s">
        <v>522</v>
      </c>
    </row>
    <row r="16" spans="2:38">
      <c r="B16" t="s">
        <v>228</v>
      </c>
      <c r="D16" t="s">
        <v>1071</v>
      </c>
    </row>
    <row r="17" spans="1:38">
      <c r="B17" t="s">
        <v>834</v>
      </c>
      <c r="D17" t="s">
        <v>1072</v>
      </c>
    </row>
    <row r="18" spans="1:38">
      <c r="B18" t="s">
        <v>465</v>
      </c>
      <c r="D18" t="s">
        <v>1073</v>
      </c>
    </row>
    <row r="19" spans="1:38">
      <c r="A19" s="12" t="s">
        <v>121</v>
      </c>
      <c r="B19" t="s">
        <v>423</v>
      </c>
      <c r="C19" t="s">
        <v>835</v>
      </c>
      <c r="D19" t="s">
        <v>1074</v>
      </c>
      <c r="E19" t="s">
        <v>777</v>
      </c>
      <c r="F19">
        <v>45.338524</v>
      </c>
      <c r="G19">
        <v>45.788283999999997</v>
      </c>
      <c r="H19">
        <v>46.912452999999999</v>
      </c>
      <c r="I19">
        <v>47.608184999999999</v>
      </c>
      <c r="J19">
        <v>48.372050999999999</v>
      </c>
      <c r="K19">
        <v>48.945735999999997</v>
      </c>
      <c r="L19">
        <v>49.610019999999999</v>
      </c>
      <c r="M19">
        <v>50.23959</v>
      </c>
      <c r="N19">
        <v>50.934586000000003</v>
      </c>
      <c r="O19">
        <v>51.568053999999997</v>
      </c>
      <c r="P19">
        <v>52.208961000000002</v>
      </c>
      <c r="Q19">
        <v>52.738464</v>
      </c>
      <c r="R19">
        <v>53.561646000000003</v>
      </c>
      <c r="S19">
        <v>54.217136000000004</v>
      </c>
      <c r="T19">
        <v>54.899765000000002</v>
      </c>
      <c r="U19">
        <v>55.501263000000002</v>
      </c>
      <c r="V19">
        <v>56.200676000000001</v>
      </c>
      <c r="W19">
        <v>56.891013999999998</v>
      </c>
      <c r="X19">
        <v>57.387309999999999</v>
      </c>
      <c r="Y19">
        <v>57.848193999999999</v>
      </c>
      <c r="Z19">
        <v>58.258121000000003</v>
      </c>
      <c r="AA19">
        <v>58.647995000000002</v>
      </c>
      <c r="AB19">
        <v>59.020535000000002</v>
      </c>
      <c r="AC19">
        <v>59.377746999999999</v>
      </c>
      <c r="AD19">
        <v>59.672009000000003</v>
      </c>
      <c r="AE19">
        <v>60.044643000000001</v>
      </c>
      <c r="AF19">
        <v>60.455593</v>
      </c>
      <c r="AG19">
        <v>61.005057999999998</v>
      </c>
      <c r="AH19">
        <v>61.351241999999999</v>
      </c>
      <c r="AI19">
        <v>61.864722999999998</v>
      </c>
      <c r="AJ19">
        <v>62.415005000000001</v>
      </c>
      <c r="AK19">
        <v>63.041077000000001</v>
      </c>
      <c r="AL19" s="51">
        <v>1.0999999999999999E-2</v>
      </c>
    </row>
    <row r="20" spans="1:38">
      <c r="A20" s="12" t="s">
        <v>120</v>
      </c>
      <c r="B20" t="s">
        <v>352</v>
      </c>
      <c r="C20" t="s">
        <v>836</v>
      </c>
      <c r="D20" t="s">
        <v>1075</v>
      </c>
      <c r="E20" t="s">
        <v>777</v>
      </c>
      <c r="F20">
        <v>12.993387999999999</v>
      </c>
      <c r="G20">
        <v>13.085564</v>
      </c>
      <c r="H20">
        <v>13.426015</v>
      </c>
      <c r="I20">
        <v>13.682649</v>
      </c>
      <c r="J20">
        <v>13.986616</v>
      </c>
      <c r="K20">
        <v>14.255686000000001</v>
      </c>
      <c r="L20">
        <v>14.576639</v>
      </c>
      <c r="M20">
        <v>14.91924</v>
      </c>
      <c r="N20">
        <v>15.298795</v>
      </c>
      <c r="O20">
        <v>15.655293</v>
      </c>
      <c r="P20">
        <v>16.036183999999999</v>
      </c>
      <c r="Q20">
        <v>16.403683000000001</v>
      </c>
      <c r="R20">
        <v>16.869240000000001</v>
      </c>
      <c r="S20">
        <v>17.3323</v>
      </c>
      <c r="T20">
        <v>17.859477999999999</v>
      </c>
      <c r="U20">
        <v>18.381401</v>
      </c>
      <c r="V20">
        <v>18.955078</v>
      </c>
      <c r="W20">
        <v>19.562397000000001</v>
      </c>
      <c r="X20">
        <v>20.127655000000001</v>
      </c>
      <c r="Y20">
        <v>20.680295999999998</v>
      </c>
      <c r="Z20">
        <v>21.201677</v>
      </c>
      <c r="AA20">
        <v>21.717047000000001</v>
      </c>
      <c r="AB20">
        <v>22.233829</v>
      </c>
      <c r="AC20">
        <v>22.74757</v>
      </c>
      <c r="AD20">
        <v>23.234901000000001</v>
      </c>
      <c r="AE20">
        <v>23.752506</v>
      </c>
      <c r="AF20">
        <v>24.289179000000001</v>
      </c>
      <c r="AG20">
        <v>24.883963000000001</v>
      </c>
      <c r="AH20">
        <v>25.396719000000001</v>
      </c>
      <c r="AI20">
        <v>25.982728999999999</v>
      </c>
      <c r="AJ20">
        <v>26.591958999999999</v>
      </c>
      <c r="AK20">
        <v>27.240181</v>
      </c>
      <c r="AL20" s="51">
        <v>2.4E-2</v>
      </c>
    </row>
    <row r="21" spans="1:38">
      <c r="A21" s="12" t="s">
        <v>269</v>
      </c>
      <c r="B21" t="s">
        <v>335</v>
      </c>
      <c r="C21" t="s">
        <v>837</v>
      </c>
      <c r="D21" t="s">
        <v>1076</v>
      </c>
      <c r="E21" t="s">
        <v>777</v>
      </c>
      <c r="F21">
        <v>1.0973999999999999E-2</v>
      </c>
      <c r="G21">
        <v>1.5585999999999999E-2</v>
      </c>
      <c r="H21">
        <v>2.0188000000000001E-2</v>
      </c>
      <c r="I21">
        <v>2.444E-2</v>
      </c>
      <c r="J21">
        <v>2.8656000000000001E-2</v>
      </c>
      <c r="K21">
        <v>3.2684999999999999E-2</v>
      </c>
      <c r="L21">
        <v>3.6714999999999998E-2</v>
      </c>
      <c r="M21">
        <v>4.0721E-2</v>
      </c>
      <c r="N21">
        <v>4.4825999999999998E-2</v>
      </c>
      <c r="O21">
        <v>4.8932999999999997E-2</v>
      </c>
      <c r="P21">
        <v>5.3137999999999998E-2</v>
      </c>
      <c r="Q21">
        <v>5.7251000000000003E-2</v>
      </c>
      <c r="R21">
        <v>6.1745000000000001E-2</v>
      </c>
      <c r="S21">
        <v>6.6189999999999999E-2</v>
      </c>
      <c r="T21">
        <v>7.0832000000000006E-2</v>
      </c>
      <c r="U21">
        <v>7.5462000000000001E-2</v>
      </c>
      <c r="V21">
        <v>8.0383999999999997E-2</v>
      </c>
      <c r="W21">
        <v>8.5558999999999996E-2</v>
      </c>
      <c r="X21">
        <v>9.0691999999999995E-2</v>
      </c>
      <c r="Y21">
        <v>9.6003000000000005E-2</v>
      </c>
      <c r="Z21">
        <v>0.101338</v>
      </c>
      <c r="AA21">
        <v>0.106766</v>
      </c>
      <c r="AB21">
        <v>0.112318</v>
      </c>
      <c r="AC21">
        <v>0.118038</v>
      </c>
      <c r="AD21">
        <v>0.123782</v>
      </c>
      <c r="AE21">
        <v>0.129915</v>
      </c>
      <c r="AF21">
        <v>0.136434</v>
      </c>
      <c r="AG21">
        <v>0.143651</v>
      </c>
      <c r="AH21">
        <v>0.150753</v>
      </c>
      <c r="AI21">
        <v>0.15869900000000001</v>
      </c>
      <c r="AJ21">
        <v>0.16719000000000001</v>
      </c>
      <c r="AK21">
        <v>0.176341</v>
      </c>
      <c r="AL21" s="51">
        <v>9.4E-2</v>
      </c>
    </row>
    <row r="22" spans="1:38">
      <c r="A22" s="12" t="s">
        <v>119</v>
      </c>
      <c r="B22" t="s">
        <v>333</v>
      </c>
      <c r="C22" t="s">
        <v>838</v>
      </c>
      <c r="D22" t="s">
        <v>1077</v>
      </c>
      <c r="E22" t="s">
        <v>777</v>
      </c>
      <c r="F22">
        <v>6.4700000000000001E-3</v>
      </c>
      <c r="G22">
        <v>9.3130000000000001E-3</v>
      </c>
      <c r="H22">
        <v>1.2081E-2</v>
      </c>
      <c r="I22">
        <v>1.4557E-2</v>
      </c>
      <c r="J22">
        <v>1.6896999999999999E-2</v>
      </c>
      <c r="K22">
        <v>1.9022000000000001E-2</v>
      </c>
      <c r="L22">
        <v>2.1052000000000001E-2</v>
      </c>
      <c r="M22">
        <v>2.2974999999999999E-2</v>
      </c>
      <c r="N22">
        <v>2.486E-2</v>
      </c>
      <c r="O22">
        <v>2.6644000000000001E-2</v>
      </c>
      <c r="P22">
        <v>2.8382999999999999E-2</v>
      </c>
      <c r="Q22">
        <v>2.9987E-2</v>
      </c>
      <c r="R22">
        <v>3.1701E-2</v>
      </c>
      <c r="S22">
        <v>3.3299000000000002E-2</v>
      </c>
      <c r="T22">
        <v>3.492E-2</v>
      </c>
      <c r="U22">
        <v>3.6471999999999997E-2</v>
      </c>
      <c r="V22">
        <v>3.8091E-2</v>
      </c>
      <c r="W22">
        <v>3.9747999999999999E-2</v>
      </c>
      <c r="X22">
        <v>4.1317E-2</v>
      </c>
      <c r="Y22">
        <v>4.2903999999999998E-2</v>
      </c>
      <c r="Z22">
        <v>4.4456000000000002E-2</v>
      </c>
      <c r="AA22">
        <v>4.6025999999999997E-2</v>
      </c>
      <c r="AB22">
        <v>4.7642999999999998E-2</v>
      </c>
      <c r="AC22">
        <v>4.9410000000000003E-2</v>
      </c>
      <c r="AD22">
        <v>5.1302E-2</v>
      </c>
      <c r="AE22">
        <v>5.3527999999999999E-2</v>
      </c>
      <c r="AF22">
        <v>5.6118000000000001E-2</v>
      </c>
      <c r="AG22">
        <v>5.9241000000000002E-2</v>
      </c>
      <c r="AH22">
        <v>6.2593999999999997E-2</v>
      </c>
      <c r="AI22">
        <v>6.6616999999999996E-2</v>
      </c>
      <c r="AJ22">
        <v>7.1225999999999998E-2</v>
      </c>
      <c r="AK22">
        <v>7.6518000000000003E-2</v>
      </c>
      <c r="AL22" s="51">
        <v>8.3000000000000004E-2</v>
      </c>
    </row>
    <row r="23" spans="1:38">
      <c r="A23" s="12" t="s">
        <v>120</v>
      </c>
      <c r="B23" t="s">
        <v>652</v>
      </c>
      <c r="C23" t="s">
        <v>839</v>
      </c>
      <c r="D23" t="s">
        <v>1078</v>
      </c>
      <c r="E23" t="s">
        <v>777</v>
      </c>
      <c r="F23">
        <v>3.7658459999999998</v>
      </c>
      <c r="G23">
        <v>4.0269579999999996</v>
      </c>
      <c r="H23">
        <v>4.3382360000000002</v>
      </c>
      <c r="I23">
        <v>4.6058060000000003</v>
      </c>
      <c r="J23">
        <v>4.8769720000000003</v>
      </c>
      <c r="K23">
        <v>5.1299029999999997</v>
      </c>
      <c r="L23">
        <v>5.4042149999999998</v>
      </c>
      <c r="M23">
        <v>5.6910990000000004</v>
      </c>
      <c r="N23">
        <v>6.0002329999999997</v>
      </c>
      <c r="O23">
        <v>6.3149290000000002</v>
      </c>
      <c r="P23">
        <v>6.6534370000000003</v>
      </c>
      <c r="Q23">
        <v>6.9958359999999997</v>
      </c>
      <c r="R23">
        <v>7.3890659999999997</v>
      </c>
      <c r="S23">
        <v>7.7803979999999999</v>
      </c>
      <c r="T23">
        <v>8.1963489999999997</v>
      </c>
      <c r="U23">
        <v>8.6005299999999991</v>
      </c>
      <c r="V23">
        <v>9.0316989999999997</v>
      </c>
      <c r="W23">
        <v>9.4831579999999995</v>
      </c>
      <c r="X23">
        <v>9.9278499999999994</v>
      </c>
      <c r="Y23">
        <v>10.378411</v>
      </c>
      <c r="Z23">
        <v>10.864091999999999</v>
      </c>
      <c r="AA23">
        <v>11.382462</v>
      </c>
      <c r="AB23">
        <v>11.932074999999999</v>
      </c>
      <c r="AC23">
        <v>12.513221</v>
      </c>
      <c r="AD23">
        <v>13.108843999999999</v>
      </c>
      <c r="AE23">
        <v>13.756455000000001</v>
      </c>
      <c r="AF23">
        <v>14.446859999999999</v>
      </c>
      <c r="AG23">
        <v>15.205769</v>
      </c>
      <c r="AH23">
        <v>15.949208</v>
      </c>
      <c r="AI23">
        <v>16.787099999999999</v>
      </c>
      <c r="AJ23">
        <v>17.678599999999999</v>
      </c>
      <c r="AK23">
        <v>18.642465999999999</v>
      </c>
      <c r="AL23" s="51">
        <v>5.2999999999999999E-2</v>
      </c>
    </row>
    <row r="24" spans="1:38">
      <c r="A24" s="12" t="s">
        <v>118</v>
      </c>
      <c r="B24" t="s">
        <v>654</v>
      </c>
      <c r="C24" t="s">
        <v>840</v>
      </c>
      <c r="D24" t="s">
        <v>1079</v>
      </c>
      <c r="E24" t="s">
        <v>777</v>
      </c>
      <c r="F24">
        <v>1.196E-3</v>
      </c>
      <c r="G24">
        <v>6.3699999999999998E-3</v>
      </c>
      <c r="H24">
        <v>1.1726E-2</v>
      </c>
      <c r="I24">
        <v>1.7243000000000001E-2</v>
      </c>
      <c r="J24">
        <v>2.2969E-2</v>
      </c>
      <c r="K24">
        <v>2.8681999999999999E-2</v>
      </c>
      <c r="L24">
        <v>3.4469E-2</v>
      </c>
      <c r="M24">
        <v>4.0264000000000001E-2</v>
      </c>
      <c r="N24">
        <v>4.6150999999999998E-2</v>
      </c>
      <c r="O24">
        <v>5.1985000000000003E-2</v>
      </c>
      <c r="P24">
        <v>5.7835999999999999E-2</v>
      </c>
      <c r="Q24">
        <v>6.3519999999999993E-2</v>
      </c>
      <c r="R24">
        <v>6.9581000000000004E-2</v>
      </c>
      <c r="S24">
        <v>7.5558E-2</v>
      </c>
      <c r="T24">
        <v>8.1714999999999996E-2</v>
      </c>
      <c r="U24">
        <v>8.7892999999999999E-2</v>
      </c>
      <c r="V24">
        <v>9.4470999999999999E-2</v>
      </c>
      <c r="W24">
        <v>0.10138999999999999</v>
      </c>
      <c r="X24">
        <v>0.108333</v>
      </c>
      <c r="Y24">
        <v>0.115579</v>
      </c>
      <c r="Z24">
        <v>0.12299499999999999</v>
      </c>
      <c r="AA24">
        <v>0.13064999999999999</v>
      </c>
      <c r="AB24">
        <v>0.138547</v>
      </c>
      <c r="AC24">
        <v>0.146707</v>
      </c>
      <c r="AD24">
        <v>0.15472</v>
      </c>
      <c r="AE24">
        <v>0.16304199999999999</v>
      </c>
      <c r="AF24">
        <v>0.171683</v>
      </c>
      <c r="AG24">
        <v>0.18102399999999999</v>
      </c>
      <c r="AH24">
        <v>0.190083</v>
      </c>
      <c r="AI24">
        <v>0.20007900000000001</v>
      </c>
      <c r="AJ24">
        <v>0.2107</v>
      </c>
      <c r="AK24">
        <v>0.22218199999999999</v>
      </c>
      <c r="AL24" s="51">
        <v>0.184</v>
      </c>
    </row>
    <row r="25" spans="1:38">
      <c r="A25" s="12" t="s">
        <v>122</v>
      </c>
      <c r="B25" t="s">
        <v>658</v>
      </c>
      <c r="C25" t="s">
        <v>841</v>
      </c>
      <c r="D25" t="s">
        <v>1080</v>
      </c>
      <c r="E25" t="s">
        <v>777</v>
      </c>
      <c r="F25">
        <v>0</v>
      </c>
      <c r="G25">
        <v>5.8529999999999997E-3</v>
      </c>
      <c r="H25">
        <v>1.1892E-2</v>
      </c>
      <c r="I25">
        <v>1.8107000000000002E-2</v>
      </c>
      <c r="J25">
        <v>2.4537E-2</v>
      </c>
      <c r="K25">
        <v>3.0942000000000001E-2</v>
      </c>
      <c r="L25">
        <v>3.7413000000000002E-2</v>
      </c>
      <c r="M25">
        <v>4.3880000000000002E-2</v>
      </c>
      <c r="N25">
        <v>5.0436000000000002E-2</v>
      </c>
      <c r="O25">
        <v>5.6926999999999998E-2</v>
      </c>
      <c r="P25">
        <v>6.3450999999999994E-2</v>
      </c>
      <c r="Q25">
        <v>6.9806000000000007E-2</v>
      </c>
      <c r="R25">
        <v>7.6573000000000002E-2</v>
      </c>
      <c r="S25">
        <v>8.3243999999999999E-2</v>
      </c>
      <c r="T25">
        <v>9.0151999999999996E-2</v>
      </c>
      <c r="U25">
        <v>9.7090999999999997E-2</v>
      </c>
      <c r="V25">
        <v>0.10445500000000001</v>
      </c>
      <c r="W25">
        <v>0.112183</v>
      </c>
      <c r="X25">
        <v>0.119925</v>
      </c>
      <c r="Y25">
        <v>0.127994</v>
      </c>
      <c r="Z25">
        <v>0.136243</v>
      </c>
      <c r="AA25">
        <v>0.14474000000000001</v>
      </c>
      <c r="AB25">
        <v>0.153498</v>
      </c>
      <c r="AC25">
        <v>0.162546</v>
      </c>
      <c r="AD25">
        <v>0.171433</v>
      </c>
      <c r="AE25">
        <v>0.180675</v>
      </c>
      <c r="AF25">
        <v>0.190275</v>
      </c>
      <c r="AG25">
        <v>0.20064499999999999</v>
      </c>
      <c r="AH25">
        <v>0.210698</v>
      </c>
      <c r="AI25">
        <v>0.22178700000000001</v>
      </c>
      <c r="AJ25">
        <v>0.233566</v>
      </c>
      <c r="AK25">
        <v>0.24629899999999999</v>
      </c>
      <c r="AL25" t="s">
        <v>125</v>
      </c>
    </row>
    <row r="26" spans="1:38">
      <c r="A26" s="12" t="s">
        <v>122</v>
      </c>
      <c r="B26" t="s">
        <v>656</v>
      </c>
      <c r="C26" t="s">
        <v>842</v>
      </c>
      <c r="D26" t="s">
        <v>1081</v>
      </c>
      <c r="E26" t="s">
        <v>777</v>
      </c>
      <c r="F26">
        <v>0</v>
      </c>
      <c r="G26">
        <v>5.4299999999999999E-3</v>
      </c>
      <c r="H26">
        <v>1.1032E-2</v>
      </c>
      <c r="I26">
        <v>1.6796999999999999E-2</v>
      </c>
      <c r="J26">
        <v>2.2762000000000001E-2</v>
      </c>
      <c r="K26">
        <v>2.8704E-2</v>
      </c>
      <c r="L26">
        <v>3.4707000000000002E-2</v>
      </c>
      <c r="M26">
        <v>4.0707E-2</v>
      </c>
      <c r="N26">
        <v>4.6788000000000003E-2</v>
      </c>
      <c r="O26">
        <v>5.2809000000000002E-2</v>
      </c>
      <c r="P26">
        <v>5.8861999999999998E-2</v>
      </c>
      <c r="Q26">
        <v>6.4756999999999995E-2</v>
      </c>
      <c r="R26">
        <v>7.1034E-2</v>
      </c>
      <c r="S26">
        <v>7.7223E-2</v>
      </c>
      <c r="T26">
        <v>8.3630999999999997E-2</v>
      </c>
      <c r="U26">
        <v>9.0068999999999996E-2</v>
      </c>
      <c r="V26">
        <v>9.69E-2</v>
      </c>
      <c r="W26">
        <v>0.10406899999999999</v>
      </c>
      <c r="X26">
        <v>0.111251</v>
      </c>
      <c r="Y26">
        <v>0.11873599999999999</v>
      </c>
      <c r="Z26">
        <v>0.126389</v>
      </c>
      <c r="AA26">
        <v>0.134272</v>
      </c>
      <c r="AB26">
        <v>0.14239599999999999</v>
      </c>
      <c r="AC26">
        <v>0.15079000000000001</v>
      </c>
      <c r="AD26">
        <v>0.15903400000000001</v>
      </c>
      <c r="AE26">
        <v>0.16760800000000001</v>
      </c>
      <c r="AF26">
        <v>0.176513</v>
      </c>
      <c r="AG26">
        <v>0.18613299999999999</v>
      </c>
      <c r="AH26">
        <v>0.19545899999999999</v>
      </c>
      <c r="AI26">
        <v>0.20574500000000001</v>
      </c>
      <c r="AJ26">
        <v>0.216673</v>
      </c>
      <c r="AK26">
        <v>0.22848499999999999</v>
      </c>
      <c r="AL26" t="s">
        <v>125</v>
      </c>
    </row>
    <row r="27" spans="1:38">
      <c r="A27" s="12" t="s">
        <v>270</v>
      </c>
      <c r="B27" t="s">
        <v>660</v>
      </c>
      <c r="C27" t="s">
        <v>843</v>
      </c>
      <c r="D27" t="s">
        <v>1082</v>
      </c>
      <c r="E27" t="s">
        <v>777</v>
      </c>
      <c r="F27">
        <v>0</v>
      </c>
      <c r="G27">
        <v>3.9999999999999998E-6</v>
      </c>
      <c r="H27">
        <v>7.9999999999999996E-6</v>
      </c>
      <c r="I27">
        <v>1.1E-5</v>
      </c>
      <c r="J27">
        <v>1.5E-5</v>
      </c>
      <c r="K27">
        <v>1.9000000000000001E-5</v>
      </c>
      <c r="L27">
        <v>2.1999999999999999E-5</v>
      </c>
      <c r="M27">
        <v>2.5000000000000001E-5</v>
      </c>
      <c r="N27">
        <v>2.9E-5</v>
      </c>
      <c r="O27">
        <v>3.1999999999999999E-5</v>
      </c>
      <c r="P27">
        <v>3.4999999999999997E-5</v>
      </c>
      <c r="Q27">
        <v>3.6999999999999998E-5</v>
      </c>
      <c r="R27">
        <v>4.0000000000000003E-5</v>
      </c>
      <c r="S27">
        <v>4.1999999999999998E-5</v>
      </c>
      <c r="T27">
        <v>4.3999999999999999E-5</v>
      </c>
      <c r="U27">
        <v>4.6E-5</v>
      </c>
      <c r="V27">
        <v>4.8000000000000001E-5</v>
      </c>
      <c r="W27">
        <v>5.0000000000000002E-5</v>
      </c>
      <c r="X27">
        <v>5.1E-5</v>
      </c>
      <c r="Y27">
        <v>5.3000000000000001E-5</v>
      </c>
      <c r="Z27">
        <v>5.3999999999999998E-5</v>
      </c>
      <c r="AA27">
        <v>5.5000000000000002E-5</v>
      </c>
      <c r="AB27">
        <v>5.5999999999999999E-5</v>
      </c>
      <c r="AC27">
        <v>5.7000000000000003E-5</v>
      </c>
      <c r="AD27">
        <v>5.7000000000000003E-5</v>
      </c>
      <c r="AE27">
        <v>5.8E-5</v>
      </c>
      <c r="AF27">
        <v>5.8E-5</v>
      </c>
      <c r="AG27">
        <v>5.8E-5</v>
      </c>
      <c r="AH27">
        <v>5.8E-5</v>
      </c>
      <c r="AI27">
        <v>5.7000000000000003E-5</v>
      </c>
      <c r="AJ27">
        <v>5.7000000000000003E-5</v>
      </c>
      <c r="AK27">
        <v>5.7000000000000003E-5</v>
      </c>
      <c r="AL27" t="s">
        <v>125</v>
      </c>
    </row>
    <row r="28" spans="1:38">
      <c r="B28" t="s">
        <v>844</v>
      </c>
      <c r="C28" t="s">
        <v>845</v>
      </c>
      <c r="D28" t="s">
        <v>1083</v>
      </c>
      <c r="E28" t="s">
        <v>777</v>
      </c>
      <c r="F28">
        <v>62.116385999999999</v>
      </c>
      <c r="G28">
        <v>62.943370999999999</v>
      </c>
      <c r="H28">
        <v>64.743599000000003</v>
      </c>
      <c r="I28">
        <v>65.987815999999995</v>
      </c>
      <c r="J28">
        <v>67.351500999999999</v>
      </c>
      <c r="K28">
        <v>68.471275000000006</v>
      </c>
      <c r="L28">
        <v>69.755111999999997</v>
      </c>
      <c r="M28">
        <v>71.038391000000004</v>
      </c>
      <c r="N28">
        <v>72.446449000000001</v>
      </c>
      <c r="O28">
        <v>73.775642000000005</v>
      </c>
      <c r="P28">
        <v>75.160049000000001</v>
      </c>
      <c r="Q28">
        <v>76.423125999999996</v>
      </c>
      <c r="R28">
        <v>78.130523999999994</v>
      </c>
      <c r="S28">
        <v>79.665405000000007</v>
      </c>
      <c r="T28">
        <v>81.316840999999997</v>
      </c>
      <c r="U28">
        <v>82.870200999999994</v>
      </c>
      <c r="V28">
        <v>84.601653999999996</v>
      </c>
      <c r="W28">
        <v>86.379333000000003</v>
      </c>
      <c r="X28">
        <v>87.914253000000002</v>
      </c>
      <c r="Y28">
        <v>89.408103999999994</v>
      </c>
      <c r="Z28">
        <v>90.855507000000003</v>
      </c>
      <c r="AA28">
        <v>92.309944000000002</v>
      </c>
      <c r="AB28">
        <v>93.781006000000005</v>
      </c>
      <c r="AC28">
        <v>95.266006000000004</v>
      </c>
      <c r="AD28">
        <v>96.675811999999993</v>
      </c>
      <c r="AE28">
        <v>98.248458999999997</v>
      </c>
      <c r="AF28">
        <v>99.922531000000006</v>
      </c>
      <c r="AG28">
        <v>101.865318</v>
      </c>
      <c r="AH28">
        <v>103.506516</v>
      </c>
      <c r="AI28">
        <v>105.487534</v>
      </c>
      <c r="AJ28">
        <v>107.584824</v>
      </c>
      <c r="AK28">
        <v>109.87376399999999</v>
      </c>
      <c r="AL28" s="51">
        <v>1.9E-2</v>
      </c>
    </row>
    <row r="29" spans="1:38">
      <c r="B29" t="s">
        <v>467</v>
      </c>
      <c r="D29" t="s">
        <v>1084</v>
      </c>
    </row>
    <row r="30" spans="1:38">
      <c r="A30" s="12" t="s">
        <v>121</v>
      </c>
      <c r="B30" t="s">
        <v>423</v>
      </c>
      <c r="C30" t="s">
        <v>846</v>
      </c>
      <c r="D30" t="s">
        <v>1085</v>
      </c>
      <c r="E30" t="s">
        <v>777</v>
      </c>
      <c r="F30">
        <v>37.390987000000003</v>
      </c>
      <c r="G30">
        <v>37.651057999999999</v>
      </c>
      <c r="H30">
        <v>38.255333</v>
      </c>
      <c r="I30">
        <v>39.042721</v>
      </c>
      <c r="J30">
        <v>39.896670999999998</v>
      </c>
      <c r="K30">
        <v>40.529400000000003</v>
      </c>
      <c r="L30">
        <v>41.234603999999997</v>
      </c>
      <c r="M30">
        <v>42.001170999999999</v>
      </c>
      <c r="N30">
        <v>42.927920999999998</v>
      </c>
      <c r="O30">
        <v>43.856090999999999</v>
      </c>
      <c r="P30">
        <v>44.826850999999998</v>
      </c>
      <c r="Q30">
        <v>45.700695000000003</v>
      </c>
      <c r="R30">
        <v>46.816063</v>
      </c>
      <c r="S30">
        <v>47.872447999999999</v>
      </c>
      <c r="T30">
        <v>49.006832000000003</v>
      </c>
      <c r="U30">
        <v>50.061405000000001</v>
      </c>
      <c r="V30">
        <v>51.208477000000002</v>
      </c>
      <c r="W30">
        <v>52.445694000000003</v>
      </c>
      <c r="X30">
        <v>53.645896999999998</v>
      </c>
      <c r="Y30">
        <v>54.897556000000002</v>
      </c>
      <c r="Z30">
        <v>56.169155000000003</v>
      </c>
      <c r="AA30">
        <v>57.510933000000001</v>
      </c>
      <c r="AB30">
        <v>58.898468000000001</v>
      </c>
      <c r="AC30">
        <v>60.352451000000002</v>
      </c>
      <c r="AD30">
        <v>61.86562</v>
      </c>
      <c r="AE30">
        <v>63.564087000000001</v>
      </c>
      <c r="AF30">
        <v>65.405051999999998</v>
      </c>
      <c r="AG30">
        <v>67.477622999999994</v>
      </c>
      <c r="AH30">
        <v>69.356185999999994</v>
      </c>
      <c r="AI30">
        <v>71.449592999999993</v>
      </c>
      <c r="AJ30">
        <v>73.637810000000002</v>
      </c>
      <c r="AK30">
        <v>75.867867000000004</v>
      </c>
      <c r="AL30" s="51">
        <v>2.3E-2</v>
      </c>
    </row>
    <row r="31" spans="1:38">
      <c r="A31" s="12" t="s">
        <v>120</v>
      </c>
      <c r="B31" t="s">
        <v>352</v>
      </c>
      <c r="C31" t="s">
        <v>847</v>
      </c>
      <c r="D31" t="s">
        <v>1086</v>
      </c>
      <c r="E31" t="s">
        <v>777</v>
      </c>
      <c r="F31">
        <v>16.566603000000001</v>
      </c>
      <c r="G31">
        <v>16.396280000000001</v>
      </c>
      <c r="H31">
        <v>16.439896000000001</v>
      </c>
      <c r="I31">
        <v>16.529689999999999</v>
      </c>
      <c r="J31">
        <v>16.688790999999998</v>
      </c>
      <c r="K31">
        <v>16.827316</v>
      </c>
      <c r="L31">
        <v>17.001038000000001</v>
      </c>
      <c r="M31">
        <v>17.231853000000001</v>
      </c>
      <c r="N31">
        <v>17.535267000000001</v>
      </c>
      <c r="O31">
        <v>17.869351999999999</v>
      </c>
      <c r="P31">
        <v>18.247271000000001</v>
      </c>
      <c r="Q31">
        <v>18.587626</v>
      </c>
      <c r="R31">
        <v>19.025107999999999</v>
      </c>
      <c r="S31">
        <v>19.452936000000001</v>
      </c>
      <c r="T31">
        <v>19.913948000000001</v>
      </c>
      <c r="U31">
        <v>20.349620999999999</v>
      </c>
      <c r="V31">
        <v>20.815242999999999</v>
      </c>
      <c r="W31">
        <v>21.332705000000001</v>
      </c>
      <c r="X31">
        <v>21.817457000000001</v>
      </c>
      <c r="Y31">
        <v>22.307468</v>
      </c>
      <c r="Z31">
        <v>22.81044</v>
      </c>
      <c r="AA31">
        <v>23.333673000000001</v>
      </c>
      <c r="AB31">
        <v>23.874891000000002</v>
      </c>
      <c r="AC31">
        <v>24.436152</v>
      </c>
      <c r="AD31">
        <v>25.008697999999999</v>
      </c>
      <c r="AE31">
        <v>25.639744</v>
      </c>
      <c r="AF31">
        <v>26.300379</v>
      </c>
      <c r="AG31">
        <v>27.032423000000001</v>
      </c>
      <c r="AH31">
        <v>27.666231</v>
      </c>
      <c r="AI31">
        <v>28.366410999999999</v>
      </c>
      <c r="AJ31">
        <v>29.091557999999999</v>
      </c>
      <c r="AK31">
        <v>29.820221</v>
      </c>
      <c r="AL31" s="51">
        <v>1.9E-2</v>
      </c>
    </row>
    <row r="32" spans="1:38">
      <c r="A32" s="12" t="s">
        <v>269</v>
      </c>
      <c r="B32" t="s">
        <v>335</v>
      </c>
      <c r="C32" t="s">
        <v>848</v>
      </c>
      <c r="D32" t="s">
        <v>1087</v>
      </c>
      <c r="E32" t="s">
        <v>777</v>
      </c>
      <c r="F32">
        <v>5.5921999999999999E-2</v>
      </c>
      <c r="G32">
        <v>5.8422000000000002E-2</v>
      </c>
      <c r="H32">
        <v>6.1231000000000001E-2</v>
      </c>
      <c r="I32">
        <v>6.4163999999999999E-2</v>
      </c>
      <c r="J32">
        <v>6.7024E-2</v>
      </c>
      <c r="K32">
        <v>6.9318000000000005E-2</v>
      </c>
      <c r="L32">
        <v>7.1513999999999994E-2</v>
      </c>
      <c r="M32">
        <v>7.3596999999999996E-2</v>
      </c>
      <c r="N32">
        <v>7.5757000000000005E-2</v>
      </c>
      <c r="O32">
        <v>7.7814999999999995E-2</v>
      </c>
      <c r="P32">
        <v>7.9933000000000004E-2</v>
      </c>
      <c r="Q32">
        <v>8.1991999999999995E-2</v>
      </c>
      <c r="R32">
        <v>8.4631999999999999E-2</v>
      </c>
      <c r="S32">
        <v>8.7399000000000004E-2</v>
      </c>
      <c r="T32">
        <v>9.0812000000000004E-2</v>
      </c>
      <c r="U32">
        <v>9.4510999999999998E-2</v>
      </c>
      <c r="V32">
        <v>9.8367999999999997E-2</v>
      </c>
      <c r="W32">
        <v>0.10267900000000001</v>
      </c>
      <c r="X32">
        <v>0.107306</v>
      </c>
      <c r="Y32">
        <v>0.112402</v>
      </c>
      <c r="Z32">
        <v>0.117908</v>
      </c>
      <c r="AA32">
        <v>0.123947</v>
      </c>
      <c r="AB32">
        <v>0.13048199999999999</v>
      </c>
      <c r="AC32">
        <v>0.13749600000000001</v>
      </c>
      <c r="AD32">
        <v>0.14489199999999999</v>
      </c>
      <c r="AE32">
        <v>0.153001</v>
      </c>
      <c r="AF32">
        <v>0.161827</v>
      </c>
      <c r="AG32">
        <v>0.17168600000000001</v>
      </c>
      <c r="AH32">
        <v>0.18148</v>
      </c>
      <c r="AI32">
        <v>0.19229099999999999</v>
      </c>
      <c r="AJ32">
        <v>0.20347499999999999</v>
      </c>
      <c r="AK32">
        <v>0.21540500000000001</v>
      </c>
      <c r="AL32" s="51">
        <v>4.3999999999999997E-2</v>
      </c>
    </row>
    <row r="33" spans="1:38">
      <c r="A33" s="12" t="s">
        <v>119</v>
      </c>
      <c r="B33" t="s">
        <v>333</v>
      </c>
      <c r="C33" t="s">
        <v>849</v>
      </c>
      <c r="D33" t="s">
        <v>1088</v>
      </c>
      <c r="E33" t="s">
        <v>777</v>
      </c>
      <c r="F33">
        <v>5.5612000000000002E-2</v>
      </c>
      <c r="G33">
        <v>6.5286999999999998E-2</v>
      </c>
      <c r="H33">
        <v>7.4654999999999999E-2</v>
      </c>
      <c r="I33">
        <v>8.4429000000000004E-2</v>
      </c>
      <c r="J33">
        <v>9.3921000000000004E-2</v>
      </c>
      <c r="K33">
        <v>0.102322</v>
      </c>
      <c r="L33">
        <v>0.110358</v>
      </c>
      <c r="M33">
        <v>0.118071</v>
      </c>
      <c r="N33">
        <v>0.12572800000000001</v>
      </c>
      <c r="O33">
        <v>0.133018</v>
      </c>
      <c r="P33">
        <v>0.140044</v>
      </c>
      <c r="Q33">
        <v>0.14629900000000001</v>
      </c>
      <c r="R33">
        <v>0.152974</v>
      </c>
      <c r="S33">
        <v>0.15912000000000001</v>
      </c>
      <c r="T33">
        <v>0.165322</v>
      </c>
      <c r="U33">
        <v>0.17105899999999999</v>
      </c>
      <c r="V33">
        <v>0.176927</v>
      </c>
      <c r="W33">
        <v>0.183001</v>
      </c>
      <c r="X33">
        <v>0.18904699999999999</v>
      </c>
      <c r="Y33">
        <v>0.19531000000000001</v>
      </c>
      <c r="Z33">
        <v>0.201764</v>
      </c>
      <c r="AA33">
        <v>0.20865300000000001</v>
      </c>
      <c r="AB33">
        <v>0.21584600000000001</v>
      </c>
      <c r="AC33">
        <v>0.22340399999999999</v>
      </c>
      <c r="AD33">
        <v>0.23105500000000001</v>
      </c>
      <c r="AE33">
        <v>0.239401</v>
      </c>
      <c r="AF33">
        <v>0.24857000000000001</v>
      </c>
      <c r="AG33">
        <v>0.25901099999999999</v>
      </c>
      <c r="AH33">
        <v>0.26900299999999999</v>
      </c>
      <c r="AI33">
        <v>0.28018599999999999</v>
      </c>
      <c r="AJ33">
        <v>0.29225899999999999</v>
      </c>
      <c r="AK33">
        <v>0.30513000000000001</v>
      </c>
      <c r="AL33" s="51">
        <v>5.6000000000000001E-2</v>
      </c>
    </row>
    <row r="34" spans="1:38">
      <c r="A34" s="12" t="s">
        <v>120</v>
      </c>
      <c r="B34" t="s">
        <v>652</v>
      </c>
      <c r="C34" t="s">
        <v>850</v>
      </c>
      <c r="D34" t="s">
        <v>1089</v>
      </c>
      <c r="E34" t="s">
        <v>777</v>
      </c>
      <c r="F34">
        <v>0.53423900000000002</v>
      </c>
      <c r="G34">
        <v>0.58652700000000002</v>
      </c>
      <c r="H34">
        <v>0.637934</v>
      </c>
      <c r="I34">
        <v>0.69095700000000004</v>
      </c>
      <c r="J34">
        <v>0.74268299999999998</v>
      </c>
      <c r="K34">
        <v>0.78819300000000003</v>
      </c>
      <c r="L34">
        <v>0.83354200000000001</v>
      </c>
      <c r="M34">
        <v>0.87686900000000001</v>
      </c>
      <c r="N34">
        <v>0.92605300000000002</v>
      </c>
      <c r="O34">
        <v>0.97683500000000001</v>
      </c>
      <c r="P34">
        <v>1.0313369999999999</v>
      </c>
      <c r="Q34">
        <v>1.08677</v>
      </c>
      <c r="R34">
        <v>1.1505369999999999</v>
      </c>
      <c r="S34">
        <v>1.2158640000000001</v>
      </c>
      <c r="T34">
        <v>1.2856099999999999</v>
      </c>
      <c r="U34">
        <v>1.358646</v>
      </c>
      <c r="V34">
        <v>1.4376869999999999</v>
      </c>
      <c r="W34">
        <v>1.521798</v>
      </c>
      <c r="X34">
        <v>1.6080209999999999</v>
      </c>
      <c r="Y34">
        <v>1.6993689999999999</v>
      </c>
      <c r="Z34">
        <v>1.795857</v>
      </c>
      <c r="AA34">
        <v>1.8995789999999999</v>
      </c>
      <c r="AB34">
        <v>2.0079929999999999</v>
      </c>
      <c r="AC34">
        <v>2.1233209999999998</v>
      </c>
      <c r="AD34">
        <v>2.2442489999999999</v>
      </c>
      <c r="AE34">
        <v>2.3755730000000002</v>
      </c>
      <c r="AF34">
        <v>2.517299</v>
      </c>
      <c r="AG34">
        <v>2.6739329999999999</v>
      </c>
      <c r="AH34">
        <v>2.828532</v>
      </c>
      <c r="AI34">
        <v>2.9973200000000002</v>
      </c>
      <c r="AJ34">
        <v>3.1779609999999998</v>
      </c>
      <c r="AK34">
        <v>3.3688739999999999</v>
      </c>
      <c r="AL34" s="51">
        <v>6.0999999999999999E-2</v>
      </c>
    </row>
    <row r="35" spans="1:38">
      <c r="A35" s="12" t="s">
        <v>118</v>
      </c>
      <c r="B35" t="s">
        <v>654</v>
      </c>
      <c r="C35" t="s">
        <v>851</v>
      </c>
      <c r="D35" t="s">
        <v>1090</v>
      </c>
      <c r="E35" t="s">
        <v>777</v>
      </c>
      <c r="F35">
        <v>7.1000000000000005E-5</v>
      </c>
      <c r="G35">
        <v>5.1609999999999998E-3</v>
      </c>
      <c r="H35">
        <v>9.7660000000000004E-3</v>
      </c>
      <c r="I35">
        <v>1.4656000000000001E-2</v>
      </c>
      <c r="J35">
        <v>1.9452000000000001E-2</v>
      </c>
      <c r="K35">
        <v>2.3952999999999999E-2</v>
      </c>
      <c r="L35">
        <v>2.8353E-2</v>
      </c>
      <c r="M35">
        <v>3.2732999999999998E-2</v>
      </c>
      <c r="N35">
        <v>3.7233000000000002E-2</v>
      </c>
      <c r="O35">
        <v>4.1780999999999999E-2</v>
      </c>
      <c r="P35">
        <v>4.6467000000000001E-2</v>
      </c>
      <c r="Q35">
        <v>5.1115000000000001E-2</v>
      </c>
      <c r="R35">
        <v>5.6113999999999997E-2</v>
      </c>
      <c r="S35">
        <v>6.1133E-2</v>
      </c>
      <c r="T35">
        <v>6.6396999999999998E-2</v>
      </c>
      <c r="U35">
        <v>7.1689000000000003E-2</v>
      </c>
      <c r="V35">
        <v>7.7237E-2</v>
      </c>
      <c r="W35">
        <v>8.3089999999999997E-2</v>
      </c>
      <c r="X35">
        <v>8.9113999999999999E-2</v>
      </c>
      <c r="Y35">
        <v>9.5493999999999996E-2</v>
      </c>
      <c r="Z35">
        <v>0.10194499999999999</v>
      </c>
      <c r="AA35">
        <v>0.108822</v>
      </c>
      <c r="AB35">
        <v>0.11605600000000001</v>
      </c>
      <c r="AC35">
        <v>0.123671</v>
      </c>
      <c r="AD35">
        <v>0.131604</v>
      </c>
      <c r="AE35">
        <v>0.14016500000000001</v>
      </c>
      <c r="AF35">
        <v>0.149365</v>
      </c>
      <c r="AG35">
        <v>0.159495</v>
      </c>
      <c r="AH35">
        <v>0.169539</v>
      </c>
      <c r="AI35">
        <v>0.180507</v>
      </c>
      <c r="AJ35">
        <v>0.19219</v>
      </c>
      <c r="AK35">
        <v>0.204486</v>
      </c>
      <c r="AL35" s="51">
        <v>0.29299999999999998</v>
      </c>
    </row>
    <row r="36" spans="1:38">
      <c r="A36" s="12" t="s">
        <v>122</v>
      </c>
      <c r="B36" t="s">
        <v>658</v>
      </c>
      <c r="C36" t="s">
        <v>852</v>
      </c>
      <c r="D36" t="s">
        <v>1091</v>
      </c>
      <c r="E36" t="s">
        <v>777</v>
      </c>
      <c r="F36">
        <v>0</v>
      </c>
      <c r="G36">
        <v>5.6379999999999998E-3</v>
      </c>
      <c r="H36">
        <v>1.0749999999999999E-2</v>
      </c>
      <c r="I36">
        <v>1.6177E-2</v>
      </c>
      <c r="J36">
        <v>2.1499999999999998E-2</v>
      </c>
      <c r="K36">
        <v>2.6495999999999999E-2</v>
      </c>
      <c r="L36">
        <v>3.1379999999999998E-2</v>
      </c>
      <c r="M36">
        <v>3.6240000000000001E-2</v>
      </c>
      <c r="N36">
        <v>4.1232999999999999E-2</v>
      </c>
      <c r="O36">
        <v>4.6280000000000002E-2</v>
      </c>
      <c r="P36">
        <v>5.1478999999999997E-2</v>
      </c>
      <c r="Q36">
        <v>5.6634999999999998E-2</v>
      </c>
      <c r="R36">
        <v>6.2178999999999998E-2</v>
      </c>
      <c r="S36">
        <v>6.7746000000000001E-2</v>
      </c>
      <c r="T36">
        <v>7.3582999999999996E-2</v>
      </c>
      <c r="U36">
        <v>7.9455999999999999E-2</v>
      </c>
      <c r="V36">
        <v>8.5608000000000004E-2</v>
      </c>
      <c r="W36">
        <v>9.2099E-2</v>
      </c>
      <c r="X36">
        <v>9.8779000000000006E-2</v>
      </c>
      <c r="Y36">
        <v>0.105854</v>
      </c>
      <c r="Z36">
        <v>0.113008</v>
      </c>
      <c r="AA36">
        <v>0.12063400000000001</v>
      </c>
      <c r="AB36">
        <v>0.12865599999999999</v>
      </c>
      <c r="AC36">
        <v>0.1371</v>
      </c>
      <c r="AD36">
        <v>0.145896</v>
      </c>
      <c r="AE36">
        <v>0.15539</v>
      </c>
      <c r="AF36">
        <v>0.16558999999999999</v>
      </c>
      <c r="AG36">
        <v>0.17682300000000001</v>
      </c>
      <c r="AH36">
        <v>0.18795999999999999</v>
      </c>
      <c r="AI36">
        <v>0.20012199999999999</v>
      </c>
      <c r="AJ36">
        <v>0.21307799999999999</v>
      </c>
      <c r="AK36">
        <v>0.226713</v>
      </c>
      <c r="AL36" t="s">
        <v>125</v>
      </c>
    </row>
    <row r="37" spans="1:38">
      <c r="A37" s="12" t="s">
        <v>122</v>
      </c>
      <c r="B37" t="s">
        <v>656</v>
      </c>
      <c r="C37" t="s">
        <v>853</v>
      </c>
      <c r="D37" t="s">
        <v>1092</v>
      </c>
      <c r="E37" t="s">
        <v>777</v>
      </c>
      <c r="F37">
        <v>0</v>
      </c>
      <c r="G37">
        <v>4.8609999999999999E-3</v>
      </c>
      <c r="H37">
        <v>9.2689999999999995E-3</v>
      </c>
      <c r="I37">
        <v>1.3949E-2</v>
      </c>
      <c r="J37">
        <v>1.8537999999999999E-2</v>
      </c>
      <c r="K37">
        <v>2.2846000000000002E-2</v>
      </c>
      <c r="L37">
        <v>2.7057000000000001E-2</v>
      </c>
      <c r="M37">
        <v>3.1247E-2</v>
      </c>
      <c r="N37">
        <v>3.5553000000000001E-2</v>
      </c>
      <c r="O37">
        <v>3.9904000000000002E-2</v>
      </c>
      <c r="P37">
        <v>4.4387000000000003E-2</v>
      </c>
      <c r="Q37">
        <v>4.8832E-2</v>
      </c>
      <c r="R37">
        <v>5.3613000000000001E-2</v>
      </c>
      <c r="S37">
        <v>5.8413E-2</v>
      </c>
      <c r="T37">
        <v>6.3446000000000002E-2</v>
      </c>
      <c r="U37">
        <v>6.8510000000000001E-2</v>
      </c>
      <c r="V37">
        <v>7.3814000000000005E-2</v>
      </c>
      <c r="W37">
        <v>7.9410999999999995E-2</v>
      </c>
      <c r="X37">
        <v>8.5170999999999997E-2</v>
      </c>
      <c r="Y37">
        <v>9.1271000000000005E-2</v>
      </c>
      <c r="Z37">
        <v>9.7438999999999998E-2</v>
      </c>
      <c r="AA37">
        <v>0.104014</v>
      </c>
      <c r="AB37">
        <v>0.110931</v>
      </c>
      <c r="AC37">
        <v>0.118212</v>
      </c>
      <c r="AD37">
        <v>0.12579699999999999</v>
      </c>
      <c r="AE37">
        <v>0.13398199999999999</v>
      </c>
      <c r="AF37">
        <v>0.14277699999999999</v>
      </c>
      <c r="AG37">
        <v>0.15246299999999999</v>
      </c>
      <c r="AH37">
        <v>0.16206499999999999</v>
      </c>
      <c r="AI37">
        <v>0.17255200000000001</v>
      </c>
      <c r="AJ37">
        <v>0.183723</v>
      </c>
      <c r="AK37">
        <v>0.19547999999999999</v>
      </c>
      <c r="AL37" t="s">
        <v>125</v>
      </c>
    </row>
    <row r="38" spans="1:38">
      <c r="A38" s="12" t="s">
        <v>270</v>
      </c>
      <c r="B38" t="s">
        <v>660</v>
      </c>
      <c r="C38" t="s">
        <v>854</v>
      </c>
      <c r="D38" t="s">
        <v>1093</v>
      </c>
      <c r="E38" t="s">
        <v>777</v>
      </c>
      <c r="F38">
        <v>0</v>
      </c>
      <c r="G38">
        <v>8.6680000000000004E-3</v>
      </c>
      <c r="H38">
        <v>1.6527E-2</v>
      </c>
      <c r="I38">
        <v>2.4871999999999998E-2</v>
      </c>
      <c r="J38">
        <v>3.3055000000000001E-2</v>
      </c>
      <c r="K38">
        <v>4.0737000000000002E-2</v>
      </c>
      <c r="L38">
        <v>4.8244000000000002E-2</v>
      </c>
      <c r="M38">
        <v>5.5717000000000003E-2</v>
      </c>
      <c r="N38">
        <v>6.3394000000000006E-2</v>
      </c>
      <c r="O38">
        <v>7.1152999999999994E-2</v>
      </c>
      <c r="P38">
        <v>7.9145999999999994E-2</v>
      </c>
      <c r="Q38">
        <v>8.7072999999999998E-2</v>
      </c>
      <c r="R38">
        <v>9.5597000000000001E-2</v>
      </c>
      <c r="S38">
        <v>0.104156</v>
      </c>
      <c r="T38">
        <v>0.11312999999999999</v>
      </c>
      <c r="U38">
        <v>0.12216</v>
      </c>
      <c r="V38">
        <v>0.13161800000000001</v>
      </c>
      <c r="W38">
        <v>0.141597</v>
      </c>
      <c r="X38">
        <v>0.151867</v>
      </c>
      <c r="Y38">
        <v>0.162744</v>
      </c>
      <c r="Z38">
        <v>0.17374300000000001</v>
      </c>
      <c r="AA38">
        <v>0.18546799999999999</v>
      </c>
      <c r="AB38">
        <v>0.197801</v>
      </c>
      <c r="AC38">
        <v>0.210784</v>
      </c>
      <c r="AD38">
        <v>0.22430700000000001</v>
      </c>
      <c r="AE38">
        <v>0.238903</v>
      </c>
      <c r="AF38">
        <v>0.25458599999999998</v>
      </c>
      <c r="AG38">
        <v>0.27185599999999999</v>
      </c>
      <c r="AH38">
        <v>0.28897800000000001</v>
      </c>
      <c r="AI38">
        <v>0.30767600000000001</v>
      </c>
      <c r="AJ38">
        <v>0.32759500000000003</v>
      </c>
      <c r="AK38">
        <v>0.34855900000000001</v>
      </c>
      <c r="AL38" t="s">
        <v>125</v>
      </c>
    </row>
    <row r="39" spans="1:38">
      <c r="B39" t="s">
        <v>855</v>
      </c>
      <c r="C39" t="s">
        <v>856</v>
      </c>
      <c r="D39" t="s">
        <v>1094</v>
      </c>
      <c r="E39" t="s">
        <v>777</v>
      </c>
      <c r="F39">
        <v>54.603447000000003</v>
      </c>
      <c r="G39">
        <v>54.781798999999999</v>
      </c>
      <c r="H39">
        <v>55.515346999999998</v>
      </c>
      <c r="I39">
        <v>56.481617</v>
      </c>
      <c r="J39">
        <v>57.581673000000002</v>
      </c>
      <c r="K39">
        <v>58.430546</v>
      </c>
      <c r="L39">
        <v>59.386108</v>
      </c>
      <c r="M39">
        <v>60.457507999999997</v>
      </c>
      <c r="N39">
        <v>61.768149999999999</v>
      </c>
      <c r="O39">
        <v>63.112183000000002</v>
      </c>
      <c r="P39">
        <v>64.546806000000004</v>
      </c>
      <c r="Q39">
        <v>65.847083999999995</v>
      </c>
      <c r="R39">
        <v>67.496689000000003</v>
      </c>
      <c r="S39">
        <v>69.079162999999994</v>
      </c>
      <c r="T39">
        <v>70.779044999999996</v>
      </c>
      <c r="U39">
        <v>72.377150999999998</v>
      </c>
      <c r="V39">
        <v>74.105148</v>
      </c>
      <c r="W39">
        <v>75.981803999999997</v>
      </c>
      <c r="X39">
        <v>77.792572000000007</v>
      </c>
      <c r="Y39">
        <v>79.667381000000006</v>
      </c>
      <c r="Z39">
        <v>81.581305999999998</v>
      </c>
      <c r="AA39">
        <v>83.595695000000006</v>
      </c>
      <c r="AB39">
        <v>85.681190000000001</v>
      </c>
      <c r="AC39">
        <v>87.862358</v>
      </c>
      <c r="AD39">
        <v>90.121964000000006</v>
      </c>
      <c r="AE39">
        <v>92.640227999999993</v>
      </c>
      <c r="AF39">
        <v>95.345427999999998</v>
      </c>
      <c r="AG39">
        <v>98.375381000000004</v>
      </c>
      <c r="AH39">
        <v>101.10974899999999</v>
      </c>
      <c r="AI39">
        <v>104.14670599999999</v>
      </c>
      <c r="AJ39">
        <v>107.31989299999999</v>
      </c>
      <c r="AK39">
        <v>110.55276499999999</v>
      </c>
      <c r="AL39" s="51">
        <v>2.3E-2</v>
      </c>
    </row>
    <row r="40" spans="1:38">
      <c r="B40" t="s">
        <v>857</v>
      </c>
      <c r="D40" t="s">
        <v>1095</v>
      </c>
    </row>
    <row r="41" spans="1:38">
      <c r="A41" s="12" t="s">
        <v>121</v>
      </c>
      <c r="B41" t="s">
        <v>423</v>
      </c>
      <c r="C41" t="s">
        <v>858</v>
      </c>
      <c r="D41" t="s">
        <v>1096</v>
      </c>
      <c r="E41" t="s">
        <v>777</v>
      </c>
      <c r="F41">
        <v>185.11108400000001</v>
      </c>
      <c r="G41">
        <v>187.41339099999999</v>
      </c>
      <c r="H41">
        <v>190.11419699999999</v>
      </c>
      <c r="I41">
        <v>192.664795</v>
      </c>
      <c r="J41">
        <v>195.16325399999999</v>
      </c>
      <c r="K41">
        <v>196.35145600000001</v>
      </c>
      <c r="L41">
        <v>197.61440999999999</v>
      </c>
      <c r="M41">
        <v>198.733994</v>
      </c>
      <c r="N41">
        <v>200.05453499999999</v>
      </c>
      <c r="O41">
        <v>200.98191800000001</v>
      </c>
      <c r="P41">
        <v>201.929855</v>
      </c>
      <c r="Q41">
        <v>202.31111100000001</v>
      </c>
      <c r="R41">
        <v>203.65454099999999</v>
      </c>
      <c r="S41">
        <v>204.46348599999999</v>
      </c>
      <c r="T41">
        <v>205.50788900000001</v>
      </c>
      <c r="U41">
        <v>206.09761</v>
      </c>
      <c r="V41">
        <v>206.87872300000001</v>
      </c>
      <c r="W41">
        <v>207.776093</v>
      </c>
      <c r="X41">
        <v>208.35296600000001</v>
      </c>
      <c r="Y41">
        <v>209.02235400000001</v>
      </c>
      <c r="Z41">
        <v>209.614487</v>
      </c>
      <c r="AA41">
        <v>210.35394299999999</v>
      </c>
      <c r="AB41">
        <v>211.09272799999999</v>
      </c>
      <c r="AC41">
        <v>211.95198099999999</v>
      </c>
      <c r="AD41">
        <v>212.687378</v>
      </c>
      <c r="AE41">
        <v>213.74752799999999</v>
      </c>
      <c r="AF41">
        <v>215.013824</v>
      </c>
      <c r="AG41">
        <v>216.77552800000001</v>
      </c>
      <c r="AH41">
        <v>217.644012</v>
      </c>
      <c r="AI41">
        <v>218.93441799999999</v>
      </c>
      <c r="AJ41">
        <v>220.25176999999999</v>
      </c>
      <c r="AK41">
        <v>221.42288199999999</v>
      </c>
      <c r="AL41" s="51">
        <v>6.0000000000000001E-3</v>
      </c>
    </row>
    <row r="42" spans="1:38">
      <c r="A42" s="12" t="s">
        <v>120</v>
      </c>
      <c r="B42" t="s">
        <v>352</v>
      </c>
      <c r="C42" t="s">
        <v>859</v>
      </c>
      <c r="D42" t="s">
        <v>1097</v>
      </c>
      <c r="E42" t="s">
        <v>777</v>
      </c>
      <c r="F42">
        <v>0.18604699999999999</v>
      </c>
      <c r="G42">
        <v>0.164021</v>
      </c>
      <c r="H42">
        <v>0.147254</v>
      </c>
      <c r="I42">
        <v>0.13270699999999999</v>
      </c>
      <c r="J42">
        <v>0.121167</v>
      </c>
      <c r="K42">
        <v>0.111348</v>
      </c>
      <c r="L42">
        <v>0.10306899999999999</v>
      </c>
      <c r="M42">
        <v>9.6655000000000005E-2</v>
      </c>
      <c r="N42">
        <v>9.1883999999999993E-2</v>
      </c>
      <c r="O42">
        <v>8.7783E-2</v>
      </c>
      <c r="P42">
        <v>8.4326999999999999E-2</v>
      </c>
      <c r="Q42">
        <v>8.1729999999999997E-2</v>
      </c>
      <c r="R42">
        <v>7.9777000000000001E-2</v>
      </c>
      <c r="S42">
        <v>7.7663999999999997E-2</v>
      </c>
      <c r="T42">
        <v>7.6067999999999997E-2</v>
      </c>
      <c r="U42">
        <v>7.4709999999999999E-2</v>
      </c>
      <c r="V42">
        <v>7.3875999999999997E-2</v>
      </c>
      <c r="W42">
        <v>7.3050000000000004E-2</v>
      </c>
      <c r="X42">
        <v>7.2313000000000002E-2</v>
      </c>
      <c r="Y42">
        <v>7.1783E-2</v>
      </c>
      <c r="Z42">
        <v>7.1441000000000004E-2</v>
      </c>
      <c r="AA42">
        <v>7.1091000000000001E-2</v>
      </c>
      <c r="AB42">
        <v>7.0878999999999998E-2</v>
      </c>
      <c r="AC42">
        <v>7.0614999999999997E-2</v>
      </c>
      <c r="AD42">
        <v>7.0347999999999994E-2</v>
      </c>
      <c r="AE42">
        <v>7.0442000000000005E-2</v>
      </c>
      <c r="AF42">
        <v>7.0763000000000006E-2</v>
      </c>
      <c r="AG42">
        <v>7.1356000000000003E-2</v>
      </c>
      <c r="AH42">
        <v>7.1734000000000006E-2</v>
      </c>
      <c r="AI42">
        <v>7.2326000000000001E-2</v>
      </c>
      <c r="AJ42">
        <v>7.2960999999999998E-2</v>
      </c>
      <c r="AK42">
        <v>7.3634000000000005E-2</v>
      </c>
      <c r="AL42" s="51">
        <v>-2.9000000000000001E-2</v>
      </c>
    </row>
    <row r="43" spans="1:38">
      <c r="A43" s="12" t="s">
        <v>269</v>
      </c>
      <c r="B43" t="s">
        <v>335</v>
      </c>
      <c r="C43" t="s">
        <v>860</v>
      </c>
      <c r="D43" t="s">
        <v>1098</v>
      </c>
      <c r="E43" t="s">
        <v>777</v>
      </c>
      <c r="F43">
        <v>3.8039999999999997E-2</v>
      </c>
      <c r="G43">
        <v>4.2250000000000003E-2</v>
      </c>
      <c r="H43">
        <v>4.5719000000000003E-2</v>
      </c>
      <c r="I43">
        <v>4.8656999999999999E-2</v>
      </c>
      <c r="J43">
        <v>5.1005000000000002E-2</v>
      </c>
      <c r="K43">
        <v>5.2517000000000001E-2</v>
      </c>
      <c r="L43">
        <v>5.3672999999999998E-2</v>
      </c>
      <c r="M43">
        <v>5.4608999999999998E-2</v>
      </c>
      <c r="N43">
        <v>5.5481000000000003E-2</v>
      </c>
      <c r="O43">
        <v>5.6133000000000002E-2</v>
      </c>
      <c r="P43">
        <v>5.6626999999999997E-2</v>
      </c>
      <c r="Q43">
        <v>5.6869999999999997E-2</v>
      </c>
      <c r="R43">
        <v>5.7257000000000002E-2</v>
      </c>
      <c r="S43">
        <v>5.7373E-2</v>
      </c>
      <c r="T43">
        <v>5.7585999999999998E-2</v>
      </c>
      <c r="U43">
        <v>5.7757000000000003E-2</v>
      </c>
      <c r="V43">
        <v>5.8034000000000002E-2</v>
      </c>
      <c r="W43">
        <v>5.8368000000000003E-2</v>
      </c>
      <c r="X43">
        <v>5.8708000000000003E-2</v>
      </c>
      <c r="Y43">
        <v>5.9150000000000001E-2</v>
      </c>
      <c r="Z43">
        <v>5.9648E-2</v>
      </c>
      <c r="AA43">
        <v>6.0263999999999998E-2</v>
      </c>
      <c r="AB43">
        <v>6.0982000000000001E-2</v>
      </c>
      <c r="AC43">
        <v>6.1772000000000001E-2</v>
      </c>
      <c r="AD43">
        <v>6.2573000000000004E-2</v>
      </c>
      <c r="AE43">
        <v>6.3511999999999999E-2</v>
      </c>
      <c r="AF43">
        <v>6.4572000000000004E-2</v>
      </c>
      <c r="AG43">
        <v>6.5864000000000006E-2</v>
      </c>
      <c r="AH43">
        <v>6.6961999999999994E-2</v>
      </c>
      <c r="AI43">
        <v>6.8256999999999998E-2</v>
      </c>
      <c r="AJ43">
        <v>6.9611999999999993E-2</v>
      </c>
      <c r="AK43">
        <v>7.0968000000000003E-2</v>
      </c>
      <c r="AL43" s="51">
        <v>0.02</v>
      </c>
    </row>
    <row r="44" spans="1:38">
      <c r="A44" s="12" t="s">
        <v>119</v>
      </c>
      <c r="B44" t="s">
        <v>333</v>
      </c>
      <c r="C44" t="s">
        <v>861</v>
      </c>
      <c r="D44" t="s">
        <v>1099</v>
      </c>
      <c r="E44" t="s">
        <v>777</v>
      </c>
      <c r="F44">
        <v>2.235852</v>
      </c>
      <c r="G44">
        <v>2.3072599999999999</v>
      </c>
      <c r="H44">
        <v>2.3521740000000002</v>
      </c>
      <c r="I44">
        <v>2.370501</v>
      </c>
      <c r="J44">
        <v>2.369211</v>
      </c>
      <c r="K44">
        <v>2.3400919999999998</v>
      </c>
      <c r="L44">
        <v>2.3049620000000002</v>
      </c>
      <c r="M44">
        <v>2.2675209999999999</v>
      </c>
      <c r="N44">
        <v>2.236297</v>
      </c>
      <c r="O44">
        <v>2.2058680000000002</v>
      </c>
      <c r="P44">
        <v>2.1837369999999998</v>
      </c>
      <c r="Q44">
        <v>2.1648830000000001</v>
      </c>
      <c r="R44">
        <v>2.1671659999999999</v>
      </c>
      <c r="S44">
        <v>2.1769319999999999</v>
      </c>
      <c r="T44">
        <v>2.2061190000000002</v>
      </c>
      <c r="U44">
        <v>2.2490019999999999</v>
      </c>
      <c r="V44">
        <v>2.314432</v>
      </c>
      <c r="W44">
        <v>2.4044219999999998</v>
      </c>
      <c r="X44">
        <v>2.515682</v>
      </c>
      <c r="Y44">
        <v>2.6519810000000001</v>
      </c>
      <c r="Z44">
        <v>2.8108740000000001</v>
      </c>
      <c r="AA44">
        <v>2.9949810000000001</v>
      </c>
      <c r="AB44">
        <v>3.2070069999999999</v>
      </c>
      <c r="AC44">
        <v>3.4493109999999998</v>
      </c>
      <c r="AD44">
        <v>3.7169569999999998</v>
      </c>
      <c r="AE44">
        <v>4.0213150000000004</v>
      </c>
      <c r="AF44">
        <v>4.3658599999999996</v>
      </c>
      <c r="AG44">
        <v>4.7620519999999997</v>
      </c>
      <c r="AH44">
        <v>5.1815509999999998</v>
      </c>
      <c r="AI44">
        <v>5.6565690000000002</v>
      </c>
      <c r="AJ44">
        <v>6.1847760000000003</v>
      </c>
      <c r="AK44">
        <v>6.7661749999999996</v>
      </c>
      <c r="AL44" s="51">
        <v>3.5999999999999997E-2</v>
      </c>
    </row>
    <row r="45" spans="1:38">
      <c r="A45" s="12" t="s">
        <v>120</v>
      </c>
      <c r="B45" t="s">
        <v>652</v>
      </c>
      <c r="C45" t="s">
        <v>862</v>
      </c>
      <c r="D45" t="s">
        <v>1100</v>
      </c>
      <c r="E45" t="s">
        <v>777</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v>0</v>
      </c>
      <c r="AL45" t="s">
        <v>125</v>
      </c>
    </row>
    <row r="46" spans="1:38">
      <c r="A46" s="12" t="s">
        <v>118</v>
      </c>
      <c r="B46" t="s">
        <v>654</v>
      </c>
      <c r="C46" t="s">
        <v>863</v>
      </c>
      <c r="D46" t="s">
        <v>1101</v>
      </c>
      <c r="E46" t="s">
        <v>777</v>
      </c>
      <c r="F46">
        <v>0</v>
      </c>
      <c r="G46">
        <v>1.1329999999999999E-3</v>
      </c>
      <c r="H46">
        <v>2.1700000000000001E-3</v>
      </c>
      <c r="I46">
        <v>3.2880000000000001E-3</v>
      </c>
      <c r="J46">
        <v>4.4120000000000001E-3</v>
      </c>
      <c r="K46">
        <v>5.4990000000000004E-3</v>
      </c>
      <c r="L46">
        <v>6.5900000000000004E-3</v>
      </c>
      <c r="M46">
        <v>7.6899999999999998E-3</v>
      </c>
      <c r="N46">
        <v>8.8170000000000002E-3</v>
      </c>
      <c r="O46">
        <v>9.9380000000000007E-3</v>
      </c>
      <c r="P46">
        <v>1.106E-2</v>
      </c>
      <c r="Q46">
        <v>1.2128999999999999E-2</v>
      </c>
      <c r="R46">
        <v>1.3225000000000001E-2</v>
      </c>
      <c r="S46">
        <v>1.4255E-2</v>
      </c>
      <c r="T46">
        <v>1.5266999999999999E-2</v>
      </c>
      <c r="U46">
        <v>1.6209999999999999E-2</v>
      </c>
      <c r="V46">
        <v>1.7135000000000001E-2</v>
      </c>
      <c r="W46">
        <v>1.8044000000000001E-2</v>
      </c>
      <c r="X46">
        <v>1.891E-2</v>
      </c>
      <c r="Y46">
        <v>1.9789999999999999E-2</v>
      </c>
      <c r="Z46">
        <v>2.0648E-2</v>
      </c>
      <c r="AA46">
        <v>2.1499999999999998E-2</v>
      </c>
      <c r="AB46">
        <v>2.2360999999999999E-2</v>
      </c>
      <c r="AC46">
        <v>2.3272000000000001E-2</v>
      </c>
      <c r="AD46">
        <v>2.419E-2</v>
      </c>
      <c r="AE46">
        <v>2.5174999999999999E-2</v>
      </c>
      <c r="AF46">
        <v>2.6214999999999999E-2</v>
      </c>
      <c r="AG46">
        <v>2.7355999999999998E-2</v>
      </c>
      <c r="AH46">
        <v>2.8424999999999999E-2</v>
      </c>
      <c r="AI46">
        <v>2.9589000000000001E-2</v>
      </c>
      <c r="AJ46">
        <v>3.0810000000000001E-2</v>
      </c>
      <c r="AK46">
        <v>3.2077000000000001E-2</v>
      </c>
      <c r="AL46" t="s">
        <v>125</v>
      </c>
    </row>
    <row r="47" spans="1:38">
      <c r="A47" s="12" t="s">
        <v>122</v>
      </c>
      <c r="B47" t="s">
        <v>658</v>
      </c>
      <c r="C47" t="s">
        <v>864</v>
      </c>
      <c r="D47" t="s">
        <v>1102</v>
      </c>
      <c r="E47" t="s">
        <v>777</v>
      </c>
      <c r="F47">
        <v>1.0020000000000001E-3</v>
      </c>
      <c r="G47">
        <v>2.5200000000000001E-3</v>
      </c>
      <c r="H47">
        <v>3.9379999999999997E-3</v>
      </c>
      <c r="I47">
        <v>5.4669999999999996E-3</v>
      </c>
      <c r="J47">
        <v>7.0060000000000001E-3</v>
      </c>
      <c r="K47">
        <v>8.489E-3</v>
      </c>
      <c r="L47">
        <v>9.9710000000000007E-3</v>
      </c>
      <c r="M47">
        <v>1.1457999999999999E-2</v>
      </c>
      <c r="N47">
        <v>1.2973999999999999E-2</v>
      </c>
      <c r="O47">
        <v>1.447E-2</v>
      </c>
      <c r="P47">
        <v>1.5956999999999999E-2</v>
      </c>
      <c r="Q47">
        <v>1.7364000000000001E-2</v>
      </c>
      <c r="R47">
        <v>1.8807000000000001E-2</v>
      </c>
      <c r="S47">
        <v>2.0157000000000001E-2</v>
      </c>
      <c r="T47">
        <v>2.1486000000000002E-2</v>
      </c>
      <c r="U47">
        <v>2.2728000000000002E-2</v>
      </c>
      <c r="V47">
        <v>2.3959000000000001E-2</v>
      </c>
      <c r="W47">
        <v>2.5186E-2</v>
      </c>
      <c r="X47">
        <v>2.6352E-2</v>
      </c>
      <c r="Y47">
        <v>2.7521E-2</v>
      </c>
      <c r="Z47">
        <v>2.8666000000000001E-2</v>
      </c>
      <c r="AA47">
        <v>2.9833999999999999E-2</v>
      </c>
      <c r="AB47">
        <v>3.1025E-2</v>
      </c>
      <c r="AC47">
        <v>3.2273999999999997E-2</v>
      </c>
      <c r="AD47">
        <v>3.3533E-2</v>
      </c>
      <c r="AE47">
        <v>3.4883999999999998E-2</v>
      </c>
      <c r="AF47">
        <v>3.6311999999999997E-2</v>
      </c>
      <c r="AG47">
        <v>3.7878000000000002E-2</v>
      </c>
      <c r="AH47">
        <v>3.9345999999999999E-2</v>
      </c>
      <c r="AI47">
        <v>4.0945000000000002E-2</v>
      </c>
      <c r="AJ47">
        <v>4.2622E-2</v>
      </c>
      <c r="AK47">
        <v>4.4364000000000001E-2</v>
      </c>
      <c r="AL47" s="51">
        <v>0.13</v>
      </c>
    </row>
    <row r="48" spans="1:38">
      <c r="A48" s="12" t="s">
        <v>122</v>
      </c>
      <c r="B48" t="s">
        <v>656</v>
      </c>
      <c r="C48" t="s">
        <v>865</v>
      </c>
      <c r="D48" t="s">
        <v>1103</v>
      </c>
      <c r="E48" t="s">
        <v>777</v>
      </c>
      <c r="F48">
        <v>1.0790000000000001E-3</v>
      </c>
      <c r="G48">
        <v>2.666E-3</v>
      </c>
      <c r="H48">
        <v>4.15E-3</v>
      </c>
      <c r="I48">
        <v>5.7489999999999998E-3</v>
      </c>
      <c r="J48">
        <v>7.3590000000000001E-3</v>
      </c>
      <c r="K48">
        <v>8.9099999999999995E-3</v>
      </c>
      <c r="L48">
        <v>1.0460000000000001E-2</v>
      </c>
      <c r="M48">
        <v>1.2014E-2</v>
      </c>
      <c r="N48">
        <v>1.3599E-2</v>
      </c>
      <c r="O48">
        <v>1.5162999999999999E-2</v>
      </c>
      <c r="P48">
        <v>1.6718E-2</v>
      </c>
      <c r="Q48">
        <v>1.8186999999999998E-2</v>
      </c>
      <c r="R48">
        <v>1.9695000000000001E-2</v>
      </c>
      <c r="S48">
        <v>2.1104999999999999E-2</v>
      </c>
      <c r="T48">
        <v>2.2494E-2</v>
      </c>
      <c r="U48">
        <v>2.3792000000000001E-2</v>
      </c>
      <c r="V48">
        <v>2.5078E-2</v>
      </c>
      <c r="W48">
        <v>2.6360999999999999E-2</v>
      </c>
      <c r="X48">
        <v>2.7581000000000001E-2</v>
      </c>
      <c r="Y48">
        <v>2.8802000000000001E-2</v>
      </c>
      <c r="Z48">
        <v>2.9999000000000001E-2</v>
      </c>
      <c r="AA48">
        <v>3.1220000000000001E-2</v>
      </c>
      <c r="AB48">
        <v>3.2467000000000003E-2</v>
      </c>
      <c r="AC48">
        <v>3.3772999999999997E-2</v>
      </c>
      <c r="AD48">
        <v>3.5090999999999997E-2</v>
      </c>
      <c r="AE48">
        <v>3.6504000000000002E-2</v>
      </c>
      <c r="AF48">
        <v>3.7997000000000003E-2</v>
      </c>
      <c r="AG48">
        <v>3.9635999999999998E-2</v>
      </c>
      <c r="AH48">
        <v>4.1170999999999999E-2</v>
      </c>
      <c r="AI48">
        <v>4.2845000000000001E-2</v>
      </c>
      <c r="AJ48">
        <v>4.4599E-2</v>
      </c>
      <c r="AK48">
        <v>4.6420999999999997E-2</v>
      </c>
      <c r="AL48" s="51">
        <v>0.129</v>
      </c>
    </row>
    <row r="49" spans="1:38">
      <c r="A49" s="12" t="s">
        <v>270</v>
      </c>
      <c r="B49" t="s">
        <v>660</v>
      </c>
      <c r="C49" t="s">
        <v>866</v>
      </c>
      <c r="D49" t="s">
        <v>1104</v>
      </c>
      <c r="E49" t="s">
        <v>777</v>
      </c>
      <c r="F49">
        <v>1.173E-3</v>
      </c>
      <c r="G49">
        <v>3.3279999999999998E-3</v>
      </c>
      <c r="H49">
        <v>5.3369999999999997E-3</v>
      </c>
      <c r="I49">
        <v>7.502E-3</v>
      </c>
      <c r="J49">
        <v>9.6810000000000004E-3</v>
      </c>
      <c r="K49">
        <v>1.1782000000000001E-2</v>
      </c>
      <c r="L49">
        <v>1.3883E-2</v>
      </c>
      <c r="M49">
        <v>1.5993E-2</v>
      </c>
      <c r="N49">
        <v>1.8145999999999999E-2</v>
      </c>
      <c r="O49">
        <v>2.0274E-2</v>
      </c>
      <c r="P49">
        <v>2.2391999999999999E-2</v>
      </c>
      <c r="Q49">
        <v>2.4396999999999999E-2</v>
      </c>
      <c r="R49">
        <v>2.6453999999999998E-2</v>
      </c>
      <c r="S49">
        <v>2.8381E-2</v>
      </c>
      <c r="T49">
        <v>3.0276000000000001E-2</v>
      </c>
      <c r="U49">
        <v>3.2046999999999999E-2</v>
      </c>
      <c r="V49">
        <v>3.3798000000000002E-2</v>
      </c>
      <c r="W49">
        <v>3.5539000000000001E-2</v>
      </c>
      <c r="X49">
        <v>3.7196E-2</v>
      </c>
      <c r="Y49">
        <v>3.8859999999999999E-2</v>
      </c>
      <c r="Z49">
        <v>4.0488000000000003E-2</v>
      </c>
      <c r="AA49">
        <v>4.2140999999999998E-2</v>
      </c>
      <c r="AB49">
        <v>4.3824000000000002E-2</v>
      </c>
      <c r="AC49">
        <v>4.5592000000000001E-2</v>
      </c>
      <c r="AD49">
        <v>4.7375E-2</v>
      </c>
      <c r="AE49">
        <v>4.9286999999999997E-2</v>
      </c>
      <c r="AF49">
        <v>5.1306999999999998E-2</v>
      </c>
      <c r="AG49">
        <v>5.3524000000000002E-2</v>
      </c>
      <c r="AH49">
        <v>5.5599999999999997E-2</v>
      </c>
      <c r="AI49">
        <v>5.7862999999999998E-2</v>
      </c>
      <c r="AJ49">
        <v>6.0235999999999998E-2</v>
      </c>
      <c r="AK49">
        <v>6.2700000000000006E-2</v>
      </c>
      <c r="AL49" s="51">
        <v>0.13700000000000001</v>
      </c>
    </row>
    <row r="50" spans="1:38">
      <c r="B50" t="s">
        <v>867</v>
      </c>
      <c r="C50" t="s">
        <v>868</v>
      </c>
      <c r="D50" t="s">
        <v>1105</v>
      </c>
      <c r="E50" t="s">
        <v>777</v>
      </c>
      <c r="F50">
        <v>187.57427999999999</v>
      </c>
      <c r="G50">
        <v>189.93634</v>
      </c>
      <c r="H50">
        <v>192.67484999999999</v>
      </c>
      <c r="I50">
        <v>195.238831</v>
      </c>
      <c r="J50">
        <v>197.73292499999999</v>
      </c>
      <c r="K50">
        <v>198.88999899999999</v>
      </c>
      <c r="L50">
        <v>200.11705000000001</v>
      </c>
      <c r="M50">
        <v>201.199692</v>
      </c>
      <c r="N50">
        <v>202.49142499999999</v>
      </c>
      <c r="O50">
        <v>203.39149499999999</v>
      </c>
      <c r="P50">
        <v>204.320618</v>
      </c>
      <c r="Q50">
        <v>204.68647799999999</v>
      </c>
      <c r="R50">
        <v>206.036835</v>
      </c>
      <c r="S50">
        <v>206.859329</v>
      </c>
      <c r="T50">
        <v>207.93722500000001</v>
      </c>
      <c r="U50">
        <v>208.573792</v>
      </c>
      <c r="V50">
        <v>209.42460600000001</v>
      </c>
      <c r="W50">
        <v>210.416504</v>
      </c>
      <c r="X50">
        <v>211.109589</v>
      </c>
      <c r="Y50">
        <v>211.91996800000001</v>
      </c>
      <c r="Z50">
        <v>212.676163</v>
      </c>
      <c r="AA50">
        <v>213.60458399999999</v>
      </c>
      <c r="AB50">
        <v>214.56098900000001</v>
      </c>
      <c r="AC50">
        <v>215.668274</v>
      </c>
      <c r="AD50">
        <v>216.67707799999999</v>
      </c>
      <c r="AE50">
        <v>218.04837000000001</v>
      </c>
      <c r="AF50">
        <v>219.66639699999999</v>
      </c>
      <c r="AG50">
        <v>221.832581</v>
      </c>
      <c r="AH50">
        <v>223.127869</v>
      </c>
      <c r="AI50">
        <v>224.901825</v>
      </c>
      <c r="AJ50">
        <v>226.75671399999999</v>
      </c>
      <c r="AK50">
        <v>228.51850899999999</v>
      </c>
      <c r="AL50" s="51">
        <v>6.0000000000000001E-3</v>
      </c>
    </row>
    <row r="51" spans="1:38">
      <c r="B51" t="s">
        <v>869</v>
      </c>
      <c r="C51" t="s">
        <v>870</v>
      </c>
      <c r="D51" t="s">
        <v>1106</v>
      </c>
      <c r="E51" t="s">
        <v>777</v>
      </c>
      <c r="F51">
        <v>304.29357900000002</v>
      </c>
      <c r="G51">
        <v>307.66116299999999</v>
      </c>
      <c r="H51">
        <v>312.93335000000002</v>
      </c>
      <c r="I51">
        <v>317.70700099999999</v>
      </c>
      <c r="J51">
        <v>322.66467299999999</v>
      </c>
      <c r="K51">
        <v>325.79129</v>
      </c>
      <c r="L51">
        <v>329.25698899999998</v>
      </c>
      <c r="M51">
        <v>332.694885</v>
      </c>
      <c r="N51">
        <v>336.70532200000002</v>
      </c>
      <c r="O51">
        <v>340.27844199999998</v>
      </c>
      <c r="P51">
        <v>344.02716099999998</v>
      </c>
      <c r="Q51">
        <v>346.95617700000003</v>
      </c>
      <c r="R51">
        <v>351.66378800000001</v>
      </c>
      <c r="S51">
        <v>355.60348499999998</v>
      </c>
      <c r="T51">
        <v>360.03207400000002</v>
      </c>
      <c r="U51">
        <v>363.81957999999997</v>
      </c>
      <c r="V51">
        <v>368.12973</v>
      </c>
      <c r="W51">
        <v>372.77658100000002</v>
      </c>
      <c r="X51">
        <v>376.815247</v>
      </c>
      <c r="Y51">
        <v>380.994415</v>
      </c>
      <c r="Z51">
        <v>385.11114500000002</v>
      </c>
      <c r="AA51">
        <v>389.50805700000001</v>
      </c>
      <c r="AB51">
        <v>394.02108800000002</v>
      </c>
      <c r="AC51">
        <v>398.79629499999999</v>
      </c>
      <c r="AD51">
        <v>403.47387700000002</v>
      </c>
      <c r="AE51">
        <v>408.93469199999998</v>
      </c>
      <c r="AF51">
        <v>414.93237299999998</v>
      </c>
      <c r="AG51">
        <v>422.07150300000001</v>
      </c>
      <c r="AH51">
        <v>427.74401899999998</v>
      </c>
      <c r="AI51">
        <v>434.53539999999998</v>
      </c>
      <c r="AJ51">
        <v>441.66012599999999</v>
      </c>
      <c r="AK51">
        <v>448.94326799999999</v>
      </c>
      <c r="AL51" s="51">
        <v>1.2999999999999999E-2</v>
      </c>
    </row>
    <row r="52" spans="1:38">
      <c r="B52" t="s">
        <v>871</v>
      </c>
      <c r="D52" t="s">
        <v>1107</v>
      </c>
    </row>
    <row r="53" spans="1:38">
      <c r="B53" t="s">
        <v>465</v>
      </c>
      <c r="D53" t="s">
        <v>1108</v>
      </c>
    </row>
    <row r="54" spans="1:38">
      <c r="A54" s="12" t="s">
        <v>121</v>
      </c>
      <c r="B54" t="s">
        <v>423</v>
      </c>
      <c r="C54" t="s">
        <v>872</v>
      </c>
      <c r="D54" t="s">
        <v>1109</v>
      </c>
      <c r="E54" t="s">
        <v>526</v>
      </c>
      <c r="F54">
        <v>441.157196</v>
      </c>
      <c r="G54">
        <v>439.851654</v>
      </c>
      <c r="H54">
        <v>444.875854</v>
      </c>
      <c r="I54">
        <v>445.75824</v>
      </c>
      <c r="J54">
        <v>447.026276</v>
      </c>
      <c r="K54">
        <v>446.18331899999998</v>
      </c>
      <c r="L54">
        <v>445.75247200000001</v>
      </c>
      <c r="M54">
        <v>444.64956699999999</v>
      </c>
      <c r="N54">
        <v>443.95849600000003</v>
      </c>
      <c r="O54">
        <v>443.044647</v>
      </c>
      <c r="P54">
        <v>442.47238199999998</v>
      </c>
      <c r="Q54">
        <v>441.41467299999999</v>
      </c>
      <c r="R54">
        <v>443.26297</v>
      </c>
      <c r="S54">
        <v>444.08538800000002</v>
      </c>
      <c r="T54">
        <v>445.49386600000003</v>
      </c>
      <c r="U54">
        <v>446.66549700000002</v>
      </c>
      <c r="V54">
        <v>448.95410199999998</v>
      </c>
      <c r="W54">
        <v>451.39312699999999</v>
      </c>
      <c r="X54">
        <v>452.53585800000002</v>
      </c>
      <c r="Y54">
        <v>453.64514200000002</v>
      </c>
      <c r="Z54">
        <v>454.65353399999998</v>
      </c>
      <c r="AA54">
        <v>455.76773100000003</v>
      </c>
      <c r="AB54">
        <v>456.98211700000002</v>
      </c>
      <c r="AC54">
        <v>458.283661</v>
      </c>
      <c r="AD54">
        <v>459.356964</v>
      </c>
      <c r="AE54">
        <v>461.23822000000001</v>
      </c>
      <c r="AF54">
        <v>463.55627399999997</v>
      </c>
      <c r="AG54">
        <v>467.04431199999999</v>
      </c>
      <c r="AH54">
        <v>469.11380000000003</v>
      </c>
      <c r="AI54">
        <v>472.58075000000002</v>
      </c>
      <c r="AJ54">
        <v>476.39025900000001</v>
      </c>
      <c r="AK54">
        <v>480.847961</v>
      </c>
      <c r="AL54" s="51">
        <v>3.0000000000000001E-3</v>
      </c>
    </row>
    <row r="55" spans="1:38">
      <c r="A55" s="12" t="s">
        <v>120</v>
      </c>
      <c r="B55" t="s">
        <v>352</v>
      </c>
      <c r="C55" t="s">
        <v>873</v>
      </c>
      <c r="D55" t="s">
        <v>1110</v>
      </c>
      <c r="E55" t="s">
        <v>526</v>
      </c>
      <c r="F55">
        <v>165.25325000000001</v>
      </c>
      <c r="G55">
        <v>164.454971</v>
      </c>
      <c r="H55">
        <v>166.53810100000001</v>
      </c>
      <c r="I55">
        <v>167.45056199999999</v>
      </c>
      <c r="J55">
        <v>168.80522199999999</v>
      </c>
      <c r="K55">
        <v>169.56707800000001</v>
      </c>
      <c r="L55">
        <v>170.78431699999999</v>
      </c>
      <c r="M55">
        <v>172.09639000000001</v>
      </c>
      <c r="N55">
        <v>173.62622099999999</v>
      </c>
      <c r="O55">
        <v>174.87560999999999</v>
      </c>
      <c r="P55">
        <v>176.28919999999999</v>
      </c>
      <c r="Q55">
        <v>177.55345199999999</v>
      </c>
      <c r="R55">
        <v>179.84492499999999</v>
      </c>
      <c r="S55">
        <v>182.160492</v>
      </c>
      <c r="T55">
        <v>185.23513800000001</v>
      </c>
      <c r="U55">
        <v>188.33802800000001</v>
      </c>
      <c r="V55">
        <v>192.02383399999999</v>
      </c>
      <c r="W55">
        <v>196.10861199999999</v>
      </c>
      <c r="X55">
        <v>199.81353799999999</v>
      </c>
      <c r="Y55">
        <v>203.407028</v>
      </c>
      <c r="Z55">
        <v>206.713821</v>
      </c>
      <c r="AA55">
        <v>210.07699600000001</v>
      </c>
      <c r="AB55">
        <v>213.51179500000001</v>
      </c>
      <c r="AC55">
        <v>216.92773399999999</v>
      </c>
      <c r="AD55">
        <v>220.113113</v>
      </c>
      <c r="AE55">
        <v>223.60792499999999</v>
      </c>
      <c r="AF55">
        <v>227.27912900000001</v>
      </c>
      <c r="AG55">
        <v>231.45361299999999</v>
      </c>
      <c r="AH55">
        <v>234.81632999999999</v>
      </c>
      <c r="AI55">
        <v>238.794479</v>
      </c>
      <c r="AJ55">
        <v>242.93493699999999</v>
      </c>
      <c r="AK55">
        <v>247.39920000000001</v>
      </c>
      <c r="AL55" s="51">
        <v>1.2999999999999999E-2</v>
      </c>
    </row>
    <row r="56" spans="1:38">
      <c r="A56" s="12" t="s">
        <v>269</v>
      </c>
      <c r="B56" t="s">
        <v>335</v>
      </c>
      <c r="C56" t="s">
        <v>874</v>
      </c>
      <c r="D56" t="s">
        <v>1111</v>
      </c>
      <c r="E56" t="s">
        <v>526</v>
      </c>
      <c r="F56">
        <v>0.118809</v>
      </c>
      <c r="G56">
        <v>0.165408</v>
      </c>
      <c r="H56">
        <v>0.21107600000000001</v>
      </c>
      <c r="I56">
        <v>0.25260300000000002</v>
      </c>
      <c r="J56">
        <v>0.293383</v>
      </c>
      <c r="K56">
        <v>0.33160899999999999</v>
      </c>
      <c r="L56">
        <v>0.36896699999999999</v>
      </c>
      <c r="M56">
        <v>0.40499800000000002</v>
      </c>
      <c r="N56">
        <v>0.44082300000000002</v>
      </c>
      <c r="O56">
        <v>0.47652</v>
      </c>
      <c r="P56">
        <v>0.51246700000000001</v>
      </c>
      <c r="Q56">
        <v>0.54691599999999996</v>
      </c>
      <c r="R56">
        <v>0.58455000000000001</v>
      </c>
      <c r="S56">
        <v>0.62150399999999995</v>
      </c>
      <c r="T56">
        <v>0.66028299999999995</v>
      </c>
      <c r="U56">
        <v>0.69889100000000004</v>
      </c>
      <c r="V56">
        <v>0.74020699999999995</v>
      </c>
      <c r="W56">
        <v>0.78395999999999999</v>
      </c>
      <c r="X56">
        <v>0.82745500000000005</v>
      </c>
      <c r="Y56">
        <v>0.87267899999999998</v>
      </c>
      <c r="Z56">
        <v>0.91802300000000003</v>
      </c>
      <c r="AA56">
        <v>0.96418899999999996</v>
      </c>
      <c r="AB56">
        <v>1.011474</v>
      </c>
      <c r="AC56">
        <v>1.0603659999999999</v>
      </c>
      <c r="AD56">
        <v>1.109532</v>
      </c>
      <c r="AE56">
        <v>1.162245</v>
      </c>
      <c r="AF56">
        <v>1.2184900000000001</v>
      </c>
      <c r="AG56">
        <v>1.281112</v>
      </c>
      <c r="AH56">
        <v>1.342859</v>
      </c>
      <c r="AI56">
        <v>1.4122779999999999</v>
      </c>
      <c r="AJ56">
        <v>1.4866569999999999</v>
      </c>
      <c r="AK56">
        <v>1.5669919999999999</v>
      </c>
      <c r="AL56" s="51">
        <v>8.6999999999999994E-2</v>
      </c>
    </row>
    <row r="57" spans="1:38">
      <c r="A57" s="12" t="s">
        <v>119</v>
      </c>
      <c r="B57" t="s">
        <v>333</v>
      </c>
      <c r="C57" t="s">
        <v>875</v>
      </c>
      <c r="D57" t="s">
        <v>1112</v>
      </c>
      <c r="E57" t="s">
        <v>526</v>
      </c>
      <c r="F57">
        <v>6.5120999999999998E-2</v>
      </c>
      <c r="G57">
        <v>9.4753000000000004E-2</v>
      </c>
      <c r="H57">
        <v>0.123069</v>
      </c>
      <c r="I57">
        <v>0.148065</v>
      </c>
      <c r="J57">
        <v>0.17125299999999999</v>
      </c>
      <c r="K57">
        <v>0.19175</v>
      </c>
      <c r="L57">
        <v>0.21068100000000001</v>
      </c>
      <c r="M57">
        <v>0.227911</v>
      </c>
      <c r="N57">
        <v>0.244148</v>
      </c>
      <c r="O57">
        <v>0.25945400000000002</v>
      </c>
      <c r="P57">
        <v>0.27416099999999999</v>
      </c>
      <c r="Q57">
        <v>0.28744799999999998</v>
      </c>
      <c r="R57">
        <v>0.301732</v>
      </c>
      <c r="S57">
        <v>0.314938</v>
      </c>
      <c r="T57">
        <v>0.32844299999999998</v>
      </c>
      <c r="U57">
        <v>0.34143200000000001</v>
      </c>
      <c r="V57">
        <v>0.35519499999999998</v>
      </c>
      <c r="W57">
        <v>0.36943100000000001</v>
      </c>
      <c r="X57">
        <v>0.382965</v>
      </c>
      <c r="Y57">
        <v>0.39681</v>
      </c>
      <c r="Z57">
        <v>0.410437</v>
      </c>
      <c r="AA57">
        <v>0.42427599999999999</v>
      </c>
      <c r="AB57">
        <v>0.43861299999999998</v>
      </c>
      <c r="AC57">
        <v>0.45444000000000001</v>
      </c>
      <c r="AD57">
        <v>0.471522</v>
      </c>
      <c r="AE57">
        <v>0.49183500000000002</v>
      </c>
      <c r="AF57">
        <v>0.51565799999999995</v>
      </c>
      <c r="AG57">
        <v>0.54457800000000001</v>
      </c>
      <c r="AH57">
        <v>0.57587299999999997</v>
      </c>
      <c r="AI57">
        <v>0.61359200000000003</v>
      </c>
      <c r="AJ57">
        <v>0.65694699999999995</v>
      </c>
      <c r="AK57">
        <v>0.70685100000000001</v>
      </c>
      <c r="AL57" s="51">
        <v>0.08</v>
      </c>
    </row>
    <row r="58" spans="1:38">
      <c r="A58" s="12" t="s">
        <v>120</v>
      </c>
      <c r="B58" t="s">
        <v>652</v>
      </c>
      <c r="C58" t="s">
        <v>876</v>
      </c>
      <c r="D58" t="s">
        <v>1113</v>
      </c>
      <c r="E58" t="s">
        <v>526</v>
      </c>
      <c r="F58">
        <v>46.497841000000001</v>
      </c>
      <c r="G58">
        <v>49.382297999999999</v>
      </c>
      <c r="H58">
        <v>52.720523999999997</v>
      </c>
      <c r="I58">
        <v>55.438412</v>
      </c>
      <c r="J58">
        <v>58.098877000000002</v>
      </c>
      <c r="K58">
        <v>60.435454999999997</v>
      </c>
      <c r="L58">
        <v>62.901671999999998</v>
      </c>
      <c r="M58">
        <v>65.381752000000006</v>
      </c>
      <c r="N58">
        <v>67.983559</v>
      </c>
      <c r="O58">
        <v>70.611564999999999</v>
      </c>
      <c r="P58">
        <v>73.415970000000002</v>
      </c>
      <c r="Q58">
        <v>76.181006999999994</v>
      </c>
      <c r="R58">
        <v>79.430351000000002</v>
      </c>
      <c r="S58">
        <v>82.622687999999997</v>
      </c>
      <c r="T58">
        <v>86.056984</v>
      </c>
      <c r="U58">
        <v>89.336876000000004</v>
      </c>
      <c r="V58">
        <v>92.878960000000006</v>
      </c>
      <c r="W58">
        <v>96.613060000000004</v>
      </c>
      <c r="X58">
        <v>100.280106</v>
      </c>
      <c r="Y58">
        <v>103.984886</v>
      </c>
      <c r="Z58">
        <v>108.045677</v>
      </c>
      <c r="AA58">
        <v>112.491905</v>
      </c>
      <c r="AB58">
        <v>117.267647</v>
      </c>
      <c r="AC58">
        <v>122.368492</v>
      </c>
      <c r="AD58">
        <v>127.61853000000001</v>
      </c>
      <c r="AE58">
        <v>133.36409</v>
      </c>
      <c r="AF58">
        <v>139.49873400000001</v>
      </c>
      <c r="AG58">
        <v>146.25076300000001</v>
      </c>
      <c r="AH58">
        <v>152.80003400000001</v>
      </c>
      <c r="AI58">
        <v>160.19517500000001</v>
      </c>
      <c r="AJ58">
        <v>168.01229900000001</v>
      </c>
      <c r="AK58">
        <v>176.45491000000001</v>
      </c>
      <c r="AL58" s="51">
        <v>4.3999999999999997E-2</v>
      </c>
    </row>
    <row r="59" spans="1:38">
      <c r="A59" s="12" t="s">
        <v>118</v>
      </c>
      <c r="B59" t="s">
        <v>654</v>
      </c>
      <c r="C59" t="s">
        <v>877</v>
      </c>
      <c r="D59" t="s">
        <v>1114</v>
      </c>
      <c r="E59" t="s">
        <v>526</v>
      </c>
      <c r="F59">
        <v>6.8770000000000003E-3</v>
      </c>
      <c r="G59">
        <v>3.3599999999999998E-2</v>
      </c>
      <c r="H59">
        <v>6.1106000000000001E-2</v>
      </c>
      <c r="I59">
        <v>8.9328000000000005E-2</v>
      </c>
      <c r="J59">
        <v>0.11849</v>
      </c>
      <c r="K59">
        <v>0.14740200000000001</v>
      </c>
      <c r="L59">
        <v>0.17644599999999999</v>
      </c>
      <c r="M59">
        <v>0.20519999999999999</v>
      </c>
      <c r="N59">
        <v>0.23400699999999999</v>
      </c>
      <c r="O59">
        <v>0.262262</v>
      </c>
      <c r="P59">
        <v>0.29012500000000002</v>
      </c>
      <c r="Q59">
        <v>0.31678299999999998</v>
      </c>
      <c r="R59">
        <v>0.34505200000000003</v>
      </c>
      <c r="S59">
        <v>0.37275399999999997</v>
      </c>
      <c r="T59">
        <v>0.401254</v>
      </c>
      <c r="U59">
        <v>0.42981200000000003</v>
      </c>
      <c r="V59">
        <v>0.46034900000000001</v>
      </c>
      <c r="W59">
        <v>0.49257000000000001</v>
      </c>
      <c r="X59">
        <v>0.52495199999999997</v>
      </c>
      <c r="Y59">
        <v>0.55886100000000005</v>
      </c>
      <c r="Z59">
        <v>0.59360500000000005</v>
      </c>
      <c r="AA59">
        <v>0.62952699999999995</v>
      </c>
      <c r="AB59">
        <v>0.66700199999999998</v>
      </c>
      <c r="AC59">
        <v>0.70572699999999999</v>
      </c>
      <c r="AD59">
        <v>0.74365800000000004</v>
      </c>
      <c r="AE59">
        <v>0.78296399999999999</v>
      </c>
      <c r="AF59">
        <v>0.82369999999999999</v>
      </c>
      <c r="AG59">
        <v>0.86769499999999999</v>
      </c>
      <c r="AH59">
        <v>0.91022899999999995</v>
      </c>
      <c r="AI59">
        <v>0.95715099999999997</v>
      </c>
      <c r="AJ59">
        <v>1.0069669999999999</v>
      </c>
      <c r="AK59">
        <v>1.0608439999999999</v>
      </c>
      <c r="AL59" s="51">
        <v>0.17599999999999999</v>
      </c>
    </row>
    <row r="60" spans="1:38">
      <c r="A60" s="12" t="s">
        <v>122</v>
      </c>
      <c r="B60" t="s">
        <v>658</v>
      </c>
      <c r="C60" t="s">
        <v>878</v>
      </c>
      <c r="D60" t="s">
        <v>1115</v>
      </c>
      <c r="E60" t="s">
        <v>526</v>
      </c>
      <c r="F60">
        <v>0</v>
      </c>
      <c r="G60">
        <v>3.6101000000000001E-2</v>
      </c>
      <c r="H60">
        <v>7.2613999999999998E-2</v>
      </c>
      <c r="I60">
        <v>0.109613</v>
      </c>
      <c r="J60">
        <v>0.14730299999999999</v>
      </c>
      <c r="K60">
        <v>0.184003</v>
      </c>
      <c r="L60">
        <v>0.219995</v>
      </c>
      <c r="M60">
        <v>0.25469999999999998</v>
      </c>
      <c r="N60">
        <v>0.28847899999999999</v>
      </c>
      <c r="O60">
        <v>0.32112800000000002</v>
      </c>
      <c r="P60">
        <v>0.35269499999999998</v>
      </c>
      <c r="Q60">
        <v>0.38236300000000001</v>
      </c>
      <c r="R60">
        <v>0.41358099999999998</v>
      </c>
      <c r="S60">
        <v>0.44394</v>
      </c>
      <c r="T60">
        <v>0.47541699999999998</v>
      </c>
      <c r="U60">
        <v>0.50700999999999996</v>
      </c>
      <c r="V60">
        <v>0.54084500000000002</v>
      </c>
      <c r="W60">
        <v>0.57661799999999996</v>
      </c>
      <c r="X60">
        <v>0.61259699999999995</v>
      </c>
      <c r="Y60">
        <v>0.65040900000000001</v>
      </c>
      <c r="Z60">
        <v>0.68915700000000002</v>
      </c>
      <c r="AA60">
        <v>0.72917100000000001</v>
      </c>
      <c r="AB60">
        <v>0.77050099999999999</v>
      </c>
      <c r="AC60">
        <v>0.81327099999999997</v>
      </c>
      <c r="AD60">
        <v>0.85494300000000001</v>
      </c>
      <c r="AE60">
        <v>0.89818200000000004</v>
      </c>
      <c r="AF60">
        <v>0.94306199999999996</v>
      </c>
      <c r="AG60">
        <v>0.99169600000000002</v>
      </c>
      <c r="AH60">
        <v>1.038762</v>
      </c>
      <c r="AI60">
        <v>1.0910120000000001</v>
      </c>
      <c r="AJ60">
        <v>1.146795</v>
      </c>
      <c r="AK60">
        <v>1.207525</v>
      </c>
      <c r="AL60" t="s">
        <v>125</v>
      </c>
    </row>
    <row r="61" spans="1:38">
      <c r="A61" s="12" t="s">
        <v>122</v>
      </c>
      <c r="B61" t="s">
        <v>656</v>
      </c>
      <c r="C61" t="s">
        <v>879</v>
      </c>
      <c r="D61" t="s">
        <v>1116</v>
      </c>
      <c r="E61" t="s">
        <v>526</v>
      </c>
      <c r="F61">
        <v>0</v>
      </c>
      <c r="G61">
        <v>3.7775000000000003E-2</v>
      </c>
      <c r="H61">
        <v>7.5880000000000003E-2</v>
      </c>
      <c r="I61">
        <v>0.11486399999999999</v>
      </c>
      <c r="J61">
        <v>0.154915</v>
      </c>
      <c r="K61">
        <v>0.19441</v>
      </c>
      <c r="L61">
        <v>0.23379800000000001</v>
      </c>
      <c r="M61">
        <v>0.27249899999999999</v>
      </c>
      <c r="N61">
        <v>0.31092900000000001</v>
      </c>
      <c r="O61">
        <v>0.34859499999999999</v>
      </c>
      <c r="P61">
        <v>0.38585000000000003</v>
      </c>
      <c r="Q61">
        <v>0.42161500000000002</v>
      </c>
      <c r="R61">
        <v>0.45966499999999999</v>
      </c>
      <c r="S61">
        <v>0.49687900000000002</v>
      </c>
      <c r="T61">
        <v>0.53535900000000003</v>
      </c>
      <c r="U61">
        <v>0.57391899999999996</v>
      </c>
      <c r="V61">
        <v>0.61492000000000002</v>
      </c>
      <c r="W61">
        <v>0.65798699999999999</v>
      </c>
      <c r="X61">
        <v>0.70110099999999997</v>
      </c>
      <c r="Y61">
        <v>0.74609800000000004</v>
      </c>
      <c r="Z61">
        <v>0.79204600000000003</v>
      </c>
      <c r="AA61">
        <v>0.83935300000000002</v>
      </c>
      <c r="AB61">
        <v>0.88824199999999998</v>
      </c>
      <c r="AC61">
        <v>0.93876000000000004</v>
      </c>
      <c r="AD61">
        <v>0.98813099999999998</v>
      </c>
      <c r="AE61">
        <v>1.039385</v>
      </c>
      <c r="AF61">
        <v>1.092538</v>
      </c>
      <c r="AG61">
        <v>1.149966</v>
      </c>
      <c r="AH61">
        <v>1.205433</v>
      </c>
      <c r="AI61">
        <v>1.2667040000000001</v>
      </c>
      <c r="AJ61">
        <v>1.3318080000000001</v>
      </c>
      <c r="AK61">
        <v>1.402339</v>
      </c>
      <c r="AL61" t="s">
        <v>125</v>
      </c>
    </row>
    <row r="62" spans="1:38">
      <c r="A62" s="12" t="s">
        <v>270</v>
      </c>
      <c r="B62" t="s">
        <v>660</v>
      </c>
      <c r="C62" t="s">
        <v>880</v>
      </c>
      <c r="D62" t="s">
        <v>1117</v>
      </c>
      <c r="E62" t="s">
        <v>526</v>
      </c>
      <c r="F62">
        <v>0</v>
      </c>
      <c r="G62">
        <v>2.8E-5</v>
      </c>
      <c r="H62">
        <v>6.0999999999999999E-5</v>
      </c>
      <c r="I62">
        <v>9.2999999999999997E-5</v>
      </c>
      <c r="J62">
        <v>1.25E-4</v>
      </c>
      <c r="K62">
        <v>1.56E-4</v>
      </c>
      <c r="L62">
        <v>1.8599999999999999E-4</v>
      </c>
      <c r="M62">
        <v>2.14E-4</v>
      </c>
      <c r="N62">
        <v>2.42E-4</v>
      </c>
      <c r="O62">
        <v>2.6800000000000001E-4</v>
      </c>
      <c r="P62">
        <v>2.9300000000000002E-4</v>
      </c>
      <c r="Q62">
        <v>3.1399999999999999E-4</v>
      </c>
      <c r="R62">
        <v>3.3599999999999998E-4</v>
      </c>
      <c r="S62">
        <v>3.5599999999999998E-4</v>
      </c>
      <c r="T62">
        <v>3.7500000000000001E-4</v>
      </c>
      <c r="U62">
        <v>3.9100000000000002E-4</v>
      </c>
      <c r="V62">
        <v>4.0700000000000003E-4</v>
      </c>
      <c r="W62">
        <v>4.2200000000000001E-4</v>
      </c>
      <c r="X62">
        <v>4.35E-4</v>
      </c>
      <c r="Y62">
        <v>4.4799999999999999E-4</v>
      </c>
      <c r="Z62">
        <v>4.5899999999999999E-4</v>
      </c>
      <c r="AA62">
        <v>4.6799999999999999E-4</v>
      </c>
      <c r="AB62">
        <v>4.7600000000000002E-4</v>
      </c>
      <c r="AC62">
        <v>4.84E-4</v>
      </c>
      <c r="AD62">
        <v>4.8799999999999999E-4</v>
      </c>
      <c r="AE62">
        <v>4.9100000000000001E-4</v>
      </c>
      <c r="AF62">
        <v>4.9200000000000003E-4</v>
      </c>
      <c r="AG62">
        <v>4.9299999999999995E-4</v>
      </c>
      <c r="AH62">
        <v>4.9200000000000003E-4</v>
      </c>
      <c r="AI62">
        <v>4.8999999999999998E-4</v>
      </c>
      <c r="AJ62">
        <v>4.8899999999999996E-4</v>
      </c>
      <c r="AK62">
        <v>4.8700000000000002E-4</v>
      </c>
      <c r="AL62" t="s">
        <v>125</v>
      </c>
    </row>
    <row r="63" spans="1:38">
      <c r="B63" t="s">
        <v>844</v>
      </c>
      <c r="C63" t="s">
        <v>881</v>
      </c>
      <c r="D63" t="s">
        <v>1118</v>
      </c>
      <c r="E63" t="s">
        <v>526</v>
      </c>
      <c r="F63">
        <v>653.09906000000001</v>
      </c>
      <c r="G63">
        <v>654.05694600000004</v>
      </c>
      <c r="H63">
        <v>664.67810099999997</v>
      </c>
      <c r="I63">
        <v>669.36163299999998</v>
      </c>
      <c r="J63">
        <v>674.81567399999994</v>
      </c>
      <c r="K63">
        <v>677.23498500000005</v>
      </c>
      <c r="L63">
        <v>680.64837599999998</v>
      </c>
      <c r="M63">
        <v>683.49285899999995</v>
      </c>
      <c r="N63">
        <v>687.087219</v>
      </c>
      <c r="O63">
        <v>690.200378</v>
      </c>
      <c r="P63">
        <v>693.99310300000002</v>
      </c>
      <c r="Q63">
        <v>697.10479699999996</v>
      </c>
      <c r="R63">
        <v>704.64343299999996</v>
      </c>
      <c r="S63">
        <v>711.11901899999998</v>
      </c>
      <c r="T63">
        <v>719.18737799999997</v>
      </c>
      <c r="U63">
        <v>726.89202899999998</v>
      </c>
      <c r="V63">
        <v>736.568848</v>
      </c>
      <c r="W63">
        <v>746.99585000000002</v>
      </c>
      <c r="X63">
        <v>755.67889400000001</v>
      </c>
      <c r="Y63">
        <v>764.26238999999998</v>
      </c>
      <c r="Z63">
        <v>772.81689500000005</v>
      </c>
      <c r="AA63">
        <v>781.92358400000001</v>
      </c>
      <c r="AB63">
        <v>791.53808600000002</v>
      </c>
      <c r="AC63">
        <v>801.55267300000003</v>
      </c>
      <c r="AD63">
        <v>811.25689699999998</v>
      </c>
      <c r="AE63">
        <v>822.58532700000001</v>
      </c>
      <c r="AF63">
        <v>834.92816200000004</v>
      </c>
      <c r="AG63">
        <v>849.58459500000004</v>
      </c>
      <c r="AH63">
        <v>861.80407700000001</v>
      </c>
      <c r="AI63">
        <v>876.91131600000006</v>
      </c>
      <c r="AJ63">
        <v>892.96679700000004</v>
      </c>
      <c r="AK63">
        <v>910.64691200000004</v>
      </c>
      <c r="AL63" s="51">
        <v>1.0999999999999999E-2</v>
      </c>
    </row>
    <row r="64" spans="1:38">
      <c r="B64" t="s">
        <v>467</v>
      </c>
      <c r="D64" t="s">
        <v>1119</v>
      </c>
    </row>
    <row r="65" spans="1:38">
      <c r="A65" s="12" t="s">
        <v>121</v>
      </c>
      <c r="B65" t="s">
        <v>423</v>
      </c>
      <c r="C65" t="s">
        <v>882</v>
      </c>
      <c r="D65" t="s">
        <v>1120</v>
      </c>
      <c r="E65" t="s">
        <v>526</v>
      </c>
      <c r="F65">
        <v>583.02459699999997</v>
      </c>
      <c r="G65">
        <v>581.14209000000005</v>
      </c>
      <c r="H65">
        <v>583.52539100000001</v>
      </c>
      <c r="I65">
        <v>587.59240699999998</v>
      </c>
      <c r="J65">
        <v>591.92028800000003</v>
      </c>
      <c r="K65">
        <v>592.27313200000003</v>
      </c>
      <c r="L65">
        <v>592.91033900000002</v>
      </c>
      <c r="M65">
        <v>593.69622800000002</v>
      </c>
      <c r="N65">
        <v>595.82226600000001</v>
      </c>
      <c r="O65">
        <v>597.81622300000004</v>
      </c>
      <c r="P65">
        <v>599.55847200000005</v>
      </c>
      <c r="Q65">
        <v>599.48644999999999</v>
      </c>
      <c r="R65">
        <v>602.17468299999996</v>
      </c>
      <c r="S65">
        <v>604.21283000000005</v>
      </c>
      <c r="T65">
        <v>607.89031999999997</v>
      </c>
      <c r="U65">
        <v>611.25531000000001</v>
      </c>
      <c r="V65">
        <v>616.68695100000002</v>
      </c>
      <c r="W65">
        <v>623.76696800000002</v>
      </c>
      <c r="X65">
        <v>630.86199999999997</v>
      </c>
      <c r="Y65">
        <v>638.98382600000002</v>
      </c>
      <c r="Z65">
        <v>647.66485599999999</v>
      </c>
      <c r="AA65">
        <v>657.49169900000004</v>
      </c>
      <c r="AB65">
        <v>668.18353300000001</v>
      </c>
      <c r="AC65">
        <v>680.01757799999996</v>
      </c>
      <c r="AD65">
        <v>693.08587599999998</v>
      </c>
      <c r="AE65">
        <v>708.71026600000005</v>
      </c>
      <c r="AF65">
        <v>726.21118200000001</v>
      </c>
      <c r="AG65">
        <v>746.43725600000005</v>
      </c>
      <c r="AH65">
        <v>764.74041699999998</v>
      </c>
      <c r="AI65">
        <v>785.607483</v>
      </c>
      <c r="AJ65">
        <v>807.61657700000001</v>
      </c>
      <c r="AK65">
        <v>830.16796899999997</v>
      </c>
      <c r="AL65" s="51">
        <v>1.0999999999999999E-2</v>
      </c>
    </row>
    <row r="66" spans="1:38">
      <c r="A66" s="12" t="s">
        <v>120</v>
      </c>
      <c r="B66" t="s">
        <v>352</v>
      </c>
      <c r="C66" t="s">
        <v>883</v>
      </c>
      <c r="D66" t="s">
        <v>1121</v>
      </c>
      <c r="E66" t="s">
        <v>526</v>
      </c>
      <c r="F66">
        <v>315.82879600000001</v>
      </c>
      <c r="G66">
        <v>310.56317100000001</v>
      </c>
      <c r="H66">
        <v>308.88848899999999</v>
      </c>
      <c r="I66">
        <v>307.66574100000003</v>
      </c>
      <c r="J66">
        <v>307.47314499999999</v>
      </c>
      <c r="K66">
        <v>306.65286300000002</v>
      </c>
      <c r="L66">
        <v>306.09021000000001</v>
      </c>
      <c r="M66">
        <v>306.23422199999999</v>
      </c>
      <c r="N66">
        <v>307.23190299999999</v>
      </c>
      <c r="O66">
        <v>308.74417099999999</v>
      </c>
      <c r="P66">
        <v>310.61322000000001</v>
      </c>
      <c r="Q66">
        <v>311.502747</v>
      </c>
      <c r="R66">
        <v>313.73165899999998</v>
      </c>
      <c r="S66">
        <v>315.691193</v>
      </c>
      <c r="T66">
        <v>318.20575000000002</v>
      </c>
      <c r="U66">
        <v>320.505066</v>
      </c>
      <c r="V66">
        <v>323.48764</v>
      </c>
      <c r="W66">
        <v>327.50503500000002</v>
      </c>
      <c r="X66">
        <v>331.14382899999998</v>
      </c>
      <c r="Y66">
        <v>334.98123199999998</v>
      </c>
      <c r="Z66">
        <v>339.189301</v>
      </c>
      <c r="AA66">
        <v>343.82592799999998</v>
      </c>
      <c r="AB66">
        <v>348.88836700000002</v>
      </c>
      <c r="AC66">
        <v>354.42437699999999</v>
      </c>
      <c r="AD66">
        <v>360.34695399999998</v>
      </c>
      <c r="AE66">
        <v>367.28848299999999</v>
      </c>
      <c r="AF66">
        <v>374.715057</v>
      </c>
      <c r="AG66">
        <v>383.20318600000002</v>
      </c>
      <c r="AH66">
        <v>390.34759500000001</v>
      </c>
      <c r="AI66">
        <v>398.53735399999999</v>
      </c>
      <c r="AJ66">
        <v>407.16967799999998</v>
      </c>
      <c r="AK66">
        <v>415.88867199999999</v>
      </c>
      <c r="AL66" s="51">
        <v>8.9999999999999993E-3</v>
      </c>
    </row>
    <row r="67" spans="1:38">
      <c r="A67" s="12" t="s">
        <v>269</v>
      </c>
      <c r="B67" t="s">
        <v>335</v>
      </c>
      <c r="C67" t="s">
        <v>884</v>
      </c>
      <c r="D67" t="s">
        <v>1122</v>
      </c>
      <c r="E67" t="s">
        <v>526</v>
      </c>
      <c r="F67">
        <v>1.0311980000000001</v>
      </c>
      <c r="G67">
        <v>1.0696479999999999</v>
      </c>
      <c r="H67">
        <v>1.110603</v>
      </c>
      <c r="I67">
        <v>1.1512469999999999</v>
      </c>
      <c r="J67">
        <v>1.188234</v>
      </c>
      <c r="K67">
        <v>1.2126889999999999</v>
      </c>
      <c r="L67">
        <v>1.2326619999999999</v>
      </c>
      <c r="M67">
        <v>1.2480100000000001</v>
      </c>
      <c r="N67">
        <v>1.261868</v>
      </c>
      <c r="O67">
        <v>1.2733220000000001</v>
      </c>
      <c r="P67">
        <v>1.283337</v>
      </c>
      <c r="Q67">
        <v>1.290902</v>
      </c>
      <c r="R67">
        <v>1.3064150000000001</v>
      </c>
      <c r="S67">
        <v>1.32368</v>
      </c>
      <c r="T67">
        <v>1.351958</v>
      </c>
      <c r="U67">
        <v>1.385958</v>
      </c>
      <c r="V67">
        <v>1.4224220000000001</v>
      </c>
      <c r="W67">
        <v>1.466655</v>
      </c>
      <c r="X67">
        <v>1.5165979999999999</v>
      </c>
      <c r="Y67">
        <v>1.574333</v>
      </c>
      <c r="Z67">
        <v>1.638801</v>
      </c>
      <c r="AA67">
        <v>1.7115499999999999</v>
      </c>
      <c r="AB67">
        <v>1.79193</v>
      </c>
      <c r="AC67">
        <v>1.8794979999999999</v>
      </c>
      <c r="AD67">
        <v>1.972728</v>
      </c>
      <c r="AE67">
        <v>2.075974</v>
      </c>
      <c r="AF67">
        <v>2.189079</v>
      </c>
      <c r="AG67">
        <v>2.3162020000000001</v>
      </c>
      <c r="AH67">
        <v>2.4425219999999999</v>
      </c>
      <c r="AI67">
        <v>2.5825149999999999</v>
      </c>
      <c r="AJ67">
        <v>2.7252079999999999</v>
      </c>
      <c r="AK67">
        <v>2.8784999999999998</v>
      </c>
      <c r="AL67" s="51">
        <v>3.4000000000000002E-2</v>
      </c>
    </row>
    <row r="68" spans="1:38">
      <c r="A68" s="12" t="s">
        <v>119</v>
      </c>
      <c r="B68" t="s">
        <v>333</v>
      </c>
      <c r="C68" t="s">
        <v>885</v>
      </c>
      <c r="D68" t="s">
        <v>1123</v>
      </c>
      <c r="E68" t="s">
        <v>526</v>
      </c>
      <c r="F68">
        <v>1.050346</v>
      </c>
      <c r="G68">
        <v>1.216439</v>
      </c>
      <c r="H68">
        <v>1.370239</v>
      </c>
      <c r="I68">
        <v>1.526119</v>
      </c>
      <c r="J68">
        <v>1.671853</v>
      </c>
      <c r="K68">
        <v>1.7926010000000001</v>
      </c>
      <c r="L68">
        <v>1.900882</v>
      </c>
      <c r="M68">
        <v>1.9971460000000001</v>
      </c>
      <c r="N68">
        <v>2.086325</v>
      </c>
      <c r="O68">
        <v>2.1676570000000002</v>
      </c>
      <c r="P68">
        <v>2.2395529999999999</v>
      </c>
      <c r="Q68">
        <v>2.2950430000000002</v>
      </c>
      <c r="R68">
        <v>2.3540169999999998</v>
      </c>
      <c r="S68">
        <v>2.4033540000000002</v>
      </c>
      <c r="T68">
        <v>2.4543339999999998</v>
      </c>
      <c r="U68">
        <v>2.4996909999999999</v>
      </c>
      <c r="V68">
        <v>2.549337</v>
      </c>
      <c r="W68">
        <v>2.604311</v>
      </c>
      <c r="X68">
        <v>2.6618539999999999</v>
      </c>
      <c r="Y68">
        <v>2.7251310000000002</v>
      </c>
      <c r="Z68">
        <v>2.7937439999999998</v>
      </c>
      <c r="AA68">
        <v>2.8706580000000002</v>
      </c>
      <c r="AB68">
        <v>2.953354</v>
      </c>
      <c r="AC68">
        <v>3.0427729999999999</v>
      </c>
      <c r="AD68">
        <v>3.133775</v>
      </c>
      <c r="AE68">
        <v>3.2346590000000002</v>
      </c>
      <c r="AF68">
        <v>3.347699</v>
      </c>
      <c r="AG68">
        <v>3.4784600000000001</v>
      </c>
      <c r="AH68">
        <v>3.6031620000000002</v>
      </c>
      <c r="AI68">
        <v>3.7436630000000002</v>
      </c>
      <c r="AJ68">
        <v>3.8960370000000002</v>
      </c>
      <c r="AK68">
        <v>4.0592620000000004</v>
      </c>
      <c r="AL68" s="51">
        <v>4.4999999999999998E-2</v>
      </c>
    </row>
    <row r="69" spans="1:38">
      <c r="A69" s="12" t="s">
        <v>120</v>
      </c>
      <c r="B69" t="s">
        <v>652</v>
      </c>
      <c r="C69" t="s">
        <v>886</v>
      </c>
      <c r="D69" t="s">
        <v>1124</v>
      </c>
      <c r="E69" t="s">
        <v>526</v>
      </c>
      <c r="F69">
        <v>9.4828349999999997</v>
      </c>
      <c r="G69">
        <v>10.419926999999999</v>
      </c>
      <c r="H69">
        <v>11.287534000000001</v>
      </c>
      <c r="I69">
        <v>12.152426</v>
      </c>
      <c r="J69">
        <v>12.963708</v>
      </c>
      <c r="K69">
        <v>13.633286</v>
      </c>
      <c r="L69">
        <v>14.262791999999999</v>
      </c>
      <c r="M69">
        <v>14.869062</v>
      </c>
      <c r="N69">
        <v>15.494346999999999</v>
      </c>
      <c r="O69">
        <v>16.135024999999999</v>
      </c>
      <c r="P69">
        <v>16.796637</v>
      </c>
      <c r="Q69">
        <v>17.441680999999999</v>
      </c>
      <c r="R69">
        <v>18.186598</v>
      </c>
      <c r="S69">
        <v>18.932759999999998</v>
      </c>
      <c r="T69">
        <v>19.730701</v>
      </c>
      <c r="U69">
        <v>20.589763999999999</v>
      </c>
      <c r="V69">
        <v>21.544627999999999</v>
      </c>
      <c r="W69">
        <v>22.577014999999999</v>
      </c>
      <c r="X69">
        <v>23.637888</v>
      </c>
      <c r="Y69">
        <v>24.774678999999999</v>
      </c>
      <c r="Z69">
        <v>25.988871</v>
      </c>
      <c r="AA69">
        <v>27.312747999999999</v>
      </c>
      <c r="AB69">
        <v>28.724049000000001</v>
      </c>
      <c r="AC69">
        <v>30.229347000000001</v>
      </c>
      <c r="AD69">
        <v>31.806156000000001</v>
      </c>
      <c r="AE69">
        <v>33.528435000000002</v>
      </c>
      <c r="AF69">
        <v>35.393272000000003</v>
      </c>
      <c r="AG69">
        <v>37.463073999999999</v>
      </c>
      <c r="AH69">
        <v>39.498669</v>
      </c>
      <c r="AI69">
        <v>41.72813</v>
      </c>
      <c r="AJ69">
        <v>44.123730000000002</v>
      </c>
      <c r="AK69">
        <v>46.665295</v>
      </c>
      <c r="AL69" s="51">
        <v>5.2999999999999999E-2</v>
      </c>
    </row>
    <row r="70" spans="1:38">
      <c r="A70" s="12" t="s">
        <v>118</v>
      </c>
      <c r="B70" t="s">
        <v>654</v>
      </c>
      <c r="C70" t="s">
        <v>887</v>
      </c>
      <c r="D70" t="s">
        <v>1125</v>
      </c>
      <c r="E70" t="s">
        <v>526</v>
      </c>
      <c r="F70">
        <v>0</v>
      </c>
      <c r="G70">
        <v>4.2022999999999998E-2</v>
      </c>
      <c r="H70">
        <v>7.8827999999999995E-2</v>
      </c>
      <c r="I70">
        <v>0.117428</v>
      </c>
      <c r="J70">
        <v>0.15464700000000001</v>
      </c>
      <c r="K70">
        <v>0.18876200000000001</v>
      </c>
      <c r="L70">
        <v>0.22114200000000001</v>
      </c>
      <c r="M70">
        <v>0.25221399999999999</v>
      </c>
      <c r="N70">
        <v>0.28285500000000002</v>
      </c>
      <c r="O70">
        <v>0.31328099999999998</v>
      </c>
      <c r="P70">
        <v>0.34373900000000002</v>
      </c>
      <c r="Q70">
        <v>0.37302000000000002</v>
      </c>
      <c r="R70">
        <v>0.40406199999999998</v>
      </c>
      <c r="S70">
        <v>0.43482900000000002</v>
      </c>
      <c r="T70">
        <v>0.46739599999999998</v>
      </c>
      <c r="U70">
        <v>0.50030399999999997</v>
      </c>
      <c r="V70">
        <v>0.53513100000000002</v>
      </c>
      <c r="W70">
        <v>0.57220499999999996</v>
      </c>
      <c r="X70">
        <v>0.61060599999999998</v>
      </c>
      <c r="Y70">
        <v>0.65165099999999998</v>
      </c>
      <c r="Z70">
        <v>0.69301999999999997</v>
      </c>
      <c r="AA70">
        <v>0.73751999999999995</v>
      </c>
      <c r="AB70">
        <v>0.78456999999999999</v>
      </c>
      <c r="AC70">
        <v>0.834337</v>
      </c>
      <c r="AD70">
        <v>0.88637299999999997</v>
      </c>
      <c r="AE70">
        <v>0.94275900000000001</v>
      </c>
      <c r="AF70">
        <v>1.0035320000000001</v>
      </c>
      <c r="AG70">
        <v>1.0706599999999999</v>
      </c>
      <c r="AH70">
        <v>1.1372629999999999</v>
      </c>
      <c r="AI70">
        <v>1.2101470000000001</v>
      </c>
      <c r="AJ70">
        <v>1.287914</v>
      </c>
      <c r="AK70">
        <v>1.36988</v>
      </c>
      <c r="AL70" t="s">
        <v>125</v>
      </c>
    </row>
    <row r="71" spans="1:38">
      <c r="A71" s="12" t="s">
        <v>122</v>
      </c>
      <c r="B71" t="s">
        <v>658</v>
      </c>
      <c r="C71" t="s">
        <v>888</v>
      </c>
      <c r="D71" t="s">
        <v>1126</v>
      </c>
      <c r="E71" t="s">
        <v>526</v>
      </c>
      <c r="F71">
        <v>0</v>
      </c>
      <c r="G71">
        <v>5.5306000000000001E-2</v>
      </c>
      <c r="H71">
        <v>0.103892</v>
      </c>
      <c r="I71">
        <v>0.15448899999999999</v>
      </c>
      <c r="J71">
        <v>0.20302799999999999</v>
      </c>
      <c r="K71">
        <v>0.24706</v>
      </c>
      <c r="L71">
        <v>0.288304</v>
      </c>
      <c r="M71">
        <v>0.32799699999999998</v>
      </c>
      <c r="N71">
        <v>0.36751400000000001</v>
      </c>
      <c r="O71">
        <v>0.40693000000000001</v>
      </c>
      <c r="P71">
        <v>0.44628699999999999</v>
      </c>
      <c r="Q71">
        <v>0.48405599999999999</v>
      </c>
      <c r="R71">
        <v>0.52407599999999999</v>
      </c>
      <c r="S71">
        <v>0.56353399999999998</v>
      </c>
      <c r="T71">
        <v>0.60492199999999996</v>
      </c>
      <c r="U71">
        <v>0.64663499999999996</v>
      </c>
      <c r="V71">
        <v>0.69105099999999997</v>
      </c>
      <c r="W71">
        <v>0.73821499999999995</v>
      </c>
      <c r="X71">
        <v>0.78693999999999997</v>
      </c>
      <c r="Y71">
        <v>0.83891499999999997</v>
      </c>
      <c r="Z71">
        <v>0.89107199999999998</v>
      </c>
      <c r="AA71">
        <v>0.94704600000000005</v>
      </c>
      <c r="AB71">
        <v>1.006078</v>
      </c>
      <c r="AC71">
        <v>1.068365</v>
      </c>
      <c r="AD71">
        <v>1.133327</v>
      </c>
      <c r="AE71">
        <v>1.2036279999999999</v>
      </c>
      <c r="AF71">
        <v>1.2792650000000001</v>
      </c>
      <c r="AG71">
        <v>1.362733</v>
      </c>
      <c r="AH71">
        <v>1.4453020000000001</v>
      </c>
      <c r="AI71">
        <v>1.5356529999999999</v>
      </c>
      <c r="AJ71">
        <v>1.6320079999999999</v>
      </c>
      <c r="AK71">
        <v>1.733589</v>
      </c>
      <c r="AL71" t="s">
        <v>125</v>
      </c>
    </row>
    <row r="72" spans="1:38">
      <c r="A72" s="12" t="s">
        <v>122</v>
      </c>
      <c r="B72" t="s">
        <v>656</v>
      </c>
      <c r="C72" t="s">
        <v>889</v>
      </c>
      <c r="D72" t="s">
        <v>1127</v>
      </c>
      <c r="E72" t="s">
        <v>526</v>
      </c>
      <c r="F72">
        <v>0</v>
      </c>
      <c r="G72">
        <v>5.9111999999999998E-2</v>
      </c>
      <c r="H72">
        <v>0.110777</v>
      </c>
      <c r="I72">
        <v>0.16477900000000001</v>
      </c>
      <c r="J72">
        <v>0.21660499999999999</v>
      </c>
      <c r="K72">
        <v>0.26381100000000002</v>
      </c>
      <c r="L72">
        <v>0.30832300000000001</v>
      </c>
      <c r="M72">
        <v>0.35087800000000002</v>
      </c>
      <c r="N72">
        <v>0.39271299999999998</v>
      </c>
      <c r="O72">
        <v>0.43441600000000002</v>
      </c>
      <c r="P72">
        <v>0.47602299999999997</v>
      </c>
      <c r="Q72">
        <v>0.51595599999999997</v>
      </c>
      <c r="R72">
        <v>0.55831600000000003</v>
      </c>
      <c r="S72">
        <v>0.60019</v>
      </c>
      <c r="T72">
        <v>0.64449999999999996</v>
      </c>
      <c r="U72">
        <v>0.68922799999999995</v>
      </c>
      <c r="V72">
        <v>0.73654200000000003</v>
      </c>
      <c r="W72">
        <v>0.78691</v>
      </c>
      <c r="X72">
        <v>0.83909800000000001</v>
      </c>
      <c r="Y72">
        <v>0.89491299999999996</v>
      </c>
      <c r="Z72">
        <v>0.95108700000000002</v>
      </c>
      <c r="AA72">
        <v>1.011533</v>
      </c>
      <c r="AB72">
        <v>1.0754300000000001</v>
      </c>
      <c r="AC72">
        <v>1.1430039999999999</v>
      </c>
      <c r="AD72">
        <v>1.2136290000000001</v>
      </c>
      <c r="AE72">
        <v>1.2901450000000001</v>
      </c>
      <c r="AF72">
        <v>1.3725750000000001</v>
      </c>
      <c r="AG72">
        <v>1.4638770000000001</v>
      </c>
      <c r="AH72">
        <v>1.5540179999999999</v>
      </c>
      <c r="AI72">
        <v>1.6521459999999999</v>
      </c>
      <c r="AJ72">
        <v>1.7560199999999999</v>
      </c>
      <c r="AK72">
        <v>1.8644849999999999</v>
      </c>
      <c r="AL72" t="s">
        <v>125</v>
      </c>
    </row>
    <row r="73" spans="1:38">
      <c r="A73" s="12" t="s">
        <v>270</v>
      </c>
      <c r="B73" t="s">
        <v>660</v>
      </c>
      <c r="C73" t="s">
        <v>890</v>
      </c>
      <c r="D73" t="s">
        <v>1128</v>
      </c>
      <c r="E73" t="s">
        <v>526</v>
      </c>
      <c r="F73">
        <v>0</v>
      </c>
      <c r="G73">
        <v>0.104361</v>
      </c>
      <c r="H73">
        <v>0.19897999999999999</v>
      </c>
      <c r="I73">
        <v>0.29944300000000001</v>
      </c>
      <c r="J73">
        <v>0.39796700000000002</v>
      </c>
      <c r="K73">
        <v>0.49045100000000003</v>
      </c>
      <c r="L73">
        <v>0.58083899999999999</v>
      </c>
      <c r="M73">
        <v>0.67079999999999995</v>
      </c>
      <c r="N73">
        <v>0.76322699999999999</v>
      </c>
      <c r="O73">
        <v>0.85664600000000002</v>
      </c>
      <c r="P73">
        <v>0.95287299999999997</v>
      </c>
      <c r="Q73">
        <v>1.0483150000000001</v>
      </c>
      <c r="R73">
        <v>1.150943</v>
      </c>
      <c r="S73">
        <v>1.2539830000000001</v>
      </c>
      <c r="T73">
        <v>1.3620289999999999</v>
      </c>
      <c r="U73">
        <v>1.4707399999999999</v>
      </c>
      <c r="V73">
        <v>1.5846119999999999</v>
      </c>
      <c r="W73">
        <v>1.704755</v>
      </c>
      <c r="X73">
        <v>1.828409</v>
      </c>
      <c r="Y73">
        <v>1.959357</v>
      </c>
      <c r="Z73">
        <v>2.0917759999999999</v>
      </c>
      <c r="AA73">
        <v>2.2329340000000002</v>
      </c>
      <c r="AB73">
        <v>2.381421</v>
      </c>
      <c r="AC73">
        <v>2.5377320000000001</v>
      </c>
      <c r="AD73">
        <v>2.7005469999999998</v>
      </c>
      <c r="AE73">
        <v>2.8762699999999999</v>
      </c>
      <c r="AF73">
        <v>3.065083</v>
      </c>
      <c r="AG73">
        <v>3.2730049999999999</v>
      </c>
      <c r="AH73">
        <v>3.4791470000000002</v>
      </c>
      <c r="AI73">
        <v>3.7042670000000002</v>
      </c>
      <c r="AJ73">
        <v>3.9440819999999999</v>
      </c>
      <c r="AK73">
        <v>4.1964740000000003</v>
      </c>
      <c r="AL73" t="s">
        <v>125</v>
      </c>
    </row>
    <row r="74" spans="1:38">
      <c r="B74" t="s">
        <v>855</v>
      </c>
      <c r="C74" t="s">
        <v>891</v>
      </c>
      <c r="D74" t="s">
        <v>1129</v>
      </c>
      <c r="E74" t="s">
        <v>526</v>
      </c>
      <c r="F74">
        <v>910.41778599999998</v>
      </c>
      <c r="G74">
        <v>904.67193599999996</v>
      </c>
      <c r="H74">
        <v>906.67492700000003</v>
      </c>
      <c r="I74">
        <v>910.824341</v>
      </c>
      <c r="J74">
        <v>916.18945299999996</v>
      </c>
      <c r="K74">
        <v>916.754456</v>
      </c>
      <c r="L74">
        <v>917.79534899999999</v>
      </c>
      <c r="M74">
        <v>919.64654499999995</v>
      </c>
      <c r="N74">
        <v>923.70263699999998</v>
      </c>
      <c r="O74">
        <v>928.14770499999997</v>
      </c>
      <c r="P74">
        <v>932.71014400000001</v>
      </c>
      <c r="Q74">
        <v>934.43859899999995</v>
      </c>
      <c r="R74">
        <v>940.39080799999999</v>
      </c>
      <c r="S74">
        <v>945.41644299999996</v>
      </c>
      <c r="T74">
        <v>952.71173099999999</v>
      </c>
      <c r="U74">
        <v>959.542419</v>
      </c>
      <c r="V74">
        <v>969.23834199999999</v>
      </c>
      <c r="W74">
        <v>981.72210700000005</v>
      </c>
      <c r="X74">
        <v>993.88696300000004</v>
      </c>
      <c r="Y74">
        <v>1007.3838500000001</v>
      </c>
      <c r="Z74">
        <v>1021.90271</v>
      </c>
      <c r="AA74">
        <v>1038.1407469999999</v>
      </c>
      <c r="AB74">
        <v>1055.7886960000001</v>
      </c>
      <c r="AC74">
        <v>1075.1777340000001</v>
      </c>
      <c r="AD74">
        <v>1096.279419</v>
      </c>
      <c r="AE74">
        <v>1121.1507570000001</v>
      </c>
      <c r="AF74">
        <v>1148.577759</v>
      </c>
      <c r="AG74">
        <v>1180.0683590000001</v>
      </c>
      <c r="AH74">
        <v>1208.248047</v>
      </c>
      <c r="AI74">
        <v>1240.3016359999999</v>
      </c>
      <c r="AJ74">
        <v>1274.1513669999999</v>
      </c>
      <c r="AK74">
        <v>1308.824341</v>
      </c>
      <c r="AL74" s="51">
        <v>1.2E-2</v>
      </c>
    </row>
    <row r="75" spans="1:38">
      <c r="B75" t="s">
        <v>857</v>
      </c>
      <c r="D75" t="s">
        <v>1130</v>
      </c>
    </row>
    <row r="76" spans="1:38">
      <c r="A76" s="12" t="s">
        <v>121</v>
      </c>
      <c r="B76" t="s">
        <v>423</v>
      </c>
      <c r="C76" t="s">
        <v>892</v>
      </c>
      <c r="D76" t="s">
        <v>1131</v>
      </c>
      <c r="E76" t="s">
        <v>526</v>
      </c>
      <c r="F76">
        <v>4258.8935549999997</v>
      </c>
      <c r="G76">
        <v>4285.783203</v>
      </c>
      <c r="H76">
        <v>4320.4902339999999</v>
      </c>
      <c r="I76">
        <v>4344.2280270000001</v>
      </c>
      <c r="J76">
        <v>4361.0522460000002</v>
      </c>
      <c r="K76">
        <v>4342.6108400000003</v>
      </c>
      <c r="L76">
        <v>4319.611328</v>
      </c>
      <c r="M76">
        <v>4286.7934569999998</v>
      </c>
      <c r="N76">
        <v>4251.9614259999998</v>
      </c>
      <c r="O76">
        <v>4208.0600590000004</v>
      </c>
      <c r="P76">
        <v>4162.546875</v>
      </c>
      <c r="Q76">
        <v>4105.7827150000003</v>
      </c>
      <c r="R76">
        <v>4070.0808109999998</v>
      </c>
      <c r="S76">
        <v>4026.779297</v>
      </c>
      <c r="T76">
        <v>3994.0900879999999</v>
      </c>
      <c r="U76">
        <v>3958.875732</v>
      </c>
      <c r="V76">
        <v>3933.375732</v>
      </c>
      <c r="W76">
        <v>3914.6594239999999</v>
      </c>
      <c r="X76">
        <v>3893.8469239999999</v>
      </c>
      <c r="Y76">
        <v>3878.2661130000001</v>
      </c>
      <c r="Z76">
        <v>3864.001221</v>
      </c>
      <c r="AA76">
        <v>3855.7053219999998</v>
      </c>
      <c r="AB76">
        <v>3849.7072750000002</v>
      </c>
      <c r="AC76">
        <v>3848.711914</v>
      </c>
      <c r="AD76">
        <v>3847.7434079999998</v>
      </c>
      <c r="AE76">
        <v>3854.5754390000002</v>
      </c>
      <c r="AF76">
        <v>3866.46875</v>
      </c>
      <c r="AG76">
        <v>3887.9670409999999</v>
      </c>
      <c r="AH76">
        <v>3894.1276859999998</v>
      </c>
      <c r="AI76">
        <v>3908.438721</v>
      </c>
      <c r="AJ76">
        <v>3923.5161130000001</v>
      </c>
      <c r="AK76">
        <v>3936.148682</v>
      </c>
      <c r="AL76" s="51">
        <v>-3.0000000000000001E-3</v>
      </c>
    </row>
    <row r="77" spans="1:38">
      <c r="A77" s="12" t="s">
        <v>120</v>
      </c>
      <c r="B77" t="s">
        <v>352</v>
      </c>
      <c r="C77" t="s">
        <v>893</v>
      </c>
      <c r="D77" t="s">
        <v>1132</v>
      </c>
      <c r="E77" t="s">
        <v>526</v>
      </c>
      <c r="F77">
        <v>4.3203969999999998</v>
      </c>
      <c r="G77">
        <v>3.7875899999999998</v>
      </c>
      <c r="H77">
        <v>3.3770989999999999</v>
      </c>
      <c r="I77">
        <v>3.0180609999999999</v>
      </c>
      <c r="J77">
        <v>2.7291829999999999</v>
      </c>
      <c r="K77">
        <v>2.4808590000000001</v>
      </c>
      <c r="L77">
        <v>2.2678069999999999</v>
      </c>
      <c r="M77">
        <v>2.0982630000000002</v>
      </c>
      <c r="N77">
        <v>1.9670859999999999</v>
      </c>
      <c r="O77">
        <v>1.8524020000000001</v>
      </c>
      <c r="P77">
        <v>1.752364</v>
      </c>
      <c r="Q77">
        <v>1.673133</v>
      </c>
      <c r="R77">
        <v>1.607944</v>
      </c>
      <c r="S77">
        <v>1.540219</v>
      </c>
      <c r="T77">
        <v>1.4848950000000001</v>
      </c>
      <c r="U77">
        <v>1.436504</v>
      </c>
      <c r="V77">
        <v>1.4005559999999999</v>
      </c>
      <c r="W77">
        <v>1.366252</v>
      </c>
      <c r="X77">
        <v>1.336071</v>
      </c>
      <c r="Y77">
        <v>1.311409</v>
      </c>
      <c r="Z77">
        <v>1.291439</v>
      </c>
      <c r="AA77">
        <v>1.2723869999999999</v>
      </c>
      <c r="AB77">
        <v>1.2574559999999999</v>
      </c>
      <c r="AC77">
        <v>1.242483</v>
      </c>
      <c r="AD77">
        <v>1.228507</v>
      </c>
      <c r="AE77">
        <v>1.222953</v>
      </c>
      <c r="AF77">
        <v>1.2228810000000001</v>
      </c>
      <c r="AG77">
        <v>1.2285379999999999</v>
      </c>
      <c r="AH77">
        <v>1.2311609999999999</v>
      </c>
      <c r="AI77">
        <v>1.2380340000000001</v>
      </c>
      <c r="AJ77">
        <v>1.245771</v>
      </c>
      <c r="AK77">
        <v>1.2545059999999999</v>
      </c>
      <c r="AL77" s="51">
        <v>-3.9E-2</v>
      </c>
    </row>
    <row r="78" spans="1:38">
      <c r="A78" s="12" t="s">
        <v>269</v>
      </c>
      <c r="B78" t="s">
        <v>335</v>
      </c>
      <c r="C78" t="s">
        <v>894</v>
      </c>
      <c r="D78" t="s">
        <v>1133</v>
      </c>
      <c r="E78" t="s">
        <v>526</v>
      </c>
      <c r="F78">
        <v>0.81035999999999997</v>
      </c>
      <c r="G78">
        <v>0.88644400000000001</v>
      </c>
      <c r="H78">
        <v>0.94521200000000005</v>
      </c>
      <c r="I78">
        <v>0.99129800000000001</v>
      </c>
      <c r="J78">
        <v>1.024351</v>
      </c>
      <c r="K78">
        <v>1.039668</v>
      </c>
      <c r="L78">
        <v>1.0469550000000001</v>
      </c>
      <c r="M78">
        <v>1.0492729999999999</v>
      </c>
      <c r="N78">
        <v>1.0495110000000001</v>
      </c>
      <c r="O78">
        <v>1.046117</v>
      </c>
      <c r="P78">
        <v>1.0390809999999999</v>
      </c>
      <c r="Q78">
        <v>1.0273319999999999</v>
      </c>
      <c r="R78">
        <v>1.0181370000000001</v>
      </c>
      <c r="S78">
        <v>1.0045980000000001</v>
      </c>
      <c r="T78">
        <v>0.99453999999999998</v>
      </c>
      <c r="U78">
        <v>0.98602800000000002</v>
      </c>
      <c r="V78">
        <v>0.98146999999999995</v>
      </c>
      <c r="W78">
        <v>0.97937399999999997</v>
      </c>
      <c r="X78">
        <v>0.97847300000000004</v>
      </c>
      <c r="Y78">
        <v>0.98034900000000003</v>
      </c>
      <c r="Z78">
        <v>0.98392500000000005</v>
      </c>
      <c r="AA78">
        <v>0.990093</v>
      </c>
      <c r="AB78">
        <v>0.99858100000000005</v>
      </c>
      <c r="AC78">
        <v>1.0088900000000001</v>
      </c>
      <c r="AD78">
        <v>1.0199659999999999</v>
      </c>
      <c r="AE78">
        <v>1.0338259999999999</v>
      </c>
      <c r="AF78">
        <v>1.050095</v>
      </c>
      <c r="AG78">
        <v>1.070481</v>
      </c>
      <c r="AH78">
        <v>1.0880030000000001</v>
      </c>
      <c r="AI78">
        <v>1.108889</v>
      </c>
      <c r="AJ78">
        <v>1.130644</v>
      </c>
      <c r="AK78">
        <v>1.1521889999999999</v>
      </c>
      <c r="AL78" s="51">
        <v>1.0999999999999999E-2</v>
      </c>
    </row>
    <row r="79" spans="1:38">
      <c r="A79" s="12" t="s">
        <v>119</v>
      </c>
      <c r="B79" t="s">
        <v>333</v>
      </c>
      <c r="C79" t="s">
        <v>895</v>
      </c>
      <c r="D79" t="s">
        <v>1134</v>
      </c>
      <c r="E79" t="s">
        <v>526</v>
      </c>
      <c r="F79">
        <v>54.018718999999997</v>
      </c>
      <c r="G79">
        <v>55.781914</v>
      </c>
      <c r="H79">
        <v>56.729793999999998</v>
      </c>
      <c r="I79">
        <v>56.885624</v>
      </c>
      <c r="J79">
        <v>56.448985999999998</v>
      </c>
      <c r="K79">
        <v>55.246741999999998</v>
      </c>
      <c r="L79">
        <v>53.820228999999998</v>
      </c>
      <c r="M79">
        <v>52.273933</v>
      </c>
      <c r="N79">
        <v>50.818474000000002</v>
      </c>
      <c r="O79">
        <v>49.399054999999997</v>
      </c>
      <c r="P79">
        <v>48.145229</v>
      </c>
      <c r="Q79">
        <v>46.961269000000001</v>
      </c>
      <c r="R79">
        <v>46.237040999999998</v>
      </c>
      <c r="S79">
        <v>45.686107999999997</v>
      </c>
      <c r="T79">
        <v>45.579388000000002</v>
      </c>
      <c r="U79">
        <v>45.790652999999999</v>
      </c>
      <c r="V79">
        <v>46.503081999999999</v>
      </c>
      <c r="W79">
        <v>47.745373000000001</v>
      </c>
      <c r="X79">
        <v>49.441398999999997</v>
      </c>
      <c r="Y79">
        <v>51.657761000000001</v>
      </c>
      <c r="Z79">
        <v>54.329909999999998</v>
      </c>
      <c r="AA79">
        <v>57.498725999999998</v>
      </c>
      <c r="AB79">
        <v>61.206291</v>
      </c>
      <c r="AC79">
        <v>65.498626999999999</v>
      </c>
      <c r="AD79">
        <v>70.278464999999997</v>
      </c>
      <c r="AE79">
        <v>75.747337000000002</v>
      </c>
      <c r="AF79">
        <v>81.962646000000007</v>
      </c>
      <c r="AG79">
        <v>89.130889999999994</v>
      </c>
      <c r="AH79">
        <v>96.720200000000006</v>
      </c>
      <c r="AI79">
        <v>105.325768</v>
      </c>
      <c r="AJ79">
        <v>114.90081000000001</v>
      </c>
      <c r="AK79">
        <v>125.43792000000001</v>
      </c>
      <c r="AL79" s="51">
        <v>2.8000000000000001E-2</v>
      </c>
    </row>
    <row r="80" spans="1:38">
      <c r="A80" s="12" t="s">
        <v>120</v>
      </c>
      <c r="B80" t="s">
        <v>652</v>
      </c>
      <c r="C80" t="s">
        <v>896</v>
      </c>
      <c r="D80" t="s">
        <v>1135</v>
      </c>
      <c r="E80" t="s">
        <v>526</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t="s">
        <v>125</v>
      </c>
    </row>
    <row r="81" spans="1:38">
      <c r="A81" s="12" t="s">
        <v>118</v>
      </c>
      <c r="B81" t="s">
        <v>654</v>
      </c>
      <c r="C81" t="s">
        <v>897</v>
      </c>
      <c r="D81" t="s">
        <v>1136</v>
      </c>
      <c r="E81" t="s">
        <v>526</v>
      </c>
      <c r="F81">
        <v>0</v>
      </c>
      <c r="G81">
        <v>2.1637E-2</v>
      </c>
      <c r="H81">
        <v>3.5090000000000003E-2</v>
      </c>
      <c r="I81">
        <v>4.9528999999999997E-2</v>
      </c>
      <c r="J81">
        <v>6.3950999999999994E-2</v>
      </c>
      <c r="K81">
        <v>7.7684000000000003E-2</v>
      </c>
      <c r="L81">
        <v>9.1188000000000005E-2</v>
      </c>
      <c r="M81">
        <v>0.10445500000000001</v>
      </c>
      <c r="N81">
        <v>0.117675</v>
      </c>
      <c r="O81">
        <v>0.13055700000000001</v>
      </c>
      <c r="P81">
        <v>0.14303399999999999</v>
      </c>
      <c r="Q81">
        <v>0.154474</v>
      </c>
      <c r="R81">
        <v>0.16592999999999999</v>
      </c>
      <c r="S81">
        <v>0.176312</v>
      </c>
      <c r="T81">
        <v>0.18635399999999999</v>
      </c>
      <c r="U81">
        <v>0.195494</v>
      </c>
      <c r="V81">
        <v>0.204402</v>
      </c>
      <c r="W81">
        <v>0.213144</v>
      </c>
      <c r="X81">
        <v>0.221469</v>
      </c>
      <c r="Y81">
        <v>0.230132</v>
      </c>
      <c r="Z81">
        <v>0.23839299999999999</v>
      </c>
      <c r="AA81">
        <v>0.24653900000000001</v>
      </c>
      <c r="AB81">
        <v>0.25501600000000002</v>
      </c>
      <c r="AC81">
        <v>0.26447199999999998</v>
      </c>
      <c r="AD81">
        <v>0.27400099999999999</v>
      </c>
      <c r="AE81">
        <v>0.28440199999999999</v>
      </c>
      <c r="AF81">
        <v>0.29552899999999999</v>
      </c>
      <c r="AG81">
        <v>0.30787599999999998</v>
      </c>
      <c r="AH81">
        <v>0.31947500000000001</v>
      </c>
      <c r="AI81">
        <v>0.33218999999999999</v>
      </c>
      <c r="AJ81">
        <v>0.34556799999999999</v>
      </c>
      <c r="AK81">
        <v>0.359487</v>
      </c>
      <c r="AL81" t="s">
        <v>125</v>
      </c>
    </row>
    <row r="82" spans="1:38">
      <c r="A82" s="12" t="s">
        <v>122</v>
      </c>
      <c r="B82" t="s">
        <v>658</v>
      </c>
      <c r="C82" t="s">
        <v>898</v>
      </c>
      <c r="D82" t="s">
        <v>1137</v>
      </c>
      <c r="E82" t="s">
        <v>526</v>
      </c>
      <c r="F82">
        <v>5.6251000000000002E-2</v>
      </c>
      <c r="G82">
        <v>8.1597000000000003E-2</v>
      </c>
      <c r="H82">
        <v>0.10340299999999999</v>
      </c>
      <c r="I82">
        <v>0.12631500000000001</v>
      </c>
      <c r="J82">
        <v>0.148871</v>
      </c>
      <c r="K82">
        <v>0.169628</v>
      </c>
      <c r="L82">
        <v>0.18956200000000001</v>
      </c>
      <c r="M82">
        <v>0.20862600000000001</v>
      </c>
      <c r="N82">
        <v>0.22717899999999999</v>
      </c>
      <c r="O82">
        <v>0.244647</v>
      </c>
      <c r="P82">
        <v>0.26111899999999999</v>
      </c>
      <c r="Q82">
        <v>0.27562399999999998</v>
      </c>
      <c r="R82">
        <v>0.29021400000000003</v>
      </c>
      <c r="S82">
        <v>0.30312800000000001</v>
      </c>
      <c r="T82">
        <v>0.31587300000000001</v>
      </c>
      <c r="U82">
        <v>0.32773200000000002</v>
      </c>
      <c r="V82">
        <v>0.34006500000000001</v>
      </c>
      <c r="W82">
        <v>0.35317900000000002</v>
      </c>
      <c r="X82">
        <v>0.36474000000000001</v>
      </c>
      <c r="Y82">
        <v>0.37606299999999998</v>
      </c>
      <c r="Z82">
        <v>0.38788600000000001</v>
      </c>
      <c r="AA82">
        <v>0.401592</v>
      </c>
      <c r="AB82">
        <v>0.41502800000000001</v>
      </c>
      <c r="AC82">
        <v>0.42952899999999999</v>
      </c>
      <c r="AD82">
        <v>0.44428600000000001</v>
      </c>
      <c r="AE82">
        <v>0.460422</v>
      </c>
      <c r="AF82">
        <v>0.477686</v>
      </c>
      <c r="AG82">
        <v>0.49685299999999999</v>
      </c>
      <c r="AH82">
        <v>0.51475000000000004</v>
      </c>
      <c r="AI82">
        <v>0.53438600000000003</v>
      </c>
      <c r="AJ82">
        <v>0.555033</v>
      </c>
      <c r="AK82">
        <v>0.57649399999999995</v>
      </c>
      <c r="AL82" s="51">
        <v>7.8E-2</v>
      </c>
    </row>
    <row r="83" spans="1:38">
      <c r="A83" s="12" t="s">
        <v>122</v>
      </c>
      <c r="B83" t="s">
        <v>656</v>
      </c>
      <c r="C83" t="s">
        <v>899</v>
      </c>
      <c r="D83" t="s">
        <v>1138</v>
      </c>
      <c r="E83" t="s">
        <v>526</v>
      </c>
      <c r="F83">
        <v>5.3886999999999997E-2</v>
      </c>
      <c r="G83">
        <v>7.5287999999999994E-2</v>
      </c>
      <c r="H83">
        <v>9.5300999999999997E-2</v>
      </c>
      <c r="I83">
        <v>0.116435</v>
      </c>
      <c r="J83">
        <v>0.137355</v>
      </c>
      <c r="K83">
        <v>0.15673500000000001</v>
      </c>
      <c r="L83">
        <v>0.175457</v>
      </c>
      <c r="M83">
        <v>0.19339100000000001</v>
      </c>
      <c r="N83">
        <v>0.21087800000000001</v>
      </c>
      <c r="O83">
        <v>0.22747400000000001</v>
      </c>
      <c r="P83">
        <v>0.24316699999999999</v>
      </c>
      <c r="Q83">
        <v>0.257048</v>
      </c>
      <c r="R83">
        <v>0.27104600000000001</v>
      </c>
      <c r="S83">
        <v>0.283472</v>
      </c>
      <c r="T83">
        <v>0.295684</v>
      </c>
      <c r="U83">
        <v>0.30709399999999998</v>
      </c>
      <c r="V83">
        <v>0.31895499999999999</v>
      </c>
      <c r="W83">
        <v>0.33154400000000001</v>
      </c>
      <c r="X83">
        <v>0.34240999999999999</v>
      </c>
      <c r="Y83">
        <v>0.352989</v>
      </c>
      <c r="Z83">
        <v>0.36411900000000003</v>
      </c>
      <c r="AA83">
        <v>0.37709199999999998</v>
      </c>
      <c r="AB83">
        <v>0.38972299999999999</v>
      </c>
      <c r="AC83">
        <v>0.40329300000000001</v>
      </c>
      <c r="AD83">
        <v>0.417161</v>
      </c>
      <c r="AE83">
        <v>0.432394</v>
      </c>
      <c r="AF83">
        <v>0.44871800000000001</v>
      </c>
      <c r="AG83">
        <v>0.46686800000000001</v>
      </c>
      <c r="AH83">
        <v>0.483852</v>
      </c>
      <c r="AI83">
        <v>0.50248599999999999</v>
      </c>
      <c r="AJ83">
        <v>0.52207099999999995</v>
      </c>
      <c r="AK83">
        <v>0.54240999999999995</v>
      </c>
      <c r="AL83" s="51">
        <v>7.6999999999999999E-2</v>
      </c>
    </row>
    <row r="84" spans="1:38">
      <c r="A84" s="12" t="s">
        <v>270</v>
      </c>
      <c r="B84" t="s">
        <v>660</v>
      </c>
      <c r="C84" t="s">
        <v>900</v>
      </c>
      <c r="D84" t="s">
        <v>1139</v>
      </c>
      <c r="E84" t="s">
        <v>526</v>
      </c>
      <c r="F84">
        <v>2.4469000000000001E-2</v>
      </c>
      <c r="G84">
        <v>7.2345000000000007E-2</v>
      </c>
      <c r="H84">
        <v>0.11251800000000001</v>
      </c>
      <c r="I84">
        <v>0.15587699999999999</v>
      </c>
      <c r="J84">
        <v>0.19958100000000001</v>
      </c>
      <c r="K84">
        <v>0.24171699999999999</v>
      </c>
      <c r="L84">
        <v>0.28384100000000001</v>
      </c>
      <c r="M84">
        <v>0.32609199999999999</v>
      </c>
      <c r="N84">
        <v>0.36918499999999999</v>
      </c>
      <c r="O84">
        <v>0.41171200000000002</v>
      </c>
      <c r="P84">
        <v>0.45395799999999997</v>
      </c>
      <c r="Q84">
        <v>0.49386999999999998</v>
      </c>
      <c r="R84">
        <v>0.53480099999999997</v>
      </c>
      <c r="S84">
        <v>0.57306199999999996</v>
      </c>
      <c r="T84">
        <v>0.61067199999999999</v>
      </c>
      <c r="U84">
        <v>0.64574600000000004</v>
      </c>
      <c r="V84">
        <v>0.68040999999999996</v>
      </c>
      <c r="W84">
        <v>0.71485399999999999</v>
      </c>
      <c r="X84">
        <v>0.747583</v>
      </c>
      <c r="Y84">
        <v>0.78036899999999998</v>
      </c>
      <c r="Z84">
        <v>0.81215199999999999</v>
      </c>
      <c r="AA84">
        <v>0.844248</v>
      </c>
      <c r="AB84">
        <v>0.87707000000000002</v>
      </c>
      <c r="AC84">
        <v>0.91173899999999997</v>
      </c>
      <c r="AD84">
        <v>0.94670600000000005</v>
      </c>
      <c r="AE84">
        <v>0.98437200000000002</v>
      </c>
      <c r="AF84">
        <v>1.024305</v>
      </c>
      <c r="AG84">
        <v>1.068252</v>
      </c>
      <c r="AH84">
        <v>1.10945</v>
      </c>
      <c r="AI84">
        <v>1.15442</v>
      </c>
      <c r="AJ84">
        <v>1.2016119999999999</v>
      </c>
      <c r="AK84">
        <v>1.2505729999999999</v>
      </c>
      <c r="AL84" s="51">
        <v>0.13500000000000001</v>
      </c>
    </row>
    <row r="85" spans="1:38">
      <c r="B85" t="s">
        <v>867</v>
      </c>
      <c r="C85" t="s">
        <v>901</v>
      </c>
      <c r="D85" t="s">
        <v>1140</v>
      </c>
      <c r="E85" t="s">
        <v>526</v>
      </c>
      <c r="F85">
        <v>4318.1782229999999</v>
      </c>
      <c r="G85">
        <v>4346.4902339999999</v>
      </c>
      <c r="H85">
        <v>4381.8891599999997</v>
      </c>
      <c r="I85">
        <v>4405.5703119999998</v>
      </c>
      <c r="J85">
        <v>4421.8076170000004</v>
      </c>
      <c r="K85">
        <v>4402.0224609999996</v>
      </c>
      <c r="L85">
        <v>4377.4858400000003</v>
      </c>
      <c r="M85">
        <v>4343.0454099999997</v>
      </c>
      <c r="N85">
        <v>4306.720703</v>
      </c>
      <c r="O85">
        <v>4261.3710940000001</v>
      </c>
      <c r="P85">
        <v>4214.5834960000002</v>
      </c>
      <c r="Q85">
        <v>4156.6259769999997</v>
      </c>
      <c r="R85">
        <v>4120.2041019999997</v>
      </c>
      <c r="S85">
        <v>4076.3469239999999</v>
      </c>
      <c r="T85">
        <v>4043.5583499999998</v>
      </c>
      <c r="U85">
        <v>4008.5649410000001</v>
      </c>
      <c r="V85">
        <v>3983.804932</v>
      </c>
      <c r="W85">
        <v>3966.3630370000001</v>
      </c>
      <c r="X85">
        <v>3947.279297</v>
      </c>
      <c r="Y85">
        <v>3933.9553219999998</v>
      </c>
      <c r="Z85">
        <v>3922.4091800000001</v>
      </c>
      <c r="AA85">
        <v>3917.3376459999999</v>
      </c>
      <c r="AB85">
        <v>3915.1076659999999</v>
      </c>
      <c r="AC85">
        <v>3918.4704590000001</v>
      </c>
      <c r="AD85">
        <v>3922.3532709999999</v>
      </c>
      <c r="AE85">
        <v>3934.7416990000002</v>
      </c>
      <c r="AF85">
        <v>3952.9509280000002</v>
      </c>
      <c r="AG85">
        <v>3981.7370609999998</v>
      </c>
      <c r="AH85">
        <v>3995.5954590000001</v>
      </c>
      <c r="AI85">
        <v>4018.63501</v>
      </c>
      <c r="AJ85">
        <v>4043.4184570000002</v>
      </c>
      <c r="AK85">
        <v>4066.7226559999999</v>
      </c>
      <c r="AL85" s="51">
        <v>-2E-3</v>
      </c>
    </row>
    <row r="86" spans="1:38">
      <c r="B86" t="s">
        <v>465</v>
      </c>
      <c r="C86" t="s">
        <v>902</v>
      </c>
      <c r="D86" t="s">
        <v>1141</v>
      </c>
      <c r="F86" t="s">
        <v>1142</v>
      </c>
    </row>
    <row r="87" spans="1:38">
      <c r="A87" s="12" t="s">
        <v>121</v>
      </c>
      <c r="B87" t="s">
        <v>423</v>
      </c>
      <c r="C87" t="s">
        <v>903</v>
      </c>
      <c r="D87" t="s">
        <v>1143</v>
      </c>
      <c r="E87" t="s">
        <v>526</v>
      </c>
      <c r="F87">
        <v>5283.0751950000003</v>
      </c>
      <c r="G87">
        <v>5306.7768550000001</v>
      </c>
      <c r="H87">
        <v>5348.8916019999997</v>
      </c>
      <c r="I87">
        <v>5377.5786129999997</v>
      </c>
      <c r="J87">
        <v>5399.9990230000003</v>
      </c>
      <c r="K87">
        <v>5381.0673829999996</v>
      </c>
      <c r="L87">
        <v>5358.2744140000004</v>
      </c>
      <c r="M87">
        <v>5325.1391599999997</v>
      </c>
      <c r="N87">
        <v>5291.7421880000002</v>
      </c>
      <c r="O87">
        <v>5248.9208980000003</v>
      </c>
      <c r="P87">
        <v>5204.5776370000003</v>
      </c>
      <c r="Q87">
        <v>5146.6835940000001</v>
      </c>
      <c r="R87">
        <v>5115.5185549999997</v>
      </c>
      <c r="S87">
        <v>5075.0776370000003</v>
      </c>
      <c r="T87">
        <v>5047.4741210000002</v>
      </c>
      <c r="U87">
        <v>5016.7963870000003</v>
      </c>
      <c r="V87">
        <v>4999.0166019999997</v>
      </c>
      <c r="W87">
        <v>4989.8193359999996</v>
      </c>
      <c r="X87">
        <v>4977.2446289999998</v>
      </c>
      <c r="Y87">
        <v>4970.8950199999999</v>
      </c>
      <c r="Z87">
        <v>4966.3193359999996</v>
      </c>
      <c r="AA87">
        <v>4968.9648440000001</v>
      </c>
      <c r="AB87">
        <v>4974.873047</v>
      </c>
      <c r="AC87">
        <v>4987.0131840000004</v>
      </c>
      <c r="AD87">
        <v>5000.1865230000003</v>
      </c>
      <c r="AE87">
        <v>5024.5239259999998</v>
      </c>
      <c r="AF87">
        <v>5056.236328</v>
      </c>
      <c r="AG87">
        <v>5101.4487300000001</v>
      </c>
      <c r="AH87">
        <v>5127.9819340000004</v>
      </c>
      <c r="AI87">
        <v>5166.626953</v>
      </c>
      <c r="AJ87">
        <v>5207.5229490000002</v>
      </c>
      <c r="AK87">
        <v>5247.1645509999998</v>
      </c>
      <c r="AL87" s="51">
        <v>0</v>
      </c>
    </row>
    <row r="88" spans="1:38">
      <c r="A88" s="12" t="s">
        <v>120</v>
      </c>
      <c r="B88" t="s">
        <v>352</v>
      </c>
      <c r="C88" t="s">
        <v>904</v>
      </c>
      <c r="D88" t="s">
        <v>1144</v>
      </c>
      <c r="E88" t="s">
        <v>526</v>
      </c>
      <c r="F88">
        <v>485.40243500000003</v>
      </c>
      <c r="G88">
        <v>478.805725</v>
      </c>
      <c r="H88">
        <v>478.80367999999999</v>
      </c>
      <c r="I88">
        <v>478.13436899999999</v>
      </c>
      <c r="J88">
        <v>479.00756799999999</v>
      </c>
      <c r="K88">
        <v>478.700806</v>
      </c>
      <c r="L88">
        <v>479.14230300000003</v>
      </c>
      <c r="M88">
        <v>480.42889400000001</v>
      </c>
      <c r="N88">
        <v>482.82519500000001</v>
      </c>
      <c r="O88">
        <v>485.47219799999999</v>
      </c>
      <c r="P88">
        <v>488.65475500000002</v>
      </c>
      <c r="Q88">
        <v>490.72933999999998</v>
      </c>
      <c r="R88">
        <v>495.18454000000003</v>
      </c>
      <c r="S88">
        <v>499.391907</v>
      </c>
      <c r="T88">
        <v>504.92578099999997</v>
      </c>
      <c r="U88">
        <v>510.27957199999997</v>
      </c>
      <c r="V88">
        <v>516.91204800000003</v>
      </c>
      <c r="W88">
        <v>524.979919</v>
      </c>
      <c r="X88">
        <v>532.29345699999999</v>
      </c>
      <c r="Y88">
        <v>539.69964600000003</v>
      </c>
      <c r="Z88">
        <v>547.19457999999997</v>
      </c>
      <c r="AA88">
        <v>555.17535399999997</v>
      </c>
      <c r="AB88">
        <v>563.65759300000002</v>
      </c>
      <c r="AC88">
        <v>572.594604</v>
      </c>
      <c r="AD88">
        <v>581.68859899999995</v>
      </c>
      <c r="AE88">
        <v>592.11938499999997</v>
      </c>
      <c r="AF88">
        <v>603.21710199999995</v>
      </c>
      <c r="AG88">
        <v>615.88531499999999</v>
      </c>
      <c r="AH88">
        <v>626.395081</v>
      </c>
      <c r="AI88">
        <v>638.569885</v>
      </c>
      <c r="AJ88">
        <v>651.35040300000003</v>
      </c>
      <c r="AK88">
        <v>664.54235800000004</v>
      </c>
      <c r="AL88" s="51">
        <v>0.01</v>
      </c>
    </row>
    <row r="89" spans="1:38">
      <c r="A89" s="12" t="s">
        <v>269</v>
      </c>
      <c r="B89" t="s">
        <v>335</v>
      </c>
      <c r="C89" t="s">
        <v>905</v>
      </c>
      <c r="D89" t="s">
        <v>1145</v>
      </c>
      <c r="E89" t="s">
        <v>526</v>
      </c>
      <c r="F89">
        <v>1.960367</v>
      </c>
      <c r="G89">
        <v>2.1215000000000002</v>
      </c>
      <c r="H89">
        <v>2.2668919999999999</v>
      </c>
      <c r="I89">
        <v>2.3951479999999998</v>
      </c>
      <c r="J89">
        <v>2.5059680000000002</v>
      </c>
      <c r="K89">
        <v>2.5839660000000002</v>
      </c>
      <c r="L89">
        <v>2.6485829999999999</v>
      </c>
      <c r="M89">
        <v>2.7022810000000002</v>
      </c>
      <c r="N89">
        <v>2.752202</v>
      </c>
      <c r="O89">
        <v>2.7959589999999999</v>
      </c>
      <c r="P89">
        <v>2.8348849999999999</v>
      </c>
      <c r="Q89">
        <v>2.8651499999999999</v>
      </c>
      <c r="R89">
        <v>2.9091010000000002</v>
      </c>
      <c r="S89">
        <v>2.9497819999999999</v>
      </c>
      <c r="T89">
        <v>3.0067810000000001</v>
      </c>
      <c r="U89">
        <v>3.0708769999999999</v>
      </c>
      <c r="V89">
        <v>3.1440980000000001</v>
      </c>
      <c r="W89">
        <v>3.2299890000000002</v>
      </c>
      <c r="X89">
        <v>3.322527</v>
      </c>
      <c r="Y89">
        <v>3.4273609999999999</v>
      </c>
      <c r="Z89">
        <v>3.5407489999999999</v>
      </c>
      <c r="AA89">
        <v>3.665832</v>
      </c>
      <c r="AB89">
        <v>3.8019850000000002</v>
      </c>
      <c r="AC89">
        <v>3.9487540000000001</v>
      </c>
      <c r="AD89">
        <v>4.1022249999999998</v>
      </c>
      <c r="AE89">
        <v>4.2720440000000002</v>
      </c>
      <c r="AF89">
        <v>4.4576640000000003</v>
      </c>
      <c r="AG89">
        <v>4.6677960000000001</v>
      </c>
      <c r="AH89">
        <v>4.8733839999999997</v>
      </c>
      <c r="AI89">
        <v>5.1036830000000002</v>
      </c>
      <c r="AJ89">
        <v>5.3425099999999999</v>
      </c>
      <c r="AK89">
        <v>5.5976819999999998</v>
      </c>
      <c r="AL89" s="51">
        <v>3.4000000000000002E-2</v>
      </c>
    </row>
    <row r="90" spans="1:38">
      <c r="A90" s="12" t="s">
        <v>119</v>
      </c>
      <c r="B90" t="s">
        <v>333</v>
      </c>
      <c r="C90" t="s">
        <v>906</v>
      </c>
      <c r="D90" t="s">
        <v>1146</v>
      </c>
      <c r="E90" t="s">
        <v>526</v>
      </c>
      <c r="F90">
        <v>55.134186</v>
      </c>
      <c r="G90">
        <v>57.093105000000001</v>
      </c>
      <c r="H90">
        <v>58.223103000000002</v>
      </c>
      <c r="I90">
        <v>58.559806999999999</v>
      </c>
      <c r="J90">
        <v>58.292090999999999</v>
      </c>
      <c r="K90">
        <v>57.231093999999999</v>
      </c>
      <c r="L90">
        <v>55.931792999999999</v>
      </c>
      <c r="M90">
        <v>54.498989000000002</v>
      </c>
      <c r="N90">
        <v>53.148944999999998</v>
      </c>
      <c r="O90">
        <v>51.826168000000003</v>
      </c>
      <c r="P90">
        <v>50.658943000000001</v>
      </c>
      <c r="Q90">
        <v>49.543762000000001</v>
      </c>
      <c r="R90">
        <v>48.892792</v>
      </c>
      <c r="S90">
        <v>48.404400000000003</v>
      </c>
      <c r="T90">
        <v>48.362166999999999</v>
      </c>
      <c r="U90">
        <v>48.631774999999998</v>
      </c>
      <c r="V90">
        <v>49.407615999999997</v>
      </c>
      <c r="W90">
        <v>50.719116</v>
      </c>
      <c r="X90">
        <v>52.486217000000003</v>
      </c>
      <c r="Y90">
        <v>54.779701000000003</v>
      </c>
      <c r="Z90">
        <v>57.534092000000001</v>
      </c>
      <c r="AA90">
        <v>60.793658999999998</v>
      </c>
      <c r="AB90">
        <v>64.598258999999999</v>
      </c>
      <c r="AC90">
        <v>68.995841999999996</v>
      </c>
      <c r="AD90">
        <v>73.883758999999998</v>
      </c>
      <c r="AE90">
        <v>79.473831000000004</v>
      </c>
      <c r="AF90">
        <v>85.826003999999998</v>
      </c>
      <c r="AG90">
        <v>93.153931</v>
      </c>
      <c r="AH90">
        <v>100.899231</v>
      </c>
      <c r="AI90">
        <v>109.68302199999999</v>
      </c>
      <c r="AJ90">
        <v>119.453796</v>
      </c>
      <c r="AK90">
        <v>130.204025</v>
      </c>
      <c r="AL90" s="51">
        <v>2.8000000000000001E-2</v>
      </c>
    </row>
    <row r="91" spans="1:38">
      <c r="A91" s="12" t="s">
        <v>120</v>
      </c>
      <c r="B91" t="s">
        <v>652</v>
      </c>
      <c r="C91" t="s">
        <v>907</v>
      </c>
      <c r="D91" t="s">
        <v>1147</v>
      </c>
      <c r="E91" t="s">
        <v>526</v>
      </c>
      <c r="F91">
        <v>55.980674999999998</v>
      </c>
      <c r="G91">
        <v>59.802222999999998</v>
      </c>
      <c r="H91">
        <v>64.008056999999994</v>
      </c>
      <c r="I91">
        <v>67.590835999999996</v>
      </c>
      <c r="J91">
        <v>71.062584000000001</v>
      </c>
      <c r="K91">
        <v>74.068741000000003</v>
      </c>
      <c r="L91">
        <v>77.164467000000002</v>
      </c>
      <c r="M91">
        <v>80.250816</v>
      </c>
      <c r="N91">
        <v>83.477905000000007</v>
      </c>
      <c r="O91">
        <v>86.746589999999998</v>
      </c>
      <c r="P91">
        <v>90.212608000000003</v>
      </c>
      <c r="Q91">
        <v>93.622687999999997</v>
      </c>
      <c r="R91">
        <v>97.616951</v>
      </c>
      <c r="S91">
        <v>101.55544999999999</v>
      </c>
      <c r="T91">
        <v>105.787689</v>
      </c>
      <c r="U91">
        <v>109.926636</v>
      </c>
      <c r="V91">
        <v>114.42358400000001</v>
      </c>
      <c r="W91">
        <v>119.190079</v>
      </c>
      <c r="X91">
        <v>123.917992</v>
      </c>
      <c r="Y91">
        <v>128.759567</v>
      </c>
      <c r="Z91">
        <v>134.03454600000001</v>
      </c>
      <c r="AA91">
        <v>139.80465699999999</v>
      </c>
      <c r="AB91">
        <v>145.99169900000001</v>
      </c>
      <c r="AC91">
        <v>152.59783899999999</v>
      </c>
      <c r="AD91">
        <v>159.42468299999999</v>
      </c>
      <c r="AE91">
        <v>166.892517</v>
      </c>
      <c r="AF91">
        <v>174.891998</v>
      </c>
      <c r="AG91">
        <v>183.71383700000001</v>
      </c>
      <c r="AH91">
        <v>192.29870600000001</v>
      </c>
      <c r="AI91">
        <v>201.92330899999999</v>
      </c>
      <c r="AJ91">
        <v>212.136032</v>
      </c>
      <c r="AK91">
        <v>223.12020899999999</v>
      </c>
      <c r="AL91" s="51">
        <v>4.5999999999999999E-2</v>
      </c>
    </row>
    <row r="92" spans="1:38">
      <c r="A92" s="12" t="s">
        <v>118</v>
      </c>
      <c r="B92" t="s">
        <v>654</v>
      </c>
      <c r="C92" t="s">
        <v>908</v>
      </c>
      <c r="D92" t="s">
        <v>1148</v>
      </c>
      <c r="E92" t="s">
        <v>526</v>
      </c>
      <c r="F92">
        <v>6.8770000000000003E-3</v>
      </c>
      <c r="G92">
        <v>9.7259999999999999E-2</v>
      </c>
      <c r="H92">
        <v>0.17502300000000001</v>
      </c>
      <c r="I92">
        <v>0.25628400000000001</v>
      </c>
      <c r="J92">
        <v>0.337088</v>
      </c>
      <c r="K92">
        <v>0.41384799999999999</v>
      </c>
      <c r="L92">
        <v>0.48877700000000002</v>
      </c>
      <c r="M92">
        <v>0.56186899999999995</v>
      </c>
      <c r="N92">
        <v>0.63453700000000002</v>
      </c>
      <c r="O92">
        <v>0.70609999999999995</v>
      </c>
      <c r="P92">
        <v>0.77689799999999998</v>
      </c>
      <c r="Q92">
        <v>0.84427700000000006</v>
      </c>
      <c r="R92">
        <v>0.91504300000000005</v>
      </c>
      <c r="S92">
        <v>0.98389599999999999</v>
      </c>
      <c r="T92">
        <v>1.0550040000000001</v>
      </c>
      <c r="U92">
        <v>1.12561</v>
      </c>
      <c r="V92">
        <v>1.1998819999999999</v>
      </c>
      <c r="W92">
        <v>1.2779180000000001</v>
      </c>
      <c r="X92">
        <v>1.3570279999999999</v>
      </c>
      <c r="Y92">
        <v>1.440644</v>
      </c>
      <c r="Z92">
        <v>1.525018</v>
      </c>
      <c r="AA92">
        <v>1.613586</v>
      </c>
      <c r="AB92">
        <v>1.7065889999999999</v>
      </c>
      <c r="AC92">
        <v>1.8045359999999999</v>
      </c>
      <c r="AD92">
        <v>1.904031</v>
      </c>
      <c r="AE92">
        <v>2.0101239999999998</v>
      </c>
      <c r="AF92">
        <v>2.1227610000000001</v>
      </c>
      <c r="AG92">
        <v>2.2462300000000002</v>
      </c>
      <c r="AH92">
        <v>2.3669660000000001</v>
      </c>
      <c r="AI92">
        <v>2.4994879999999999</v>
      </c>
      <c r="AJ92">
        <v>2.64045</v>
      </c>
      <c r="AK92">
        <v>2.7902110000000002</v>
      </c>
      <c r="AL92" s="51">
        <v>0.214</v>
      </c>
    </row>
    <row r="93" spans="1:38">
      <c r="A93" s="12" t="s">
        <v>122</v>
      </c>
      <c r="B93" t="s">
        <v>658</v>
      </c>
      <c r="C93" t="s">
        <v>909</v>
      </c>
      <c r="D93" t="s">
        <v>1149</v>
      </c>
      <c r="E93" t="s">
        <v>526</v>
      </c>
      <c r="F93">
        <v>5.6251000000000002E-2</v>
      </c>
      <c r="G93">
        <v>0.17300299999999999</v>
      </c>
      <c r="H93">
        <v>0.27990900000000002</v>
      </c>
      <c r="I93">
        <v>0.39041700000000001</v>
      </c>
      <c r="J93">
        <v>0.49920300000000001</v>
      </c>
      <c r="K93">
        <v>0.60069099999999997</v>
      </c>
      <c r="L93">
        <v>0.69786099999999995</v>
      </c>
      <c r="M93">
        <v>0.791323</v>
      </c>
      <c r="N93">
        <v>0.88317199999999996</v>
      </c>
      <c r="O93">
        <v>0.97270500000000004</v>
      </c>
      <c r="P93">
        <v>1.060101</v>
      </c>
      <c r="Q93">
        <v>1.1420429999999999</v>
      </c>
      <c r="R93">
        <v>1.2278709999999999</v>
      </c>
      <c r="S93">
        <v>1.310603</v>
      </c>
      <c r="T93">
        <v>1.3962110000000001</v>
      </c>
      <c r="U93">
        <v>1.4813769999999999</v>
      </c>
      <c r="V93">
        <v>1.5719609999999999</v>
      </c>
      <c r="W93">
        <v>1.6680120000000001</v>
      </c>
      <c r="X93">
        <v>1.7642770000000001</v>
      </c>
      <c r="Y93">
        <v>1.8653869999999999</v>
      </c>
      <c r="Z93">
        <v>1.968116</v>
      </c>
      <c r="AA93">
        <v>2.0778089999999998</v>
      </c>
      <c r="AB93">
        <v>2.1916069999999999</v>
      </c>
      <c r="AC93">
        <v>2.3111649999999999</v>
      </c>
      <c r="AD93">
        <v>2.4325570000000001</v>
      </c>
      <c r="AE93">
        <v>2.5622319999999998</v>
      </c>
      <c r="AF93">
        <v>2.7000130000000002</v>
      </c>
      <c r="AG93">
        <v>2.8512819999999999</v>
      </c>
      <c r="AH93">
        <v>2.9988130000000002</v>
      </c>
      <c r="AI93">
        <v>3.1610520000000002</v>
      </c>
      <c r="AJ93">
        <v>3.3338359999999998</v>
      </c>
      <c r="AK93">
        <v>3.5176080000000001</v>
      </c>
      <c r="AL93" s="51">
        <v>0.14299999999999999</v>
      </c>
    </row>
    <row r="94" spans="1:38">
      <c r="A94" s="12" t="s">
        <v>122</v>
      </c>
      <c r="B94" t="s">
        <v>656</v>
      </c>
      <c r="C94" t="s">
        <v>910</v>
      </c>
      <c r="D94" t="s">
        <v>1150</v>
      </c>
      <c r="E94" t="s">
        <v>526</v>
      </c>
      <c r="F94">
        <v>5.3886999999999997E-2</v>
      </c>
      <c r="G94">
        <v>0.17217499999999999</v>
      </c>
      <c r="H94">
        <v>0.28195799999999999</v>
      </c>
      <c r="I94">
        <v>0.39607900000000001</v>
      </c>
      <c r="J94">
        <v>0.50887499999999997</v>
      </c>
      <c r="K94">
        <v>0.61495599999999995</v>
      </c>
      <c r="L94">
        <v>0.71757899999999997</v>
      </c>
      <c r="M94">
        <v>0.81676700000000002</v>
      </c>
      <c r="N94">
        <v>0.91452100000000003</v>
      </c>
      <c r="O94">
        <v>1.0104850000000001</v>
      </c>
      <c r="P94">
        <v>1.1050390000000001</v>
      </c>
      <c r="Q94">
        <v>1.19462</v>
      </c>
      <c r="R94">
        <v>1.289026</v>
      </c>
      <c r="S94">
        <v>1.3805400000000001</v>
      </c>
      <c r="T94">
        <v>1.475543</v>
      </c>
      <c r="U94">
        <v>1.570241</v>
      </c>
      <c r="V94">
        <v>1.670417</v>
      </c>
      <c r="W94">
        <v>1.7764420000000001</v>
      </c>
      <c r="X94">
        <v>1.8826099999999999</v>
      </c>
      <c r="Y94">
        <v>1.9940009999999999</v>
      </c>
      <c r="Z94">
        <v>2.1072519999999999</v>
      </c>
      <c r="AA94">
        <v>2.2279779999999998</v>
      </c>
      <c r="AB94">
        <v>2.3533949999999999</v>
      </c>
      <c r="AC94">
        <v>2.4850569999999998</v>
      </c>
      <c r="AD94">
        <v>2.6189209999999998</v>
      </c>
      <c r="AE94">
        <v>2.7619250000000002</v>
      </c>
      <c r="AF94">
        <v>2.9138299999999999</v>
      </c>
      <c r="AG94">
        <v>3.080711</v>
      </c>
      <c r="AH94">
        <v>3.243303</v>
      </c>
      <c r="AI94">
        <v>3.421335</v>
      </c>
      <c r="AJ94">
        <v>3.609899</v>
      </c>
      <c r="AK94">
        <v>3.809234</v>
      </c>
      <c r="AL94" s="51">
        <v>0.14699999999999999</v>
      </c>
    </row>
    <row r="95" spans="1:38">
      <c r="A95" s="12" t="s">
        <v>270</v>
      </c>
      <c r="B95" t="s">
        <v>660</v>
      </c>
      <c r="C95" t="s">
        <v>911</v>
      </c>
      <c r="D95" t="s">
        <v>1151</v>
      </c>
      <c r="E95" t="s">
        <v>526</v>
      </c>
      <c r="F95">
        <v>2.4469000000000001E-2</v>
      </c>
      <c r="G95">
        <v>0.176735</v>
      </c>
      <c r="H95">
        <v>0.311558</v>
      </c>
      <c r="I95">
        <v>0.45541199999999998</v>
      </c>
      <c r="J95">
        <v>0.59767300000000001</v>
      </c>
      <c r="K95">
        <v>0.73232399999999997</v>
      </c>
      <c r="L95">
        <v>0.86486600000000002</v>
      </c>
      <c r="M95">
        <v>0.99710699999999997</v>
      </c>
      <c r="N95">
        <v>1.132654</v>
      </c>
      <c r="O95">
        <v>1.268626</v>
      </c>
      <c r="P95">
        <v>1.4071229999999999</v>
      </c>
      <c r="Q95">
        <v>1.5425</v>
      </c>
      <c r="R95">
        <v>1.68608</v>
      </c>
      <c r="S95">
        <v>1.8274010000000001</v>
      </c>
      <c r="T95">
        <v>1.9730749999999999</v>
      </c>
      <c r="U95">
        <v>2.1168770000000001</v>
      </c>
      <c r="V95">
        <v>2.2654290000000001</v>
      </c>
      <c r="W95">
        <v>2.420032</v>
      </c>
      <c r="X95">
        <v>2.5764279999999999</v>
      </c>
      <c r="Y95">
        <v>2.7401740000000001</v>
      </c>
      <c r="Z95">
        <v>2.9043869999999998</v>
      </c>
      <c r="AA95">
        <v>3.0776509999999999</v>
      </c>
      <c r="AB95">
        <v>3.2589670000000002</v>
      </c>
      <c r="AC95">
        <v>3.449954</v>
      </c>
      <c r="AD95">
        <v>3.6477400000000002</v>
      </c>
      <c r="AE95">
        <v>3.8611330000000001</v>
      </c>
      <c r="AF95">
        <v>4.08988</v>
      </c>
      <c r="AG95">
        <v>4.3417500000000002</v>
      </c>
      <c r="AH95">
        <v>4.5890880000000003</v>
      </c>
      <c r="AI95">
        <v>4.8591769999999999</v>
      </c>
      <c r="AJ95">
        <v>5.1461829999999997</v>
      </c>
      <c r="AK95">
        <v>5.4475350000000002</v>
      </c>
      <c r="AL95" s="51">
        <v>0.19</v>
      </c>
    </row>
    <row r="96" spans="1:38">
      <c r="B96" t="s">
        <v>207</v>
      </c>
      <c r="C96" t="s">
        <v>912</v>
      </c>
      <c r="D96" t="s">
        <v>1152</v>
      </c>
      <c r="E96" t="s">
        <v>526</v>
      </c>
      <c r="F96">
        <v>5881.6953119999998</v>
      </c>
      <c r="G96">
        <v>5905.2197269999997</v>
      </c>
      <c r="H96">
        <v>5953.2416990000002</v>
      </c>
      <c r="I96">
        <v>5985.7568359999996</v>
      </c>
      <c r="J96">
        <v>6012.8134769999997</v>
      </c>
      <c r="K96">
        <v>5996.0131840000004</v>
      </c>
      <c r="L96">
        <v>5975.9301759999998</v>
      </c>
      <c r="M96">
        <v>5946.185547</v>
      </c>
      <c r="N96">
        <v>5917.5112300000001</v>
      </c>
      <c r="O96">
        <v>5879.71875</v>
      </c>
      <c r="P96">
        <v>5841.2875979999999</v>
      </c>
      <c r="Q96">
        <v>5788.169922</v>
      </c>
      <c r="R96">
        <v>5765.2392579999996</v>
      </c>
      <c r="S96">
        <v>5732.8842770000001</v>
      </c>
      <c r="T96">
        <v>5715.4565430000002</v>
      </c>
      <c r="U96">
        <v>5694.9985349999997</v>
      </c>
      <c r="V96">
        <v>5689.607422</v>
      </c>
      <c r="W96">
        <v>5695.080078</v>
      </c>
      <c r="X96">
        <v>5696.8491210000002</v>
      </c>
      <c r="Y96">
        <v>5705.6015619999998</v>
      </c>
      <c r="Z96">
        <v>5717.1308589999999</v>
      </c>
      <c r="AA96">
        <v>5737.3984380000002</v>
      </c>
      <c r="AB96">
        <v>5762.4316410000001</v>
      </c>
      <c r="AC96">
        <v>5795.2006840000004</v>
      </c>
      <c r="AD96">
        <v>5829.888672</v>
      </c>
      <c r="AE96">
        <v>5878.4785160000001</v>
      </c>
      <c r="AF96">
        <v>5936.4575199999999</v>
      </c>
      <c r="AG96">
        <v>6011.3896480000003</v>
      </c>
      <c r="AH96">
        <v>6065.6474609999996</v>
      </c>
      <c r="AI96">
        <v>6135.845703</v>
      </c>
      <c r="AJ96">
        <v>6210.5346680000002</v>
      </c>
      <c r="AK96">
        <v>6286.1933589999999</v>
      </c>
      <c r="AL96" s="51">
        <v>2E-3</v>
      </c>
    </row>
    <row r="97" spans="1:38">
      <c r="B97" t="s">
        <v>913</v>
      </c>
      <c r="D97" t="s">
        <v>1153</v>
      </c>
    </row>
    <row r="98" spans="1:38">
      <c r="B98" t="s">
        <v>465</v>
      </c>
      <c r="D98" t="s">
        <v>1154</v>
      </c>
    </row>
    <row r="99" spans="1:38">
      <c r="A99" s="12" t="s">
        <v>121</v>
      </c>
      <c r="B99" t="s">
        <v>423</v>
      </c>
      <c r="C99" t="s">
        <v>914</v>
      </c>
      <c r="D99" t="s">
        <v>1155</v>
      </c>
      <c r="E99" t="s">
        <v>1156</v>
      </c>
      <c r="F99">
        <v>14.254448999999999</v>
      </c>
      <c r="G99">
        <v>14.438589</v>
      </c>
      <c r="H99">
        <v>14.626008000000001</v>
      </c>
      <c r="I99">
        <v>14.813542999999999</v>
      </c>
      <c r="J99">
        <v>15.008523</v>
      </c>
      <c r="K99">
        <v>15.215211</v>
      </c>
      <c r="L99">
        <v>15.436627</v>
      </c>
      <c r="M99">
        <v>15.671289</v>
      </c>
      <c r="N99">
        <v>15.912822</v>
      </c>
      <c r="O99">
        <v>16.143941999999999</v>
      </c>
      <c r="P99">
        <v>16.365739999999999</v>
      </c>
      <c r="Q99">
        <v>16.571321000000001</v>
      </c>
      <c r="R99">
        <v>16.759809000000001</v>
      </c>
      <c r="S99">
        <v>16.933496000000002</v>
      </c>
      <c r="T99">
        <v>17.092483999999999</v>
      </c>
      <c r="U99">
        <v>17.234449000000001</v>
      </c>
      <c r="V99">
        <v>17.362646000000002</v>
      </c>
      <c r="W99">
        <v>17.480941999999999</v>
      </c>
      <c r="X99">
        <v>17.588930000000001</v>
      </c>
      <c r="Y99">
        <v>17.686827000000001</v>
      </c>
      <c r="Z99">
        <v>17.772673000000001</v>
      </c>
      <c r="AA99">
        <v>17.847857999999999</v>
      </c>
      <c r="AB99">
        <v>17.913498000000001</v>
      </c>
      <c r="AC99">
        <v>17.970737</v>
      </c>
      <c r="AD99">
        <v>18.017588</v>
      </c>
      <c r="AE99">
        <v>18.056153999999999</v>
      </c>
      <c r="AF99">
        <v>18.088818</v>
      </c>
      <c r="AG99">
        <v>18.116893999999998</v>
      </c>
      <c r="AH99">
        <v>18.139354999999998</v>
      </c>
      <c r="AI99">
        <v>18.156986</v>
      </c>
      <c r="AJ99">
        <v>18.172001000000002</v>
      </c>
      <c r="AK99">
        <v>18.184125999999999</v>
      </c>
      <c r="AL99" s="51">
        <v>8.0000000000000002E-3</v>
      </c>
    </row>
    <row r="100" spans="1:38">
      <c r="A100" s="12" t="s">
        <v>120</v>
      </c>
      <c r="B100" t="s">
        <v>352</v>
      </c>
      <c r="C100" t="s">
        <v>915</v>
      </c>
      <c r="D100" t="s">
        <v>1157</v>
      </c>
      <c r="E100" t="s">
        <v>1158</v>
      </c>
      <c r="F100">
        <v>9.8339770000000009</v>
      </c>
      <c r="G100">
        <v>9.9518070000000005</v>
      </c>
      <c r="H100">
        <v>10.083003</v>
      </c>
      <c r="I100">
        <v>10.219744</v>
      </c>
      <c r="J100">
        <v>10.362951000000001</v>
      </c>
      <c r="K100">
        <v>10.514846</v>
      </c>
      <c r="L100">
        <v>10.674951</v>
      </c>
      <c r="M100">
        <v>10.842549999999999</v>
      </c>
      <c r="N100">
        <v>11.020427</v>
      </c>
      <c r="O100">
        <v>11.196666</v>
      </c>
      <c r="P100">
        <v>11.377112</v>
      </c>
      <c r="Q100">
        <v>11.554973</v>
      </c>
      <c r="R100">
        <v>11.731517</v>
      </c>
      <c r="S100">
        <v>11.900315000000001</v>
      </c>
      <c r="T100">
        <v>12.058745999999999</v>
      </c>
      <c r="U100">
        <v>12.206666</v>
      </c>
      <c r="V100">
        <v>12.346016000000001</v>
      </c>
      <c r="W100">
        <v>12.476191999999999</v>
      </c>
      <c r="X100">
        <v>12.598689</v>
      </c>
      <c r="Y100">
        <v>12.715914</v>
      </c>
      <c r="Z100">
        <v>12.827961</v>
      </c>
      <c r="AA100">
        <v>12.929403000000001</v>
      </c>
      <c r="AB100">
        <v>13.024150000000001</v>
      </c>
      <c r="AC100">
        <v>13.115254</v>
      </c>
      <c r="AD100">
        <v>13.202365</v>
      </c>
      <c r="AE100">
        <v>13.285523</v>
      </c>
      <c r="AF100">
        <v>13.366266</v>
      </c>
      <c r="AG100">
        <v>13.446593999999999</v>
      </c>
      <c r="AH100">
        <v>13.527132999999999</v>
      </c>
      <c r="AI100">
        <v>13.608715999999999</v>
      </c>
      <c r="AJ100">
        <v>13.690431</v>
      </c>
      <c r="AK100">
        <v>13.771096</v>
      </c>
      <c r="AL100" s="51">
        <v>1.0999999999999999E-2</v>
      </c>
    </row>
    <row r="101" spans="1:38">
      <c r="A101" s="12" t="s">
        <v>269</v>
      </c>
      <c r="B101" t="s">
        <v>335</v>
      </c>
      <c r="C101" t="s">
        <v>916</v>
      </c>
      <c r="D101" t="s">
        <v>1159</v>
      </c>
      <c r="E101" t="s">
        <v>1158</v>
      </c>
      <c r="F101">
        <v>11.552764</v>
      </c>
      <c r="G101">
        <v>11.785193</v>
      </c>
      <c r="H101">
        <v>11.962104</v>
      </c>
      <c r="I101">
        <v>12.100891000000001</v>
      </c>
      <c r="J101">
        <v>12.216201</v>
      </c>
      <c r="K101">
        <v>12.32755</v>
      </c>
      <c r="L101">
        <v>12.445465</v>
      </c>
      <c r="M101">
        <v>12.575333000000001</v>
      </c>
      <c r="N101">
        <v>12.718111</v>
      </c>
      <c r="O101">
        <v>12.843434999999999</v>
      </c>
      <c r="P101">
        <v>12.968636</v>
      </c>
      <c r="Q101">
        <v>13.092503000000001</v>
      </c>
      <c r="R101">
        <v>13.210978000000001</v>
      </c>
      <c r="S101">
        <v>13.320079</v>
      </c>
      <c r="T101">
        <v>13.416966</v>
      </c>
      <c r="U101">
        <v>13.504436999999999</v>
      </c>
      <c r="V101">
        <v>13.582335</v>
      </c>
      <c r="W101">
        <v>13.649789999999999</v>
      </c>
      <c r="X101">
        <v>13.708178</v>
      </c>
      <c r="Y101">
        <v>13.758990000000001</v>
      </c>
      <c r="Z101">
        <v>13.806258</v>
      </c>
      <c r="AA101">
        <v>13.849311</v>
      </c>
      <c r="AB101">
        <v>13.888332999999999</v>
      </c>
      <c r="AC101">
        <v>13.922689999999999</v>
      </c>
      <c r="AD101">
        <v>13.953237</v>
      </c>
      <c r="AE101">
        <v>13.980354999999999</v>
      </c>
      <c r="AF101">
        <v>14.004208</v>
      </c>
      <c r="AG101">
        <v>14.024210999999999</v>
      </c>
      <c r="AH101">
        <v>14.040791</v>
      </c>
      <c r="AI101">
        <v>14.054357</v>
      </c>
      <c r="AJ101">
        <v>14.065571</v>
      </c>
      <c r="AK101">
        <v>14.074804</v>
      </c>
      <c r="AL101" s="51">
        <v>6.0000000000000001E-3</v>
      </c>
    </row>
    <row r="102" spans="1:38">
      <c r="A102" s="12" t="s">
        <v>119</v>
      </c>
      <c r="B102" t="s">
        <v>333</v>
      </c>
      <c r="C102" t="s">
        <v>917</v>
      </c>
      <c r="D102" t="s">
        <v>1160</v>
      </c>
      <c r="E102" t="s">
        <v>1158</v>
      </c>
      <c r="F102">
        <v>12.425288</v>
      </c>
      <c r="G102">
        <v>12.292719999999999</v>
      </c>
      <c r="H102">
        <v>12.27699</v>
      </c>
      <c r="I102">
        <v>12.296009</v>
      </c>
      <c r="J102">
        <v>12.340166999999999</v>
      </c>
      <c r="K102">
        <v>12.407560999999999</v>
      </c>
      <c r="L102">
        <v>12.497643</v>
      </c>
      <c r="M102">
        <v>12.607900000000001</v>
      </c>
      <c r="N102">
        <v>12.735402000000001</v>
      </c>
      <c r="O102">
        <v>12.843946000000001</v>
      </c>
      <c r="P102">
        <v>12.947953999999999</v>
      </c>
      <c r="Q102">
        <v>13.04759</v>
      </c>
      <c r="R102">
        <v>13.140478</v>
      </c>
      <c r="S102">
        <v>13.224192</v>
      </c>
      <c r="T102">
        <v>13.297665</v>
      </c>
      <c r="U102">
        <v>13.360011999999999</v>
      </c>
      <c r="V102">
        <v>13.412469</v>
      </c>
      <c r="W102">
        <v>13.456720000000001</v>
      </c>
      <c r="X102">
        <v>13.493446</v>
      </c>
      <c r="Y102">
        <v>13.523037</v>
      </c>
      <c r="Z102">
        <v>13.546885</v>
      </c>
      <c r="AA102">
        <v>13.56798</v>
      </c>
      <c r="AB102">
        <v>13.585504999999999</v>
      </c>
      <c r="AC102">
        <v>13.598613</v>
      </c>
      <c r="AD102">
        <v>13.607699999999999</v>
      </c>
      <c r="AE102">
        <v>13.611948999999999</v>
      </c>
      <c r="AF102">
        <v>13.611313000000001</v>
      </c>
      <c r="AG102">
        <v>13.605575999999999</v>
      </c>
      <c r="AH102">
        <v>13.59455</v>
      </c>
      <c r="AI102">
        <v>13.578898000000001</v>
      </c>
      <c r="AJ102">
        <v>13.560112</v>
      </c>
      <c r="AK102">
        <v>13.539144</v>
      </c>
      <c r="AL102" s="51">
        <v>3.0000000000000001E-3</v>
      </c>
    </row>
    <row r="103" spans="1:38">
      <c r="A103" s="12" t="s">
        <v>120</v>
      </c>
      <c r="B103" t="s">
        <v>652</v>
      </c>
      <c r="C103" t="s">
        <v>918</v>
      </c>
      <c r="D103" t="s">
        <v>1161</v>
      </c>
      <c r="E103" t="s">
        <v>1158</v>
      </c>
      <c r="F103">
        <v>10.129466000000001</v>
      </c>
      <c r="G103">
        <v>10.199115000000001</v>
      </c>
      <c r="H103">
        <v>10.291774</v>
      </c>
      <c r="I103">
        <v>10.390860999999999</v>
      </c>
      <c r="J103">
        <v>10.498786000000001</v>
      </c>
      <c r="K103">
        <v>10.616315999999999</v>
      </c>
      <c r="L103">
        <v>10.745512</v>
      </c>
      <c r="M103">
        <v>10.886696000000001</v>
      </c>
      <c r="N103">
        <v>11.038767</v>
      </c>
      <c r="O103">
        <v>11.185343</v>
      </c>
      <c r="P103">
        <v>11.334746000000001</v>
      </c>
      <c r="Q103">
        <v>11.485495999999999</v>
      </c>
      <c r="R103">
        <v>11.634819999999999</v>
      </c>
      <c r="S103">
        <v>11.777664</v>
      </c>
      <c r="T103">
        <v>11.912178000000001</v>
      </c>
      <c r="U103">
        <v>12.040684000000001</v>
      </c>
      <c r="V103">
        <v>12.162108</v>
      </c>
      <c r="W103">
        <v>12.276476000000001</v>
      </c>
      <c r="X103">
        <v>12.382178</v>
      </c>
      <c r="Y103">
        <v>12.482953999999999</v>
      </c>
      <c r="Z103">
        <v>12.576003999999999</v>
      </c>
      <c r="AA103">
        <v>12.655279999999999</v>
      </c>
      <c r="AB103">
        <v>12.72607</v>
      </c>
      <c r="AC103">
        <v>12.789567999999999</v>
      </c>
      <c r="AD103">
        <v>12.847165</v>
      </c>
      <c r="AE103">
        <v>12.901023</v>
      </c>
      <c r="AF103">
        <v>12.952681999999999</v>
      </c>
      <c r="AG103">
        <v>13.003704000000001</v>
      </c>
      <c r="AH103">
        <v>13.054859</v>
      </c>
      <c r="AI103">
        <v>13.106387</v>
      </c>
      <c r="AJ103">
        <v>13.160216</v>
      </c>
      <c r="AK103">
        <v>13.213760000000001</v>
      </c>
      <c r="AL103" s="51">
        <v>8.9999999999999993E-3</v>
      </c>
    </row>
    <row r="104" spans="1:38">
      <c r="A104" s="12" t="s">
        <v>118</v>
      </c>
      <c r="B104" t="s">
        <v>654</v>
      </c>
      <c r="C104" t="s">
        <v>919</v>
      </c>
      <c r="D104" t="s">
        <v>1162</v>
      </c>
      <c r="E104" t="s">
        <v>1156</v>
      </c>
      <c r="F104">
        <v>24.122505</v>
      </c>
      <c r="G104">
        <v>26.295652</v>
      </c>
      <c r="H104">
        <v>26.615469000000001</v>
      </c>
      <c r="I104">
        <v>26.774061</v>
      </c>
      <c r="J104">
        <v>26.886745000000001</v>
      </c>
      <c r="K104">
        <v>26.988796000000001</v>
      </c>
      <c r="L104">
        <v>27.095486000000001</v>
      </c>
      <c r="M104">
        <v>27.215643</v>
      </c>
      <c r="N104">
        <v>27.354343</v>
      </c>
      <c r="O104">
        <v>27.493027000000001</v>
      </c>
      <c r="P104">
        <v>27.649526999999999</v>
      </c>
      <c r="Q104">
        <v>27.811772999999999</v>
      </c>
      <c r="R104">
        <v>27.969427</v>
      </c>
      <c r="S104">
        <v>28.114606999999999</v>
      </c>
      <c r="T104">
        <v>28.246203999999999</v>
      </c>
      <c r="U104">
        <v>28.362829000000001</v>
      </c>
      <c r="V104">
        <v>28.463480000000001</v>
      </c>
      <c r="W104">
        <v>28.549918999999999</v>
      </c>
      <c r="X104">
        <v>28.623183999999998</v>
      </c>
      <c r="Y104">
        <v>28.684868000000002</v>
      </c>
      <c r="Z104">
        <v>28.738619</v>
      </c>
      <c r="AA104">
        <v>28.785264999999999</v>
      </c>
      <c r="AB104">
        <v>28.810282000000001</v>
      </c>
      <c r="AC104">
        <v>28.833027000000001</v>
      </c>
      <c r="AD104">
        <v>28.856997</v>
      </c>
      <c r="AE104">
        <v>28.882490000000001</v>
      </c>
      <c r="AF104">
        <v>28.909106999999999</v>
      </c>
      <c r="AG104">
        <v>28.936482999999999</v>
      </c>
      <c r="AH104">
        <v>28.964632000000002</v>
      </c>
      <c r="AI104">
        <v>28.993254</v>
      </c>
      <c r="AJ104">
        <v>29.021837000000001</v>
      </c>
      <c r="AK104">
        <v>29.049230999999999</v>
      </c>
      <c r="AL104" s="51">
        <v>6.0000000000000001E-3</v>
      </c>
    </row>
    <row r="105" spans="1:38">
      <c r="A105" s="12" t="s">
        <v>122</v>
      </c>
      <c r="B105" t="s">
        <v>658</v>
      </c>
      <c r="C105" t="s">
        <v>920</v>
      </c>
      <c r="D105" t="s">
        <v>1163</v>
      </c>
      <c r="E105" t="s">
        <v>1156</v>
      </c>
      <c r="F105">
        <v>0</v>
      </c>
      <c r="G105">
        <v>22.487862</v>
      </c>
      <c r="H105">
        <v>22.714748</v>
      </c>
      <c r="I105">
        <v>22.911411000000001</v>
      </c>
      <c r="J105">
        <v>23.103811</v>
      </c>
      <c r="K105">
        <v>23.323799000000001</v>
      </c>
      <c r="L105">
        <v>23.588034</v>
      </c>
      <c r="M105">
        <v>23.895589999999999</v>
      </c>
      <c r="N105">
        <v>24.249628000000001</v>
      </c>
      <c r="O105">
        <v>24.587547000000001</v>
      </c>
      <c r="P105">
        <v>24.952684000000001</v>
      </c>
      <c r="Q105">
        <v>25.321719999999999</v>
      </c>
      <c r="R105">
        <v>25.679667999999999</v>
      </c>
      <c r="S105">
        <v>26.007802999999999</v>
      </c>
      <c r="T105">
        <v>26.301242999999999</v>
      </c>
      <c r="U105">
        <v>26.560661</v>
      </c>
      <c r="V105">
        <v>26.787628000000002</v>
      </c>
      <c r="W105">
        <v>26.984449000000001</v>
      </c>
      <c r="X105">
        <v>27.152532999999998</v>
      </c>
      <c r="Y105">
        <v>27.294734999999999</v>
      </c>
      <c r="Z105">
        <v>27.420338000000001</v>
      </c>
      <c r="AA105">
        <v>27.531883000000001</v>
      </c>
      <c r="AB105">
        <v>27.631630000000001</v>
      </c>
      <c r="AC105">
        <v>27.721567</v>
      </c>
      <c r="AD105">
        <v>27.812066999999999</v>
      </c>
      <c r="AE105">
        <v>27.900459000000001</v>
      </c>
      <c r="AF105">
        <v>27.984553999999999</v>
      </c>
      <c r="AG105">
        <v>28.062531</v>
      </c>
      <c r="AH105">
        <v>28.133261000000001</v>
      </c>
      <c r="AI105">
        <v>28.195665000000002</v>
      </c>
      <c r="AJ105">
        <v>28.248837999999999</v>
      </c>
      <c r="AK105">
        <v>28.290665000000001</v>
      </c>
      <c r="AL105" t="s">
        <v>125</v>
      </c>
    </row>
    <row r="106" spans="1:38">
      <c r="A106" s="12" t="s">
        <v>122</v>
      </c>
      <c r="B106" t="s">
        <v>656</v>
      </c>
      <c r="C106" t="s">
        <v>921</v>
      </c>
      <c r="D106" t="s">
        <v>1164</v>
      </c>
      <c r="E106" t="s">
        <v>1158</v>
      </c>
      <c r="F106">
        <v>0</v>
      </c>
      <c r="G106">
        <v>17.977802000000001</v>
      </c>
      <c r="H106">
        <v>18.183330999999999</v>
      </c>
      <c r="I106">
        <v>18.289605999999999</v>
      </c>
      <c r="J106">
        <v>18.377087</v>
      </c>
      <c r="K106">
        <v>18.466314000000001</v>
      </c>
      <c r="L106">
        <v>18.566859999999998</v>
      </c>
      <c r="M106">
        <v>18.683487</v>
      </c>
      <c r="N106">
        <v>18.820602000000001</v>
      </c>
      <c r="O106">
        <v>18.947331999999999</v>
      </c>
      <c r="P106">
        <v>19.079763</v>
      </c>
      <c r="Q106">
        <v>19.210024000000001</v>
      </c>
      <c r="R106">
        <v>19.327883</v>
      </c>
      <c r="S106">
        <v>19.438051000000002</v>
      </c>
      <c r="T106">
        <v>19.538025000000001</v>
      </c>
      <c r="U106">
        <v>19.628166</v>
      </c>
      <c r="V106">
        <v>19.708940999999999</v>
      </c>
      <c r="W106">
        <v>19.781513</v>
      </c>
      <c r="X106">
        <v>19.846308000000001</v>
      </c>
      <c r="Y106">
        <v>19.904177000000001</v>
      </c>
      <c r="Z106">
        <v>19.957937000000001</v>
      </c>
      <c r="AA106">
        <v>20.007631</v>
      </c>
      <c r="AB106">
        <v>20.050412999999999</v>
      </c>
      <c r="AC106">
        <v>20.089711999999999</v>
      </c>
      <c r="AD106">
        <v>20.129418999999999</v>
      </c>
      <c r="AE106">
        <v>20.168520000000001</v>
      </c>
      <c r="AF106">
        <v>20.206797000000002</v>
      </c>
      <c r="AG106">
        <v>20.243959</v>
      </c>
      <c r="AH106">
        <v>20.280006</v>
      </c>
      <c r="AI106">
        <v>20.314769999999999</v>
      </c>
      <c r="AJ106">
        <v>20.347891000000001</v>
      </c>
      <c r="AK106">
        <v>20.377993</v>
      </c>
      <c r="AL106" t="s">
        <v>125</v>
      </c>
    </row>
    <row r="107" spans="1:38">
      <c r="A107" s="12" t="s">
        <v>270</v>
      </c>
      <c r="B107" t="s">
        <v>660</v>
      </c>
      <c r="C107" t="s">
        <v>922</v>
      </c>
      <c r="D107" t="s">
        <v>1165</v>
      </c>
      <c r="E107" t="s">
        <v>1156</v>
      </c>
      <c r="F107">
        <v>0</v>
      </c>
      <c r="G107">
        <v>18.347479</v>
      </c>
      <c r="H107">
        <v>17.223381</v>
      </c>
      <c r="I107">
        <v>16.894062000000002</v>
      </c>
      <c r="J107">
        <v>16.723579000000001</v>
      </c>
      <c r="K107">
        <v>16.618320000000001</v>
      </c>
      <c r="L107">
        <v>16.546053000000001</v>
      </c>
      <c r="M107">
        <v>16.492981</v>
      </c>
      <c r="N107">
        <v>16.452217000000001</v>
      </c>
      <c r="O107">
        <v>16.419975000000001</v>
      </c>
      <c r="P107">
        <v>16.394054000000001</v>
      </c>
      <c r="Q107">
        <v>16.373117000000001</v>
      </c>
      <c r="R107">
        <v>16.356124999999999</v>
      </c>
      <c r="S107">
        <v>16.342371</v>
      </c>
      <c r="T107">
        <v>16.331364000000001</v>
      </c>
      <c r="U107">
        <v>16.322672000000001</v>
      </c>
      <c r="V107">
        <v>16.315871999999999</v>
      </c>
      <c r="W107">
        <v>16.310600000000001</v>
      </c>
      <c r="X107">
        <v>16.306588999999999</v>
      </c>
      <c r="Y107">
        <v>16.303529999999999</v>
      </c>
      <c r="Z107">
        <v>16.298079000000001</v>
      </c>
      <c r="AA107">
        <v>16.292845</v>
      </c>
      <c r="AB107">
        <v>16.288212000000001</v>
      </c>
      <c r="AC107">
        <v>16.284098</v>
      </c>
      <c r="AD107">
        <v>16.275476000000001</v>
      </c>
      <c r="AE107">
        <v>16.268813999999999</v>
      </c>
      <c r="AF107">
        <v>16.263642999999998</v>
      </c>
      <c r="AG107">
        <v>16.259598</v>
      </c>
      <c r="AH107">
        <v>16.256447000000001</v>
      </c>
      <c r="AI107">
        <v>16.253965000000001</v>
      </c>
      <c r="AJ107">
        <v>16.252013999999999</v>
      </c>
      <c r="AK107">
        <v>16.251882999999999</v>
      </c>
      <c r="AL107" t="s">
        <v>125</v>
      </c>
    </row>
    <row r="108" spans="1:38">
      <c r="B108" t="s">
        <v>923</v>
      </c>
      <c r="C108" t="s">
        <v>924</v>
      </c>
      <c r="D108" t="s">
        <v>1166</v>
      </c>
      <c r="F108">
        <v>12.956725</v>
      </c>
      <c r="G108">
        <v>13.122971</v>
      </c>
      <c r="H108">
        <v>13.292574</v>
      </c>
      <c r="I108">
        <v>13.461696999999999</v>
      </c>
      <c r="J108">
        <v>13.636207000000001</v>
      </c>
      <c r="K108">
        <v>13.820244000000001</v>
      </c>
      <c r="L108">
        <v>14.015169</v>
      </c>
      <c r="M108">
        <v>14.219343</v>
      </c>
      <c r="N108">
        <v>14.430806</v>
      </c>
      <c r="O108">
        <v>14.635415999999999</v>
      </c>
      <c r="P108">
        <v>14.834467999999999</v>
      </c>
      <c r="Q108">
        <v>15.02111</v>
      </c>
      <c r="R108">
        <v>15.19637</v>
      </c>
      <c r="S108">
        <v>15.356481</v>
      </c>
      <c r="T108">
        <v>15.500325999999999</v>
      </c>
      <c r="U108">
        <v>15.628691</v>
      </c>
      <c r="V108">
        <v>15.744616000000001</v>
      </c>
      <c r="W108">
        <v>15.849364</v>
      </c>
      <c r="X108">
        <v>15.944029</v>
      </c>
      <c r="Y108">
        <v>16.031094</v>
      </c>
      <c r="Z108">
        <v>16.110081000000001</v>
      </c>
      <c r="AA108">
        <v>16.178764000000001</v>
      </c>
      <c r="AB108">
        <v>16.239118999999999</v>
      </c>
      <c r="AC108">
        <v>16.293392000000001</v>
      </c>
      <c r="AD108">
        <v>16.340499999999999</v>
      </c>
      <c r="AE108">
        <v>16.381620000000002</v>
      </c>
      <c r="AF108">
        <v>16.418665000000001</v>
      </c>
      <c r="AG108">
        <v>16.453379000000002</v>
      </c>
      <c r="AH108">
        <v>16.485481</v>
      </c>
      <c r="AI108">
        <v>16.515658999999999</v>
      </c>
      <c r="AJ108">
        <v>16.544709999999998</v>
      </c>
      <c r="AK108">
        <v>16.572025</v>
      </c>
      <c r="AL108" s="51">
        <v>8.0000000000000002E-3</v>
      </c>
    </row>
    <row r="109" spans="1:38">
      <c r="B109" t="s">
        <v>467</v>
      </c>
      <c r="D109" t="s">
        <v>1167</v>
      </c>
    </row>
    <row r="110" spans="1:38">
      <c r="A110" s="12" t="s">
        <v>121</v>
      </c>
      <c r="B110" t="s">
        <v>423</v>
      </c>
      <c r="C110" t="s">
        <v>925</v>
      </c>
      <c r="D110" t="s">
        <v>1168</v>
      </c>
      <c r="E110" t="s">
        <v>1156</v>
      </c>
      <c r="F110">
        <v>8.8952179999999998</v>
      </c>
      <c r="G110">
        <v>8.9861000000000004</v>
      </c>
      <c r="H110">
        <v>9.0930389999999992</v>
      </c>
      <c r="I110">
        <v>9.215954</v>
      </c>
      <c r="J110">
        <v>9.3486720000000005</v>
      </c>
      <c r="K110">
        <v>9.4912790000000005</v>
      </c>
      <c r="L110">
        <v>9.6460329999999992</v>
      </c>
      <c r="M110">
        <v>9.8123590000000007</v>
      </c>
      <c r="N110">
        <v>9.9931000000000001</v>
      </c>
      <c r="O110">
        <v>10.175103999999999</v>
      </c>
      <c r="P110">
        <v>10.370098</v>
      </c>
      <c r="Q110">
        <v>10.573532</v>
      </c>
      <c r="R110">
        <v>10.783234</v>
      </c>
      <c r="S110">
        <v>10.98935</v>
      </c>
      <c r="T110">
        <v>11.181704999999999</v>
      </c>
      <c r="U110">
        <v>11.359438000000001</v>
      </c>
      <c r="V110">
        <v>11.517385000000001</v>
      </c>
      <c r="W110">
        <v>11.661761</v>
      </c>
      <c r="X110">
        <v>11.79448</v>
      </c>
      <c r="Y110">
        <v>11.916245999999999</v>
      </c>
      <c r="Z110">
        <v>12.028854000000001</v>
      </c>
      <c r="AA110">
        <v>12.132110000000001</v>
      </c>
      <c r="AB110">
        <v>12.226001999999999</v>
      </c>
      <c r="AC110">
        <v>12.309817000000001</v>
      </c>
      <c r="AD110">
        <v>12.380509999999999</v>
      </c>
      <c r="AE110">
        <v>12.439981</v>
      </c>
      <c r="AF110">
        <v>12.491792</v>
      </c>
      <c r="AG110">
        <v>12.538423999999999</v>
      </c>
      <c r="AH110">
        <v>12.579040000000001</v>
      </c>
      <c r="AI110">
        <v>12.614521999999999</v>
      </c>
      <c r="AJ110">
        <v>12.646559</v>
      </c>
      <c r="AK110">
        <v>12.675599</v>
      </c>
      <c r="AL110" s="51">
        <v>1.0999999999999999E-2</v>
      </c>
    </row>
    <row r="111" spans="1:38">
      <c r="A111" s="12" t="s">
        <v>120</v>
      </c>
      <c r="B111" t="s">
        <v>352</v>
      </c>
      <c r="C111" t="s">
        <v>926</v>
      </c>
      <c r="D111" t="s">
        <v>1169</v>
      </c>
      <c r="E111" t="s">
        <v>1158</v>
      </c>
      <c r="F111">
        <v>6.5605250000000002</v>
      </c>
      <c r="G111">
        <v>6.6031550000000001</v>
      </c>
      <c r="H111">
        <v>6.6566179999999999</v>
      </c>
      <c r="I111">
        <v>6.7195850000000004</v>
      </c>
      <c r="J111">
        <v>6.7885099999999996</v>
      </c>
      <c r="K111">
        <v>6.8631630000000001</v>
      </c>
      <c r="L111">
        <v>6.9467639999999999</v>
      </c>
      <c r="M111">
        <v>7.0377599999999996</v>
      </c>
      <c r="N111">
        <v>7.1384280000000002</v>
      </c>
      <c r="O111">
        <v>7.2388029999999999</v>
      </c>
      <c r="P111">
        <v>7.3474139999999997</v>
      </c>
      <c r="Q111">
        <v>7.463095</v>
      </c>
      <c r="R111">
        <v>7.5844719999999999</v>
      </c>
      <c r="S111">
        <v>7.7068849999999998</v>
      </c>
      <c r="T111">
        <v>7.827191</v>
      </c>
      <c r="U111">
        <v>7.9410480000000003</v>
      </c>
      <c r="V111">
        <v>8.0478629999999995</v>
      </c>
      <c r="W111">
        <v>8.1467489999999998</v>
      </c>
      <c r="X111">
        <v>8.2403139999999997</v>
      </c>
      <c r="Y111">
        <v>8.3288689999999992</v>
      </c>
      <c r="Z111">
        <v>8.4110069999999997</v>
      </c>
      <c r="AA111">
        <v>8.4879119999999997</v>
      </c>
      <c r="AB111">
        <v>8.5587759999999999</v>
      </c>
      <c r="AC111">
        <v>8.6231410000000004</v>
      </c>
      <c r="AD111">
        <v>8.6801460000000006</v>
      </c>
      <c r="AE111">
        <v>8.7309789999999996</v>
      </c>
      <c r="AF111">
        <v>8.7784429999999993</v>
      </c>
      <c r="AG111">
        <v>8.8229199999999999</v>
      </c>
      <c r="AH111">
        <v>8.8645230000000002</v>
      </c>
      <c r="AI111">
        <v>8.9020919999999997</v>
      </c>
      <c r="AJ111">
        <v>8.9361029999999992</v>
      </c>
      <c r="AK111">
        <v>8.9678939999999994</v>
      </c>
      <c r="AL111" s="51">
        <v>0.01</v>
      </c>
    </row>
    <row r="112" spans="1:38">
      <c r="A112" s="12" t="s">
        <v>269</v>
      </c>
      <c r="B112" t="s">
        <v>335</v>
      </c>
      <c r="C112" t="s">
        <v>927</v>
      </c>
      <c r="D112" t="s">
        <v>1170</v>
      </c>
      <c r="E112" t="s">
        <v>1158</v>
      </c>
      <c r="F112">
        <v>6.7825660000000001</v>
      </c>
      <c r="G112">
        <v>6.8310919999999999</v>
      </c>
      <c r="H112">
        <v>6.8955830000000002</v>
      </c>
      <c r="I112">
        <v>6.9707869999999996</v>
      </c>
      <c r="J112">
        <v>7.054856</v>
      </c>
      <c r="K112">
        <v>7.1491110000000004</v>
      </c>
      <c r="L112">
        <v>7.2560710000000004</v>
      </c>
      <c r="M112">
        <v>7.3756560000000002</v>
      </c>
      <c r="N112">
        <v>7.5086760000000004</v>
      </c>
      <c r="O112">
        <v>7.6432650000000004</v>
      </c>
      <c r="P112">
        <v>7.7900939999999999</v>
      </c>
      <c r="Q112">
        <v>7.9439599999999997</v>
      </c>
      <c r="R112">
        <v>8.1023440000000004</v>
      </c>
      <c r="S112">
        <v>8.2580609999999997</v>
      </c>
      <c r="T112">
        <v>8.4011370000000003</v>
      </c>
      <c r="U112">
        <v>8.52881</v>
      </c>
      <c r="V112">
        <v>8.6493169999999999</v>
      </c>
      <c r="W112">
        <v>8.7561280000000004</v>
      </c>
      <c r="X112">
        <v>8.8493239999999993</v>
      </c>
      <c r="Y112">
        <v>8.9296430000000004</v>
      </c>
      <c r="Z112">
        <v>8.9985549999999996</v>
      </c>
      <c r="AA112">
        <v>9.0573809999999995</v>
      </c>
      <c r="AB112">
        <v>9.1072240000000004</v>
      </c>
      <c r="AC112">
        <v>9.1496429999999993</v>
      </c>
      <c r="AD112">
        <v>9.1861189999999997</v>
      </c>
      <c r="AE112">
        <v>9.2178570000000004</v>
      </c>
      <c r="AF112">
        <v>9.2458609999999997</v>
      </c>
      <c r="AG112">
        <v>9.2707289999999993</v>
      </c>
      <c r="AH112">
        <v>9.2927940000000007</v>
      </c>
      <c r="AI112">
        <v>9.3126280000000001</v>
      </c>
      <c r="AJ112">
        <v>9.3382860000000001</v>
      </c>
      <c r="AK112">
        <v>9.3593799999999998</v>
      </c>
      <c r="AL112" s="51">
        <v>0.01</v>
      </c>
    </row>
    <row r="113" spans="1:38">
      <c r="A113" s="12" t="s">
        <v>119</v>
      </c>
      <c r="B113" t="s">
        <v>333</v>
      </c>
      <c r="C113" t="s">
        <v>928</v>
      </c>
      <c r="D113" t="s">
        <v>1171</v>
      </c>
      <c r="E113" t="s">
        <v>1158</v>
      </c>
      <c r="F113">
        <v>6.6220160000000003</v>
      </c>
      <c r="G113">
        <v>6.712618</v>
      </c>
      <c r="H113">
        <v>6.8142690000000004</v>
      </c>
      <c r="I113">
        <v>6.9192669999999996</v>
      </c>
      <c r="J113">
        <v>7.0262419999999999</v>
      </c>
      <c r="K113">
        <v>7.1390770000000003</v>
      </c>
      <c r="L113">
        <v>7.2611239999999997</v>
      </c>
      <c r="M113">
        <v>7.3941619999999997</v>
      </c>
      <c r="N113">
        <v>7.5371160000000001</v>
      </c>
      <c r="O113">
        <v>7.6749890000000001</v>
      </c>
      <c r="P113">
        <v>7.8209689999999998</v>
      </c>
      <c r="Q113">
        <v>7.9727499999999996</v>
      </c>
      <c r="R113">
        <v>8.1276550000000007</v>
      </c>
      <c r="S113">
        <v>8.2806320000000007</v>
      </c>
      <c r="T113">
        <v>8.4247099999999993</v>
      </c>
      <c r="U113">
        <v>8.5588409999999993</v>
      </c>
      <c r="V113">
        <v>8.6800700000000006</v>
      </c>
      <c r="W113">
        <v>8.7885679999999997</v>
      </c>
      <c r="X113">
        <v>8.8826260000000001</v>
      </c>
      <c r="Y113">
        <v>8.9638159999999996</v>
      </c>
      <c r="Z113">
        <v>9.0326269999999997</v>
      </c>
      <c r="AA113">
        <v>9.0907610000000005</v>
      </c>
      <c r="AB113">
        <v>9.1408050000000003</v>
      </c>
      <c r="AC113">
        <v>9.1828389999999995</v>
      </c>
      <c r="AD113">
        <v>9.221546</v>
      </c>
      <c r="AE113">
        <v>9.2566459999999999</v>
      </c>
      <c r="AF113">
        <v>9.2866619999999998</v>
      </c>
      <c r="AG113">
        <v>9.3129570000000008</v>
      </c>
      <c r="AH113">
        <v>9.3374930000000003</v>
      </c>
      <c r="AI113">
        <v>9.3606490000000004</v>
      </c>
      <c r="AJ113">
        <v>9.382123</v>
      </c>
      <c r="AK113">
        <v>9.4014480000000002</v>
      </c>
      <c r="AL113" s="51">
        <v>1.0999999999999999E-2</v>
      </c>
    </row>
    <row r="114" spans="1:38">
      <c r="A114" s="12" t="s">
        <v>120</v>
      </c>
      <c r="B114" t="s">
        <v>652</v>
      </c>
      <c r="C114" t="s">
        <v>929</v>
      </c>
      <c r="D114" t="s">
        <v>1172</v>
      </c>
      <c r="E114" t="s">
        <v>1173</v>
      </c>
      <c r="F114">
        <v>7.0461770000000001</v>
      </c>
      <c r="G114">
        <v>7.0401160000000003</v>
      </c>
      <c r="H114">
        <v>7.0685960000000003</v>
      </c>
      <c r="I114">
        <v>7.1112339999999996</v>
      </c>
      <c r="J114">
        <v>7.1652430000000003</v>
      </c>
      <c r="K114">
        <v>7.230836</v>
      </c>
      <c r="L114">
        <v>7.3093589999999997</v>
      </c>
      <c r="M114">
        <v>7.3757770000000002</v>
      </c>
      <c r="N114">
        <v>7.475136</v>
      </c>
      <c r="O114">
        <v>7.5719620000000001</v>
      </c>
      <c r="P114">
        <v>7.6795330000000002</v>
      </c>
      <c r="Q114">
        <v>7.7930219999999997</v>
      </c>
      <c r="R114">
        <v>7.9123520000000003</v>
      </c>
      <c r="S114">
        <v>8.0320769999999992</v>
      </c>
      <c r="T114">
        <v>8.1493559999999992</v>
      </c>
      <c r="U114">
        <v>8.2529900000000005</v>
      </c>
      <c r="V114">
        <v>8.3460750000000008</v>
      </c>
      <c r="W114">
        <v>8.4303840000000001</v>
      </c>
      <c r="X114">
        <v>8.5082389999999997</v>
      </c>
      <c r="Y114">
        <v>8.5789960000000001</v>
      </c>
      <c r="Z114">
        <v>8.6425289999999997</v>
      </c>
      <c r="AA114">
        <v>8.698582</v>
      </c>
      <c r="AB114">
        <v>8.7432619999999996</v>
      </c>
      <c r="AC114">
        <v>8.7850439999999992</v>
      </c>
      <c r="AD114">
        <v>8.8250360000000008</v>
      </c>
      <c r="AE114">
        <v>8.8615890000000004</v>
      </c>
      <c r="AF114">
        <v>8.8955079999999995</v>
      </c>
      <c r="AG114">
        <v>8.9269590000000001</v>
      </c>
      <c r="AH114">
        <v>8.9564330000000005</v>
      </c>
      <c r="AI114">
        <v>8.9838179999999994</v>
      </c>
      <c r="AJ114">
        <v>9.0080969999999994</v>
      </c>
      <c r="AK114">
        <v>9.029166</v>
      </c>
      <c r="AL114" s="51">
        <v>8.0000000000000002E-3</v>
      </c>
    </row>
    <row r="115" spans="1:38">
      <c r="A115" s="12" t="s">
        <v>118</v>
      </c>
      <c r="B115" t="s">
        <v>654</v>
      </c>
      <c r="C115" t="s">
        <v>930</v>
      </c>
      <c r="D115" t="s">
        <v>1174</v>
      </c>
      <c r="E115" t="s">
        <v>1158</v>
      </c>
      <c r="F115">
        <v>0</v>
      </c>
      <c r="G115">
        <v>17.034026999999998</v>
      </c>
      <c r="H115">
        <v>17.183762000000002</v>
      </c>
      <c r="I115">
        <v>17.310836999999999</v>
      </c>
      <c r="J115">
        <v>17.445830999999998</v>
      </c>
      <c r="K115">
        <v>17.600584000000001</v>
      </c>
      <c r="L115">
        <v>17.783059999999999</v>
      </c>
      <c r="M115">
        <v>18.000681</v>
      </c>
      <c r="N115">
        <v>18.257317</v>
      </c>
      <c r="O115">
        <v>18.497983999999999</v>
      </c>
      <c r="P115">
        <v>18.749651</v>
      </c>
      <c r="Q115">
        <v>19.006083</v>
      </c>
      <c r="R115">
        <v>19.261868</v>
      </c>
      <c r="S115">
        <v>19.499970999999999</v>
      </c>
      <c r="T115">
        <v>19.703320000000001</v>
      </c>
      <c r="U115">
        <v>19.874495</v>
      </c>
      <c r="V115">
        <v>20.018868999999999</v>
      </c>
      <c r="W115">
        <v>20.140620999999999</v>
      </c>
      <c r="X115">
        <v>20.242384000000001</v>
      </c>
      <c r="Y115">
        <v>20.325275000000001</v>
      </c>
      <c r="Z115">
        <v>20.403036</v>
      </c>
      <c r="AA115">
        <v>20.465311</v>
      </c>
      <c r="AB115">
        <v>20.516905000000001</v>
      </c>
      <c r="AC115">
        <v>20.559097000000001</v>
      </c>
      <c r="AD115">
        <v>20.593427999999999</v>
      </c>
      <c r="AE115">
        <v>20.621320999999998</v>
      </c>
      <c r="AF115">
        <v>20.643941999999999</v>
      </c>
      <c r="AG115">
        <v>20.661961000000002</v>
      </c>
      <c r="AH115">
        <v>20.676842000000001</v>
      </c>
      <c r="AI115">
        <v>20.688666999999999</v>
      </c>
      <c r="AJ115">
        <v>20.697575000000001</v>
      </c>
      <c r="AK115">
        <v>20.704113</v>
      </c>
      <c r="AL115" t="s">
        <v>125</v>
      </c>
    </row>
    <row r="116" spans="1:38">
      <c r="A116" s="12" t="s">
        <v>122</v>
      </c>
      <c r="B116" t="s">
        <v>658</v>
      </c>
      <c r="C116" t="s">
        <v>931</v>
      </c>
      <c r="D116" t="s">
        <v>1175</v>
      </c>
      <c r="E116" t="s">
        <v>1158</v>
      </c>
      <c r="F116">
        <v>0</v>
      </c>
      <c r="G116">
        <v>14.139643</v>
      </c>
      <c r="H116">
        <v>14.351468000000001</v>
      </c>
      <c r="I116">
        <v>14.523941000000001</v>
      </c>
      <c r="J116">
        <v>14.687884</v>
      </c>
      <c r="K116">
        <v>14.8752</v>
      </c>
      <c r="L116">
        <v>15.096412000000001</v>
      </c>
      <c r="M116">
        <v>15.324721</v>
      </c>
      <c r="N116">
        <v>15.561413</v>
      </c>
      <c r="O116">
        <v>15.774309000000001</v>
      </c>
      <c r="P116">
        <v>15.998886000000001</v>
      </c>
      <c r="Q116">
        <v>16.228006000000001</v>
      </c>
      <c r="R116">
        <v>16.456168999999999</v>
      </c>
      <c r="S116">
        <v>16.674019000000001</v>
      </c>
      <c r="T116">
        <v>16.871586000000001</v>
      </c>
      <c r="U116">
        <v>17.042981999999999</v>
      </c>
      <c r="V116">
        <v>17.182306000000001</v>
      </c>
      <c r="W116">
        <v>17.304061999999998</v>
      </c>
      <c r="X116">
        <v>17.410087999999998</v>
      </c>
      <c r="Y116">
        <v>17.501066000000002</v>
      </c>
      <c r="Z116">
        <v>17.590221</v>
      </c>
      <c r="AA116">
        <v>17.667449999999999</v>
      </c>
      <c r="AB116">
        <v>17.736725</v>
      </c>
      <c r="AC116">
        <v>17.798985999999999</v>
      </c>
      <c r="AD116">
        <v>17.855221</v>
      </c>
      <c r="AE116">
        <v>17.906334000000001</v>
      </c>
      <c r="AF116">
        <v>17.953569000000002</v>
      </c>
      <c r="AG116">
        <v>17.997194</v>
      </c>
      <c r="AH116">
        <v>18.037787999999999</v>
      </c>
      <c r="AI116">
        <v>18.075001</v>
      </c>
      <c r="AJ116">
        <v>18.108927000000001</v>
      </c>
      <c r="AK116">
        <v>18.138741</v>
      </c>
      <c r="AL116" t="s">
        <v>125</v>
      </c>
    </row>
    <row r="117" spans="1:38">
      <c r="A117" s="12" t="s">
        <v>122</v>
      </c>
      <c r="B117" t="s">
        <v>656</v>
      </c>
      <c r="C117" t="s">
        <v>932</v>
      </c>
      <c r="D117" t="s">
        <v>1176</v>
      </c>
      <c r="E117" t="s">
        <v>1158</v>
      </c>
      <c r="F117">
        <v>0</v>
      </c>
      <c r="G117">
        <v>10.285843</v>
      </c>
      <c r="H117">
        <v>10.464843999999999</v>
      </c>
      <c r="I117">
        <v>10.587273</v>
      </c>
      <c r="J117">
        <v>10.70417</v>
      </c>
      <c r="K117">
        <v>10.83121</v>
      </c>
      <c r="L117">
        <v>10.975466000000001</v>
      </c>
      <c r="M117">
        <v>11.138088</v>
      </c>
      <c r="N117">
        <v>11.322737</v>
      </c>
      <c r="O117">
        <v>11.488657999999999</v>
      </c>
      <c r="P117">
        <v>11.662198999999999</v>
      </c>
      <c r="Q117">
        <v>11.837294999999999</v>
      </c>
      <c r="R117">
        <v>12.010121</v>
      </c>
      <c r="S117">
        <v>12.172402</v>
      </c>
      <c r="T117">
        <v>12.312234</v>
      </c>
      <c r="U117">
        <v>12.432149000000001</v>
      </c>
      <c r="V117">
        <v>12.534273000000001</v>
      </c>
      <c r="W117">
        <v>12.621475999999999</v>
      </c>
      <c r="X117">
        <v>12.695039</v>
      </c>
      <c r="Y117">
        <v>12.755751</v>
      </c>
      <c r="Z117">
        <v>12.813516999999999</v>
      </c>
      <c r="AA117">
        <v>12.860846</v>
      </c>
      <c r="AB117">
        <v>12.901122000000001</v>
      </c>
      <c r="AC117">
        <v>12.935147000000001</v>
      </c>
      <c r="AD117">
        <v>12.964</v>
      </c>
      <c r="AE117">
        <v>12.988670000000001</v>
      </c>
      <c r="AF117">
        <v>13.010071999999999</v>
      </c>
      <c r="AG117">
        <v>13.026134000000001</v>
      </c>
      <c r="AH117">
        <v>13.043381999999999</v>
      </c>
      <c r="AI117">
        <v>13.062531</v>
      </c>
      <c r="AJ117">
        <v>13.085490999999999</v>
      </c>
      <c r="AK117">
        <v>13.112906000000001</v>
      </c>
      <c r="AL117" t="s">
        <v>125</v>
      </c>
    </row>
    <row r="118" spans="1:38">
      <c r="A118" s="12" t="s">
        <v>270</v>
      </c>
      <c r="B118" t="s">
        <v>660</v>
      </c>
      <c r="C118" t="s">
        <v>933</v>
      </c>
      <c r="D118" t="s">
        <v>1177</v>
      </c>
      <c r="E118" t="s">
        <v>1158</v>
      </c>
      <c r="F118">
        <v>0</v>
      </c>
      <c r="G118">
        <v>11.520413</v>
      </c>
      <c r="H118">
        <v>11.520413</v>
      </c>
      <c r="I118">
        <v>11.520413</v>
      </c>
      <c r="J118">
        <v>11.520414000000001</v>
      </c>
      <c r="K118">
        <v>11.520414000000001</v>
      </c>
      <c r="L118">
        <v>11.520415</v>
      </c>
      <c r="M118">
        <v>11.520415</v>
      </c>
      <c r="N118">
        <v>11.520415</v>
      </c>
      <c r="O118">
        <v>11.520414000000001</v>
      </c>
      <c r="P118">
        <v>11.520414000000001</v>
      </c>
      <c r="Q118">
        <v>11.520415</v>
      </c>
      <c r="R118">
        <v>11.520415</v>
      </c>
      <c r="S118">
        <v>11.520414000000001</v>
      </c>
      <c r="T118">
        <v>11.520414000000001</v>
      </c>
      <c r="U118">
        <v>11.520414000000001</v>
      </c>
      <c r="V118">
        <v>11.520413</v>
      </c>
      <c r="W118">
        <v>11.520413</v>
      </c>
      <c r="X118">
        <v>11.520414000000001</v>
      </c>
      <c r="Y118">
        <v>11.520415</v>
      </c>
      <c r="Z118">
        <v>11.520412</v>
      </c>
      <c r="AA118">
        <v>11.520415</v>
      </c>
      <c r="AB118">
        <v>11.520416000000001</v>
      </c>
      <c r="AC118">
        <v>11.520414000000001</v>
      </c>
      <c r="AD118">
        <v>11.520413</v>
      </c>
      <c r="AE118">
        <v>11.520416000000001</v>
      </c>
      <c r="AF118">
        <v>11.520417999999999</v>
      </c>
      <c r="AG118">
        <v>11.520415</v>
      </c>
      <c r="AH118">
        <v>11.520417999999999</v>
      </c>
      <c r="AI118">
        <v>11.520414000000001</v>
      </c>
      <c r="AJ118">
        <v>11.52041</v>
      </c>
      <c r="AK118">
        <v>11.520416000000001</v>
      </c>
      <c r="AL118" t="s">
        <v>125</v>
      </c>
    </row>
    <row r="119" spans="1:38">
      <c r="B119" t="s">
        <v>934</v>
      </c>
      <c r="C119" t="s">
        <v>935</v>
      </c>
      <c r="D119" t="s">
        <v>1178</v>
      </c>
      <c r="F119">
        <v>8.0157849999999993</v>
      </c>
      <c r="G119">
        <v>8.0957460000000001</v>
      </c>
      <c r="H119">
        <v>8.1878499999999992</v>
      </c>
      <c r="I119">
        <v>8.2945790000000006</v>
      </c>
      <c r="J119">
        <v>8.4082640000000008</v>
      </c>
      <c r="K119">
        <v>8.5277320000000003</v>
      </c>
      <c r="L119">
        <v>8.6580910000000006</v>
      </c>
      <c r="M119">
        <v>8.7973140000000001</v>
      </c>
      <c r="N119">
        <v>8.9489280000000004</v>
      </c>
      <c r="O119">
        <v>9.0999789999999994</v>
      </c>
      <c r="P119">
        <v>9.2611500000000007</v>
      </c>
      <c r="Q119">
        <v>9.4302469999999996</v>
      </c>
      <c r="R119">
        <v>9.6055130000000002</v>
      </c>
      <c r="S119">
        <v>9.7786369999999998</v>
      </c>
      <c r="T119">
        <v>9.9429200000000009</v>
      </c>
      <c r="U119">
        <v>10.095668999999999</v>
      </c>
      <c r="V119">
        <v>10.234308</v>
      </c>
      <c r="W119">
        <v>10.361017</v>
      </c>
      <c r="X119">
        <v>10.479322</v>
      </c>
      <c r="Y119">
        <v>10.589668</v>
      </c>
      <c r="Z119">
        <v>10.691628</v>
      </c>
      <c r="AA119">
        <v>10.786129000000001</v>
      </c>
      <c r="AB119">
        <v>10.872512</v>
      </c>
      <c r="AC119">
        <v>10.950390000000001</v>
      </c>
      <c r="AD119">
        <v>11.017860000000001</v>
      </c>
      <c r="AE119">
        <v>11.076631000000001</v>
      </c>
      <c r="AF119">
        <v>11.130300999999999</v>
      </c>
      <c r="AG119">
        <v>11.180173999999999</v>
      </c>
      <c r="AH119">
        <v>11.225749</v>
      </c>
      <c r="AI119">
        <v>11.266921</v>
      </c>
      <c r="AJ119">
        <v>11.304655</v>
      </c>
      <c r="AK119">
        <v>11.33976</v>
      </c>
      <c r="AL119" s="51">
        <v>1.0999999999999999E-2</v>
      </c>
    </row>
    <row r="120" spans="1:38">
      <c r="B120" t="s">
        <v>857</v>
      </c>
      <c r="D120" t="s">
        <v>1179</v>
      </c>
    </row>
    <row r="121" spans="1:38">
      <c r="A121" s="12" t="s">
        <v>121</v>
      </c>
      <c r="B121" t="s">
        <v>423</v>
      </c>
      <c r="C121" t="s">
        <v>936</v>
      </c>
      <c r="D121" t="s">
        <v>1180</v>
      </c>
      <c r="E121" t="s">
        <v>1156</v>
      </c>
      <c r="F121">
        <v>6.0285409999999997</v>
      </c>
      <c r="G121">
        <v>6.065226</v>
      </c>
      <c r="H121">
        <v>6.1032039999999999</v>
      </c>
      <c r="I121">
        <v>6.1512859999999998</v>
      </c>
      <c r="J121">
        <v>6.2070210000000001</v>
      </c>
      <c r="K121">
        <v>6.2713320000000001</v>
      </c>
      <c r="L121">
        <v>6.3451469999999999</v>
      </c>
      <c r="M121">
        <v>6.4298209999999996</v>
      </c>
      <c r="N121">
        <v>6.5254399999999997</v>
      </c>
      <c r="O121">
        <v>6.6239660000000002</v>
      </c>
      <c r="P121">
        <v>6.7278570000000002</v>
      </c>
      <c r="Q121">
        <v>6.8336290000000002</v>
      </c>
      <c r="R121">
        <v>6.9391949999999998</v>
      </c>
      <c r="S121">
        <v>7.0414760000000003</v>
      </c>
      <c r="T121">
        <v>7.1350689999999997</v>
      </c>
      <c r="U121">
        <v>7.2187299999999999</v>
      </c>
      <c r="V121">
        <v>7.2923419999999997</v>
      </c>
      <c r="W121">
        <v>7.3578679999999999</v>
      </c>
      <c r="X121">
        <v>7.4160779999999997</v>
      </c>
      <c r="Y121">
        <v>7.4674740000000002</v>
      </c>
      <c r="Z121">
        <v>7.5133020000000004</v>
      </c>
      <c r="AA121">
        <v>7.5526179999999998</v>
      </c>
      <c r="AB121">
        <v>7.5874990000000002</v>
      </c>
      <c r="AC121">
        <v>7.617254</v>
      </c>
      <c r="AD121">
        <v>7.6431129999999996</v>
      </c>
      <c r="AE121">
        <v>7.6657349999999997</v>
      </c>
      <c r="AF121">
        <v>7.686134</v>
      </c>
      <c r="AG121">
        <v>7.7053649999999996</v>
      </c>
      <c r="AH121">
        <v>7.7234090000000002</v>
      </c>
      <c r="AI121">
        <v>7.740367</v>
      </c>
      <c r="AJ121">
        <v>7.7567709999999996</v>
      </c>
      <c r="AK121">
        <v>7.77264</v>
      </c>
      <c r="AL121" s="51">
        <v>8.0000000000000002E-3</v>
      </c>
    </row>
    <row r="122" spans="1:38">
      <c r="A122" s="12" t="s">
        <v>120</v>
      </c>
      <c r="B122" t="s">
        <v>352</v>
      </c>
      <c r="C122" t="s">
        <v>937</v>
      </c>
      <c r="D122" t="s">
        <v>1181</v>
      </c>
      <c r="E122" t="s">
        <v>1158</v>
      </c>
      <c r="F122">
        <v>5.385866</v>
      </c>
      <c r="G122">
        <v>5.416194</v>
      </c>
      <c r="H122">
        <v>5.453551</v>
      </c>
      <c r="I122">
        <v>5.4994990000000001</v>
      </c>
      <c r="J122">
        <v>5.5527379999999997</v>
      </c>
      <c r="K122">
        <v>5.6135219999999997</v>
      </c>
      <c r="L122">
        <v>5.6842610000000002</v>
      </c>
      <c r="M122">
        <v>5.7612110000000003</v>
      </c>
      <c r="N122">
        <v>5.8420139999999998</v>
      </c>
      <c r="O122">
        <v>5.9267459999999996</v>
      </c>
      <c r="P122">
        <v>6.0183580000000001</v>
      </c>
      <c r="Q122">
        <v>6.1091740000000003</v>
      </c>
      <c r="R122">
        <v>6.2048829999999997</v>
      </c>
      <c r="S122">
        <v>6.306</v>
      </c>
      <c r="T122">
        <v>6.4063040000000004</v>
      </c>
      <c r="U122">
        <v>6.5035410000000002</v>
      </c>
      <c r="V122">
        <v>6.5954629999999996</v>
      </c>
      <c r="W122">
        <v>6.6846389999999998</v>
      </c>
      <c r="X122">
        <v>6.7653920000000003</v>
      </c>
      <c r="Y122">
        <v>6.8403340000000004</v>
      </c>
      <c r="Z122">
        <v>6.9105790000000002</v>
      </c>
      <c r="AA122">
        <v>6.9769290000000002</v>
      </c>
      <c r="AB122">
        <v>7.0357859999999999</v>
      </c>
      <c r="AC122">
        <v>7.0911819999999999</v>
      </c>
      <c r="AD122">
        <v>7.1423540000000001</v>
      </c>
      <c r="AE122">
        <v>7.1825369999999999</v>
      </c>
      <c r="AF122">
        <v>7.2143829999999998</v>
      </c>
      <c r="AG122">
        <v>7.24038</v>
      </c>
      <c r="AH122">
        <v>7.2625970000000004</v>
      </c>
      <c r="AI122">
        <v>7.2814490000000003</v>
      </c>
      <c r="AJ122">
        <v>7.2995109999999999</v>
      </c>
      <c r="AK122">
        <v>7.3151419999999998</v>
      </c>
      <c r="AL122" s="51">
        <v>0.01</v>
      </c>
    </row>
    <row r="123" spans="1:38">
      <c r="A123" s="12" t="s">
        <v>269</v>
      </c>
      <c r="B123" t="s">
        <v>335</v>
      </c>
      <c r="C123" t="s">
        <v>938</v>
      </c>
      <c r="D123" t="s">
        <v>1182</v>
      </c>
      <c r="E123" t="s">
        <v>1158</v>
      </c>
      <c r="F123">
        <v>5.8711399999999996</v>
      </c>
      <c r="G123">
        <v>5.9611999999999998</v>
      </c>
      <c r="H123">
        <v>6.0495999999999999</v>
      </c>
      <c r="I123">
        <v>6.1389899999999997</v>
      </c>
      <c r="J123">
        <v>6.2276179999999997</v>
      </c>
      <c r="K123">
        <v>6.3176930000000002</v>
      </c>
      <c r="L123">
        <v>6.411651</v>
      </c>
      <c r="M123">
        <v>6.5087609999999998</v>
      </c>
      <c r="N123">
        <v>6.6109540000000004</v>
      </c>
      <c r="O123">
        <v>6.7099679999999999</v>
      </c>
      <c r="P123">
        <v>6.8146190000000004</v>
      </c>
      <c r="Q123">
        <v>6.9217969999999998</v>
      </c>
      <c r="R123">
        <v>7.0314709999999998</v>
      </c>
      <c r="S123">
        <v>7.1401890000000003</v>
      </c>
      <c r="T123">
        <v>7.2383230000000003</v>
      </c>
      <c r="U123">
        <v>7.3213080000000001</v>
      </c>
      <c r="V123">
        <v>7.3886589999999996</v>
      </c>
      <c r="W123">
        <v>7.4440660000000003</v>
      </c>
      <c r="X123">
        <v>7.4897830000000001</v>
      </c>
      <c r="Y123">
        <v>7.5252509999999999</v>
      </c>
      <c r="Z123">
        <v>7.5524959999999997</v>
      </c>
      <c r="AA123">
        <v>7.5731039999999998</v>
      </c>
      <c r="AB123">
        <v>7.5877629999999998</v>
      </c>
      <c r="AC123">
        <v>7.5978320000000004</v>
      </c>
      <c r="AD123">
        <v>7.60433</v>
      </c>
      <c r="AE123">
        <v>7.6080800000000002</v>
      </c>
      <c r="AF123">
        <v>7.6097010000000003</v>
      </c>
      <c r="AG123">
        <v>7.6096760000000003</v>
      </c>
      <c r="AH123">
        <v>7.608276</v>
      </c>
      <c r="AI123">
        <v>7.6062529999999997</v>
      </c>
      <c r="AJ123">
        <v>7.6051500000000001</v>
      </c>
      <c r="AK123">
        <v>7.6051029999999997</v>
      </c>
      <c r="AL123" s="51">
        <v>8.0000000000000002E-3</v>
      </c>
    </row>
    <row r="124" spans="1:38">
      <c r="A124" s="12" t="s">
        <v>119</v>
      </c>
      <c r="B124" t="s">
        <v>333</v>
      </c>
      <c r="C124" t="s">
        <v>939</v>
      </c>
      <c r="D124" t="s">
        <v>1183</v>
      </c>
      <c r="E124" t="s">
        <v>1156</v>
      </c>
      <c r="F124">
        <v>5.7408359999999998</v>
      </c>
      <c r="G124">
        <v>5.7369289999999999</v>
      </c>
      <c r="H124">
        <v>5.7508900000000001</v>
      </c>
      <c r="I124">
        <v>5.7798160000000003</v>
      </c>
      <c r="J124">
        <v>5.8213540000000004</v>
      </c>
      <c r="K124">
        <v>5.8749279999999997</v>
      </c>
      <c r="L124">
        <v>5.9399930000000003</v>
      </c>
      <c r="M124">
        <v>6.0162319999999996</v>
      </c>
      <c r="N124">
        <v>6.1031870000000001</v>
      </c>
      <c r="O124">
        <v>6.1929740000000004</v>
      </c>
      <c r="P124">
        <v>6.2903370000000001</v>
      </c>
      <c r="Q124">
        <v>6.393046</v>
      </c>
      <c r="R124">
        <v>6.4997829999999999</v>
      </c>
      <c r="S124">
        <v>6.60745</v>
      </c>
      <c r="T124">
        <v>6.7111919999999996</v>
      </c>
      <c r="U124">
        <v>6.8092509999999997</v>
      </c>
      <c r="V124">
        <v>6.8986660000000004</v>
      </c>
      <c r="W124">
        <v>6.9783280000000003</v>
      </c>
      <c r="X124">
        <v>7.0475719999999997</v>
      </c>
      <c r="Y124">
        <v>7.1060429999999997</v>
      </c>
      <c r="Z124">
        <v>7.1552619999999996</v>
      </c>
      <c r="AA124">
        <v>7.196536</v>
      </c>
      <c r="AB124">
        <v>7.2316560000000001</v>
      </c>
      <c r="AC124">
        <v>7.2612810000000003</v>
      </c>
      <c r="AD124">
        <v>7.2865700000000002</v>
      </c>
      <c r="AE124">
        <v>7.3093570000000003</v>
      </c>
      <c r="AF124">
        <v>7.3302779999999998</v>
      </c>
      <c r="AG124">
        <v>7.3497919999999999</v>
      </c>
      <c r="AH124">
        <v>7.3677349999999997</v>
      </c>
      <c r="AI124">
        <v>7.3844969999999996</v>
      </c>
      <c r="AJ124">
        <v>7.4000360000000001</v>
      </c>
      <c r="AK124">
        <v>7.4142929999999998</v>
      </c>
      <c r="AL124" s="51">
        <v>8.0000000000000002E-3</v>
      </c>
    </row>
    <row r="125" spans="1:38">
      <c r="A125" s="12" t="s">
        <v>120</v>
      </c>
      <c r="B125" t="s">
        <v>652</v>
      </c>
      <c r="C125" t="s">
        <v>940</v>
      </c>
      <c r="D125" t="s">
        <v>1184</v>
      </c>
      <c r="E125" t="s">
        <v>1158</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v>0</v>
      </c>
      <c r="AL125" t="s">
        <v>125</v>
      </c>
    </row>
    <row r="126" spans="1:38">
      <c r="A126" s="12" t="s">
        <v>118</v>
      </c>
      <c r="B126" t="s">
        <v>654</v>
      </c>
      <c r="C126" t="s">
        <v>941</v>
      </c>
      <c r="D126" t="s">
        <v>1185</v>
      </c>
      <c r="E126" t="s">
        <v>1156</v>
      </c>
      <c r="F126">
        <v>0</v>
      </c>
      <c r="G126">
        <v>7.2611169999999996</v>
      </c>
      <c r="H126">
        <v>8.5784210000000005</v>
      </c>
      <c r="I126">
        <v>9.2072500000000002</v>
      </c>
      <c r="J126">
        <v>9.5680809999999994</v>
      </c>
      <c r="K126">
        <v>9.8189469999999996</v>
      </c>
      <c r="L126">
        <v>10.023063</v>
      </c>
      <c r="M126">
        <v>10.209932</v>
      </c>
      <c r="N126">
        <v>10.391372</v>
      </c>
      <c r="O126">
        <v>10.557368</v>
      </c>
      <c r="P126">
        <v>10.723613</v>
      </c>
      <c r="Q126">
        <v>10.888683</v>
      </c>
      <c r="R126">
        <v>11.052766</v>
      </c>
      <c r="S126">
        <v>11.212062</v>
      </c>
      <c r="T126">
        <v>11.360222</v>
      </c>
      <c r="U126">
        <v>11.497107</v>
      </c>
      <c r="V126">
        <v>11.621843</v>
      </c>
      <c r="W126">
        <v>11.734119</v>
      </c>
      <c r="X126">
        <v>11.831756</v>
      </c>
      <c r="Y126">
        <v>11.911407000000001</v>
      </c>
      <c r="Z126">
        <v>11.991080999999999</v>
      </c>
      <c r="AA126">
        <v>12.066190000000001</v>
      </c>
      <c r="AB126">
        <v>12.125313999999999</v>
      </c>
      <c r="AC126">
        <v>12.16145</v>
      </c>
      <c r="AD126">
        <v>12.196547000000001</v>
      </c>
      <c r="AE126">
        <v>12.224933</v>
      </c>
      <c r="AF126">
        <v>12.247922000000001</v>
      </c>
      <c r="AG126">
        <v>12.266495000000001</v>
      </c>
      <c r="AH126">
        <v>12.281746999999999</v>
      </c>
      <c r="AI126">
        <v>12.294608</v>
      </c>
      <c r="AJ126">
        <v>12.305555999999999</v>
      </c>
      <c r="AK126">
        <v>12.314667999999999</v>
      </c>
      <c r="AL126" t="s">
        <v>125</v>
      </c>
    </row>
    <row r="127" spans="1:38">
      <c r="A127" s="12" t="s">
        <v>122</v>
      </c>
      <c r="B127" t="s">
        <v>658</v>
      </c>
      <c r="C127" t="s">
        <v>942</v>
      </c>
      <c r="D127" t="s">
        <v>1186</v>
      </c>
      <c r="E127" t="s">
        <v>1156</v>
      </c>
      <c r="F127">
        <v>2.4713270000000001</v>
      </c>
      <c r="G127">
        <v>4.2829459999999999</v>
      </c>
      <c r="H127">
        <v>5.2826230000000001</v>
      </c>
      <c r="I127">
        <v>6.0031439999999998</v>
      </c>
      <c r="J127">
        <v>6.5275030000000003</v>
      </c>
      <c r="K127">
        <v>6.9412419999999999</v>
      </c>
      <c r="L127">
        <v>7.2955449999999997</v>
      </c>
      <c r="M127">
        <v>7.6167439999999997</v>
      </c>
      <c r="N127">
        <v>7.9200020000000002</v>
      </c>
      <c r="O127">
        <v>8.2026289999999999</v>
      </c>
      <c r="P127">
        <v>8.4748359999999998</v>
      </c>
      <c r="Q127">
        <v>8.7360319999999998</v>
      </c>
      <c r="R127">
        <v>8.9859430000000007</v>
      </c>
      <c r="S127">
        <v>9.2203269999999993</v>
      </c>
      <c r="T127">
        <v>9.4309980000000007</v>
      </c>
      <c r="U127">
        <v>9.613918</v>
      </c>
      <c r="V127">
        <v>9.7648910000000004</v>
      </c>
      <c r="W127">
        <v>9.8805790000000009</v>
      </c>
      <c r="X127">
        <v>10.005813</v>
      </c>
      <c r="Y127">
        <v>10.128228</v>
      </c>
      <c r="Z127">
        <v>10.219379</v>
      </c>
      <c r="AA127">
        <v>10.262606999999999</v>
      </c>
      <c r="AB127">
        <v>10.316682999999999</v>
      </c>
      <c r="AC127">
        <v>10.360257000000001</v>
      </c>
      <c r="AD127">
        <v>10.399392000000001</v>
      </c>
      <c r="AE127">
        <v>10.433503999999999</v>
      </c>
      <c r="AF127">
        <v>10.463955</v>
      </c>
      <c r="AG127">
        <v>10.49159</v>
      </c>
      <c r="AH127">
        <v>10.517144</v>
      </c>
      <c r="AI127">
        <v>10.541143999999999</v>
      </c>
      <c r="AJ127">
        <v>10.563787</v>
      </c>
      <c r="AK127">
        <v>10.584797999999999</v>
      </c>
      <c r="AL127" s="51">
        <v>4.8000000000000001E-2</v>
      </c>
    </row>
    <row r="128" spans="1:38">
      <c r="A128" s="12" t="s">
        <v>122</v>
      </c>
      <c r="B128" t="s">
        <v>656</v>
      </c>
      <c r="C128" t="s">
        <v>943</v>
      </c>
      <c r="D128" t="s">
        <v>1187</v>
      </c>
      <c r="E128" t="s">
        <v>1158</v>
      </c>
      <c r="F128">
        <v>2.505185</v>
      </c>
      <c r="G128">
        <v>4.4283270000000003</v>
      </c>
      <c r="H128">
        <v>5.4458700000000002</v>
      </c>
      <c r="I128">
        <v>6.1752010000000004</v>
      </c>
      <c r="J128">
        <v>6.7006759999999996</v>
      </c>
      <c r="K128">
        <v>7.1098119999999998</v>
      </c>
      <c r="L128">
        <v>7.4558160000000004</v>
      </c>
      <c r="M128">
        <v>7.7692829999999997</v>
      </c>
      <c r="N128">
        <v>8.0647559999999991</v>
      </c>
      <c r="O128">
        <v>8.336093</v>
      </c>
      <c r="P128">
        <v>8.5972200000000001</v>
      </c>
      <c r="Q128">
        <v>8.8473419999999994</v>
      </c>
      <c r="R128">
        <v>9.0855969999999999</v>
      </c>
      <c r="S128">
        <v>9.3090799999999998</v>
      </c>
      <c r="T128">
        <v>9.5109809999999992</v>
      </c>
      <c r="U128">
        <v>9.6846859999999992</v>
      </c>
      <c r="V128">
        <v>9.8265550000000008</v>
      </c>
      <c r="W128">
        <v>9.9337389999999992</v>
      </c>
      <c r="X128">
        <v>10.058749000000001</v>
      </c>
      <c r="Y128">
        <v>10.182598</v>
      </c>
      <c r="Z128">
        <v>10.272772</v>
      </c>
      <c r="AA128">
        <v>10.313036</v>
      </c>
      <c r="AB128">
        <v>10.366865000000001</v>
      </c>
      <c r="AC128">
        <v>10.411647</v>
      </c>
      <c r="AD128">
        <v>10.450488</v>
      </c>
      <c r="AE128">
        <v>10.482599</v>
      </c>
      <c r="AF128">
        <v>10.510425</v>
      </c>
      <c r="AG128">
        <v>10.534791999999999</v>
      </c>
      <c r="AH128">
        <v>10.556673</v>
      </c>
      <c r="AI128">
        <v>10.576968000000001</v>
      </c>
      <c r="AJ128">
        <v>10.596133999999999</v>
      </c>
      <c r="AK128">
        <v>10.614129</v>
      </c>
      <c r="AL128" s="51">
        <v>4.8000000000000001E-2</v>
      </c>
    </row>
    <row r="129" spans="1:38">
      <c r="A129" s="12" t="s">
        <v>270</v>
      </c>
      <c r="B129" t="s">
        <v>660</v>
      </c>
      <c r="C129" t="s">
        <v>944</v>
      </c>
      <c r="D129" t="s">
        <v>1188</v>
      </c>
      <c r="E129" t="s">
        <v>1156</v>
      </c>
      <c r="F129">
        <v>6.6463850000000004</v>
      </c>
      <c r="G129">
        <v>6.3811869999999997</v>
      </c>
      <c r="H129">
        <v>6.5793819999999998</v>
      </c>
      <c r="I129">
        <v>6.6755449999999996</v>
      </c>
      <c r="J129">
        <v>6.7279770000000001</v>
      </c>
      <c r="K129">
        <v>6.7607689999999998</v>
      </c>
      <c r="L129">
        <v>6.7838320000000003</v>
      </c>
      <c r="M129">
        <v>6.801685</v>
      </c>
      <c r="N129">
        <v>6.8164150000000001</v>
      </c>
      <c r="O129">
        <v>6.8291019999999998</v>
      </c>
      <c r="P129">
        <v>6.8402909999999997</v>
      </c>
      <c r="Q129">
        <v>6.8502320000000001</v>
      </c>
      <c r="R129">
        <v>6.8591170000000004</v>
      </c>
      <c r="S129">
        <v>6.8670609999999996</v>
      </c>
      <c r="T129">
        <v>6.8740569999999996</v>
      </c>
      <c r="U129">
        <v>6.880064</v>
      </c>
      <c r="V129">
        <v>6.885033</v>
      </c>
      <c r="W129">
        <v>6.8889180000000003</v>
      </c>
      <c r="X129">
        <v>6.8914479999999996</v>
      </c>
      <c r="Y129">
        <v>6.893154</v>
      </c>
      <c r="Z129">
        <v>6.8958139999999997</v>
      </c>
      <c r="AA129">
        <v>6.8984750000000004</v>
      </c>
      <c r="AB129">
        <v>6.8996440000000003</v>
      </c>
      <c r="AC129">
        <v>6.8995470000000001</v>
      </c>
      <c r="AD129">
        <v>6.9001510000000001</v>
      </c>
      <c r="AE129">
        <v>6.9007189999999996</v>
      </c>
      <c r="AF129">
        <v>6.9012570000000002</v>
      </c>
      <c r="AG129">
        <v>6.9017609999999996</v>
      </c>
      <c r="AH129">
        <v>6.9022309999999996</v>
      </c>
      <c r="AI129">
        <v>6.9026649999999998</v>
      </c>
      <c r="AJ129">
        <v>6.9030659999999999</v>
      </c>
      <c r="AK129">
        <v>6.9034300000000002</v>
      </c>
      <c r="AL129" s="51">
        <v>1E-3</v>
      </c>
    </row>
    <row r="130" spans="1:38">
      <c r="B130" t="s">
        <v>945</v>
      </c>
      <c r="C130" t="s">
        <v>946</v>
      </c>
      <c r="D130" t="s">
        <v>1189</v>
      </c>
      <c r="F130">
        <v>6.0241959999999999</v>
      </c>
      <c r="G130">
        <v>6.0603629999999997</v>
      </c>
      <c r="H130">
        <v>6.0980749999999997</v>
      </c>
      <c r="I130">
        <v>6.1459919999999997</v>
      </c>
      <c r="J130">
        <v>6.2016549999999997</v>
      </c>
      <c r="K130">
        <v>6.2659580000000004</v>
      </c>
      <c r="L130">
        <v>6.3398029999999999</v>
      </c>
      <c r="M130">
        <v>6.4245039999999998</v>
      </c>
      <c r="N130">
        <v>6.5201339999999997</v>
      </c>
      <c r="O130">
        <v>6.6186569999999998</v>
      </c>
      <c r="P130">
        <v>6.7225539999999997</v>
      </c>
      <c r="Q130">
        <v>6.8283509999999996</v>
      </c>
      <c r="R130">
        <v>6.9339690000000003</v>
      </c>
      <c r="S130">
        <v>7.0363290000000003</v>
      </c>
      <c r="T130">
        <v>7.13002</v>
      </c>
      <c r="U130">
        <v>7.2137950000000002</v>
      </c>
      <c r="V130">
        <v>7.2874990000000004</v>
      </c>
      <c r="W130">
        <v>7.3530629999999997</v>
      </c>
      <c r="X130">
        <v>7.4112349999999996</v>
      </c>
      <c r="Y130">
        <v>7.4625050000000002</v>
      </c>
      <c r="Z130">
        <v>7.5081249999999997</v>
      </c>
      <c r="AA130">
        <v>7.5471769999999996</v>
      </c>
      <c r="AB130">
        <v>7.5817220000000001</v>
      </c>
      <c r="AC130">
        <v>7.6110920000000002</v>
      </c>
      <c r="AD130">
        <v>7.636514</v>
      </c>
      <c r="AE130">
        <v>7.6586600000000002</v>
      </c>
      <c r="AF130">
        <v>7.6785350000000001</v>
      </c>
      <c r="AG130">
        <v>7.6971759999999998</v>
      </c>
      <c r="AH130">
        <v>7.7145619999999999</v>
      </c>
      <c r="AI130">
        <v>7.730791</v>
      </c>
      <c r="AJ130">
        <v>7.7463740000000003</v>
      </c>
      <c r="AK130">
        <v>7.7613149999999997</v>
      </c>
      <c r="AL130" s="51">
        <v>8.0000000000000002E-3</v>
      </c>
    </row>
    <row r="131" spans="1:38">
      <c r="B131" t="s">
        <v>947</v>
      </c>
      <c r="C131" t="s">
        <v>948</v>
      </c>
      <c r="D131" t="s">
        <v>1190</v>
      </c>
      <c r="F131">
        <v>7.1191649999999997</v>
      </c>
      <c r="G131">
        <v>7.1709420000000001</v>
      </c>
      <c r="H131">
        <v>7.2359850000000003</v>
      </c>
      <c r="I131">
        <v>7.3072990000000004</v>
      </c>
      <c r="J131">
        <v>7.3885180000000004</v>
      </c>
      <c r="K131">
        <v>7.4812799999999999</v>
      </c>
      <c r="L131">
        <v>7.5863630000000004</v>
      </c>
      <c r="M131">
        <v>7.7038349999999998</v>
      </c>
      <c r="N131">
        <v>7.834219</v>
      </c>
      <c r="O131">
        <v>7.967886</v>
      </c>
      <c r="P131">
        <v>8.1082110000000007</v>
      </c>
      <c r="Q131">
        <v>8.2517890000000005</v>
      </c>
      <c r="R131">
        <v>8.3964649999999992</v>
      </c>
      <c r="S131">
        <v>8.5377449999999993</v>
      </c>
      <c r="T131">
        <v>8.6695849999999997</v>
      </c>
      <c r="U131">
        <v>8.7911859999999997</v>
      </c>
      <c r="V131">
        <v>8.9024400000000004</v>
      </c>
      <c r="W131">
        <v>9.0043740000000003</v>
      </c>
      <c r="X131">
        <v>9.0969149999999992</v>
      </c>
      <c r="Y131">
        <v>9.1809989999999999</v>
      </c>
      <c r="Z131">
        <v>9.2583699999999993</v>
      </c>
      <c r="AA131">
        <v>9.3276869999999992</v>
      </c>
      <c r="AB131">
        <v>9.3914989999999996</v>
      </c>
      <c r="AC131">
        <v>9.4486709999999992</v>
      </c>
      <c r="AD131">
        <v>9.5002809999999993</v>
      </c>
      <c r="AE131">
        <v>9.5474920000000001</v>
      </c>
      <c r="AF131">
        <v>9.591628</v>
      </c>
      <c r="AG131">
        <v>9.6341249999999992</v>
      </c>
      <c r="AH131">
        <v>9.6755990000000001</v>
      </c>
      <c r="AI131">
        <v>9.7162950000000006</v>
      </c>
      <c r="AJ131">
        <v>9.7564360000000008</v>
      </c>
      <c r="AK131">
        <v>9.7974859999999993</v>
      </c>
      <c r="AL131" s="51">
        <v>0.01</v>
      </c>
    </row>
    <row r="132" spans="1:38">
      <c r="B132" t="s">
        <v>949</v>
      </c>
      <c r="D132" t="s">
        <v>1191</v>
      </c>
    </row>
    <row r="133" spans="1:38">
      <c r="B133" t="s">
        <v>465</v>
      </c>
      <c r="D133" t="s">
        <v>1192</v>
      </c>
    </row>
    <row r="134" spans="1:38">
      <c r="A134" s="12" t="s">
        <v>121</v>
      </c>
      <c r="B134" t="s">
        <v>423</v>
      </c>
      <c r="C134" t="s">
        <v>950</v>
      </c>
      <c r="D134" t="s">
        <v>1193</v>
      </c>
      <c r="E134" t="s">
        <v>1194</v>
      </c>
      <c r="F134">
        <v>2.5165860000000002</v>
      </c>
      <c r="G134">
        <v>2.6383700000000001</v>
      </c>
      <c r="H134">
        <v>2.758845</v>
      </c>
      <c r="I134">
        <v>2.8758300000000001</v>
      </c>
      <c r="J134">
        <v>2.989862</v>
      </c>
      <c r="K134">
        <v>3.0990959999999999</v>
      </c>
      <c r="L134">
        <v>3.2037429999999998</v>
      </c>
      <c r="M134">
        <v>3.3041839999999998</v>
      </c>
      <c r="N134">
        <v>3.4007499999999999</v>
      </c>
      <c r="O134">
        <v>3.4943110000000002</v>
      </c>
      <c r="P134">
        <v>3.5841560000000001</v>
      </c>
      <c r="Q134">
        <v>3.6697229999999998</v>
      </c>
      <c r="R134">
        <v>3.7507139999999999</v>
      </c>
      <c r="S134">
        <v>3.8293409999999999</v>
      </c>
      <c r="T134">
        <v>3.8955579999999999</v>
      </c>
      <c r="U134">
        <v>3.955349</v>
      </c>
      <c r="V134">
        <v>4.0078839999999998</v>
      </c>
      <c r="W134">
        <v>4.058414</v>
      </c>
      <c r="X134">
        <v>4.1059809999999999</v>
      </c>
      <c r="Y134">
        <v>4.1524380000000001</v>
      </c>
      <c r="Z134">
        <v>4.1918259999999998</v>
      </c>
      <c r="AA134">
        <v>4.2204680000000003</v>
      </c>
      <c r="AB134">
        <v>4.2482689999999996</v>
      </c>
      <c r="AC134">
        <v>4.2724320000000002</v>
      </c>
      <c r="AD134">
        <v>4.3058699999999996</v>
      </c>
      <c r="AE134">
        <v>4.3466189999999996</v>
      </c>
      <c r="AF134">
        <v>4.3837270000000004</v>
      </c>
      <c r="AG134">
        <v>4.4153130000000003</v>
      </c>
      <c r="AH134">
        <v>4.4502329999999999</v>
      </c>
      <c r="AI134">
        <v>4.4867980000000003</v>
      </c>
      <c r="AJ134">
        <v>4.5147360000000001</v>
      </c>
      <c r="AK134">
        <v>4.5405160000000002</v>
      </c>
      <c r="AL134" s="51">
        <v>1.9E-2</v>
      </c>
    </row>
    <row r="135" spans="1:38">
      <c r="A135" s="12" t="s">
        <v>120</v>
      </c>
      <c r="B135" t="s">
        <v>352</v>
      </c>
      <c r="C135" t="s">
        <v>951</v>
      </c>
      <c r="D135" t="s">
        <v>1195</v>
      </c>
      <c r="E135" t="s">
        <v>1194</v>
      </c>
      <c r="F135">
        <v>1.108212</v>
      </c>
      <c r="G135">
        <v>1.1407700000000001</v>
      </c>
      <c r="H135">
        <v>1.1766730000000001</v>
      </c>
      <c r="I135">
        <v>1.21468</v>
      </c>
      <c r="J135">
        <v>1.254375</v>
      </c>
      <c r="K135">
        <v>1.294999</v>
      </c>
      <c r="L135">
        <v>1.336557</v>
      </c>
      <c r="M135">
        <v>1.3789169999999999</v>
      </c>
      <c r="N135">
        <v>1.421681</v>
      </c>
      <c r="O135">
        <v>1.463093</v>
      </c>
      <c r="P135">
        <v>1.5028459999999999</v>
      </c>
      <c r="Q135">
        <v>1.5424</v>
      </c>
      <c r="R135">
        <v>1.580576</v>
      </c>
      <c r="S135">
        <v>1.6198870000000001</v>
      </c>
      <c r="T135">
        <v>1.6562399999999999</v>
      </c>
      <c r="U135">
        <v>1.6910909999999999</v>
      </c>
      <c r="V135">
        <v>1.7241470000000001</v>
      </c>
      <c r="W135">
        <v>1.759029</v>
      </c>
      <c r="X135">
        <v>1.795385</v>
      </c>
      <c r="Y135">
        <v>1.831647</v>
      </c>
      <c r="Z135">
        <v>1.866927</v>
      </c>
      <c r="AA135">
        <v>1.9016249999999999</v>
      </c>
      <c r="AB135">
        <v>1.9397450000000001</v>
      </c>
      <c r="AC135">
        <v>1.9766539999999999</v>
      </c>
      <c r="AD135">
        <v>2.0171049999999999</v>
      </c>
      <c r="AE135">
        <v>2.0631970000000002</v>
      </c>
      <c r="AF135">
        <v>2.1120329999999998</v>
      </c>
      <c r="AG135">
        <v>2.162039</v>
      </c>
      <c r="AH135">
        <v>2.2145039999999998</v>
      </c>
      <c r="AI135">
        <v>2.2683689999999999</v>
      </c>
      <c r="AJ135">
        <v>2.319442</v>
      </c>
      <c r="AK135">
        <v>2.3692700000000002</v>
      </c>
      <c r="AL135" s="51">
        <v>2.5000000000000001E-2</v>
      </c>
    </row>
    <row r="136" spans="1:38">
      <c r="A136" s="12" t="s">
        <v>269</v>
      </c>
      <c r="B136" t="s">
        <v>335</v>
      </c>
      <c r="C136" t="s">
        <v>952</v>
      </c>
      <c r="D136" t="s">
        <v>1196</v>
      </c>
      <c r="E136" t="s">
        <v>1194</v>
      </c>
      <c r="F136">
        <v>5.0699999999999996E-4</v>
      </c>
      <c r="G136">
        <v>7.0899999999999999E-4</v>
      </c>
      <c r="H136">
        <v>9.2199999999999997E-4</v>
      </c>
      <c r="I136">
        <v>1.142E-3</v>
      </c>
      <c r="J136">
        <v>1.372E-3</v>
      </c>
      <c r="K136">
        <v>1.609E-3</v>
      </c>
      <c r="L136">
        <v>1.853E-3</v>
      </c>
      <c r="M136">
        <v>2.1029999999999998E-3</v>
      </c>
      <c r="N136">
        <v>2.362E-3</v>
      </c>
      <c r="O136">
        <v>2.63E-3</v>
      </c>
      <c r="P136">
        <v>2.9099999999999998E-3</v>
      </c>
      <c r="Q136">
        <v>3.1979999999999999E-3</v>
      </c>
      <c r="R136">
        <v>3.496E-3</v>
      </c>
      <c r="S136">
        <v>3.8059999999999999E-3</v>
      </c>
      <c r="T136">
        <v>4.1240000000000001E-3</v>
      </c>
      <c r="U136">
        <v>4.4380000000000001E-3</v>
      </c>
      <c r="V136">
        <v>4.7559999999999998E-3</v>
      </c>
      <c r="W136">
        <v>5.097E-3</v>
      </c>
      <c r="X136">
        <v>5.4559999999999999E-3</v>
      </c>
      <c r="Y136">
        <v>5.836E-3</v>
      </c>
      <c r="Z136">
        <v>6.234E-3</v>
      </c>
      <c r="AA136">
        <v>6.6490000000000004E-3</v>
      </c>
      <c r="AB136">
        <v>7.0800000000000004E-3</v>
      </c>
      <c r="AC136">
        <v>7.528E-3</v>
      </c>
      <c r="AD136">
        <v>7.9909999999999998E-3</v>
      </c>
      <c r="AE136">
        <v>8.4740000000000006E-3</v>
      </c>
      <c r="AF136">
        <v>8.9809999999999994E-3</v>
      </c>
      <c r="AG136">
        <v>9.5119999999999996E-3</v>
      </c>
      <c r="AH136">
        <v>1.0068000000000001E-2</v>
      </c>
      <c r="AI136">
        <v>1.0652999999999999E-2</v>
      </c>
      <c r="AJ136">
        <v>1.1264E-2</v>
      </c>
      <c r="AK136">
        <v>1.1901E-2</v>
      </c>
      <c r="AL136" s="51">
        <v>0.107</v>
      </c>
    </row>
    <row r="137" spans="1:38">
      <c r="A137" s="12" t="s">
        <v>119</v>
      </c>
      <c r="B137" t="s">
        <v>333</v>
      </c>
      <c r="C137" t="s">
        <v>953</v>
      </c>
      <c r="D137" t="s">
        <v>1197</v>
      </c>
      <c r="E137" t="s">
        <v>1194</v>
      </c>
      <c r="F137">
        <v>2.4399999999999999E-4</v>
      </c>
      <c r="G137">
        <v>3.68E-4</v>
      </c>
      <c r="H137">
        <v>4.9600000000000002E-4</v>
      </c>
      <c r="I137">
        <v>6.2399999999999999E-4</v>
      </c>
      <c r="J137">
        <v>7.5299999999999998E-4</v>
      </c>
      <c r="K137">
        <v>8.83E-4</v>
      </c>
      <c r="L137">
        <v>1.013E-3</v>
      </c>
      <c r="M137">
        <v>1.1429999999999999E-3</v>
      </c>
      <c r="N137">
        <v>1.273E-3</v>
      </c>
      <c r="O137">
        <v>1.4040000000000001E-3</v>
      </c>
      <c r="P137">
        <v>1.536E-3</v>
      </c>
      <c r="Q137">
        <v>1.668E-3</v>
      </c>
      <c r="R137">
        <v>1.8010000000000001E-3</v>
      </c>
      <c r="S137">
        <v>1.9350000000000001E-3</v>
      </c>
      <c r="T137">
        <v>2.0690000000000001E-3</v>
      </c>
      <c r="U137">
        <v>2.2039999999999998E-3</v>
      </c>
      <c r="V137">
        <v>2.3389999999999999E-3</v>
      </c>
      <c r="W137">
        <v>2.477E-3</v>
      </c>
      <c r="X137">
        <v>2.6180000000000001E-3</v>
      </c>
      <c r="Y137">
        <v>2.7620000000000001E-3</v>
      </c>
      <c r="Z137">
        <v>2.911E-3</v>
      </c>
      <c r="AA137">
        <v>3.065E-3</v>
      </c>
      <c r="AB137">
        <v>3.2230000000000002E-3</v>
      </c>
      <c r="AC137">
        <v>3.3899999999999998E-3</v>
      </c>
      <c r="AD137">
        <v>3.565E-3</v>
      </c>
      <c r="AE137">
        <v>3.754E-3</v>
      </c>
      <c r="AF137">
        <v>3.9579999999999997E-3</v>
      </c>
      <c r="AG137">
        <v>4.1809999999999998E-3</v>
      </c>
      <c r="AH137">
        <v>4.4229999999999998E-3</v>
      </c>
      <c r="AI137">
        <v>4.6889999999999996E-3</v>
      </c>
      <c r="AJ137">
        <v>4.9789999999999999E-3</v>
      </c>
      <c r="AK137">
        <v>5.2960000000000004E-3</v>
      </c>
      <c r="AL137" s="51">
        <v>0.104</v>
      </c>
    </row>
    <row r="138" spans="1:38">
      <c r="A138" s="12" t="s">
        <v>120</v>
      </c>
      <c r="B138" t="s">
        <v>652</v>
      </c>
      <c r="C138" t="s">
        <v>954</v>
      </c>
      <c r="D138" t="s">
        <v>1198</v>
      </c>
      <c r="E138" t="s">
        <v>1194</v>
      </c>
      <c r="F138">
        <v>0.20819499999999999</v>
      </c>
      <c r="G138">
        <v>0.233039</v>
      </c>
      <c r="H138">
        <v>0.25848300000000002</v>
      </c>
      <c r="I138">
        <v>0.28420899999999999</v>
      </c>
      <c r="J138">
        <v>0.31044699999999997</v>
      </c>
      <c r="K138">
        <v>0.33700000000000002</v>
      </c>
      <c r="L138">
        <v>0.36419400000000002</v>
      </c>
      <c r="M138">
        <v>0.39203700000000002</v>
      </c>
      <c r="N138">
        <v>0.42042400000000002</v>
      </c>
      <c r="O138">
        <v>0.44958399999999998</v>
      </c>
      <c r="P138">
        <v>0.48002099999999998</v>
      </c>
      <c r="Q138">
        <v>0.51187499999999997</v>
      </c>
      <c r="R138">
        <v>0.54480099999999998</v>
      </c>
      <c r="S138">
        <v>0.57884800000000003</v>
      </c>
      <c r="T138">
        <v>0.61386099999999999</v>
      </c>
      <c r="U138">
        <v>0.64983500000000005</v>
      </c>
      <c r="V138">
        <v>0.68701900000000005</v>
      </c>
      <c r="W138">
        <v>0.72583200000000003</v>
      </c>
      <c r="X138">
        <v>0.76619300000000001</v>
      </c>
      <c r="Y138">
        <v>0.808342</v>
      </c>
      <c r="Z138">
        <v>0.85329600000000005</v>
      </c>
      <c r="AA138">
        <v>0.90010199999999996</v>
      </c>
      <c r="AB138">
        <v>0.94864700000000002</v>
      </c>
      <c r="AC138">
        <v>0.99903600000000004</v>
      </c>
      <c r="AD138">
        <v>1.051104</v>
      </c>
      <c r="AE138">
        <v>1.1045510000000001</v>
      </c>
      <c r="AF138">
        <v>1.157807</v>
      </c>
      <c r="AG138">
        <v>1.211795</v>
      </c>
      <c r="AH138">
        <v>1.2673239999999999</v>
      </c>
      <c r="AI138">
        <v>1.3264210000000001</v>
      </c>
      <c r="AJ138">
        <v>1.3854139999999999</v>
      </c>
      <c r="AK138">
        <v>1.447927</v>
      </c>
      <c r="AL138" s="51">
        <v>6.5000000000000002E-2</v>
      </c>
    </row>
    <row r="139" spans="1:38">
      <c r="A139" s="12" t="s">
        <v>118</v>
      </c>
      <c r="B139" t="s">
        <v>654</v>
      </c>
      <c r="C139" t="s">
        <v>955</v>
      </c>
      <c r="D139" t="s">
        <v>1199</v>
      </c>
      <c r="E139" t="s">
        <v>1194</v>
      </c>
      <c r="F139">
        <v>8.0000000000000007E-5</v>
      </c>
      <c r="G139">
        <v>3.6999999999999999E-4</v>
      </c>
      <c r="H139">
        <v>6.7400000000000001E-4</v>
      </c>
      <c r="I139">
        <v>9.8900000000000008E-4</v>
      </c>
      <c r="J139">
        <v>1.3179999999999999E-3</v>
      </c>
      <c r="K139">
        <v>1.6570000000000001E-3</v>
      </c>
      <c r="L139">
        <v>2.006E-3</v>
      </c>
      <c r="M139">
        <v>2.366E-3</v>
      </c>
      <c r="N139">
        <v>2.738E-3</v>
      </c>
      <c r="O139">
        <v>3.124E-3</v>
      </c>
      <c r="P139">
        <v>3.5260000000000001E-3</v>
      </c>
      <c r="Q139">
        <v>3.9410000000000001E-3</v>
      </c>
      <c r="R139">
        <v>4.372E-3</v>
      </c>
      <c r="S139">
        <v>4.8180000000000002E-3</v>
      </c>
      <c r="T139">
        <v>5.2769999999999996E-3</v>
      </c>
      <c r="U139">
        <v>5.751E-3</v>
      </c>
      <c r="V139">
        <v>6.241E-3</v>
      </c>
      <c r="W139">
        <v>6.7520000000000002E-3</v>
      </c>
      <c r="X139">
        <v>7.2839999999999997E-3</v>
      </c>
      <c r="Y139">
        <v>7.8390000000000005E-3</v>
      </c>
      <c r="Z139">
        <v>8.4180000000000001E-3</v>
      </c>
      <c r="AA139">
        <v>9.018E-3</v>
      </c>
      <c r="AB139">
        <v>9.6399999999999993E-3</v>
      </c>
      <c r="AC139">
        <v>1.0285000000000001E-2</v>
      </c>
      <c r="AD139">
        <v>1.0951000000000001E-2</v>
      </c>
      <c r="AE139">
        <v>1.1635E-2</v>
      </c>
      <c r="AF139">
        <v>1.2351000000000001E-2</v>
      </c>
      <c r="AG139">
        <v>1.3105E-2</v>
      </c>
      <c r="AH139">
        <v>1.3897E-2</v>
      </c>
      <c r="AI139">
        <v>1.4732E-2</v>
      </c>
      <c r="AJ139">
        <v>1.5605000000000001E-2</v>
      </c>
      <c r="AK139">
        <v>1.6515999999999999E-2</v>
      </c>
      <c r="AL139" s="51">
        <v>0.188</v>
      </c>
    </row>
    <row r="140" spans="1:38">
      <c r="A140" s="12" t="s">
        <v>122</v>
      </c>
      <c r="B140" t="s">
        <v>658</v>
      </c>
      <c r="C140" t="s">
        <v>956</v>
      </c>
      <c r="D140" t="s">
        <v>1200</v>
      </c>
      <c r="E140" t="s">
        <v>1194</v>
      </c>
      <c r="F140">
        <v>0</v>
      </c>
      <c r="G140">
        <v>3.21E-4</v>
      </c>
      <c r="H140">
        <v>6.5899999999999997E-4</v>
      </c>
      <c r="I140">
        <v>1.0089999999999999E-3</v>
      </c>
      <c r="J140">
        <v>1.374E-3</v>
      </c>
      <c r="K140">
        <v>1.751E-3</v>
      </c>
      <c r="L140">
        <v>2.1389999999999998E-3</v>
      </c>
      <c r="M140">
        <v>2.539E-3</v>
      </c>
      <c r="N140">
        <v>2.9520000000000002E-3</v>
      </c>
      <c r="O140">
        <v>3.3809999999999999E-3</v>
      </c>
      <c r="P140">
        <v>3.8279999999999998E-3</v>
      </c>
      <c r="Q140">
        <v>4.2900000000000004E-3</v>
      </c>
      <c r="R140">
        <v>4.7679999999999997E-3</v>
      </c>
      <c r="S140">
        <v>5.2639999999999996E-3</v>
      </c>
      <c r="T140">
        <v>5.7749999999999998E-3</v>
      </c>
      <c r="U140">
        <v>6.3010000000000002E-3</v>
      </c>
      <c r="V140">
        <v>6.8459999999999997E-3</v>
      </c>
      <c r="W140">
        <v>7.4139999999999996E-3</v>
      </c>
      <c r="X140">
        <v>8.005E-3</v>
      </c>
      <c r="Y140">
        <v>8.6219999999999995E-3</v>
      </c>
      <c r="Z140">
        <v>9.2659999999999999E-3</v>
      </c>
      <c r="AA140">
        <v>9.9330000000000009E-3</v>
      </c>
      <c r="AB140">
        <v>1.0624E-2</v>
      </c>
      <c r="AC140">
        <v>1.1341E-2</v>
      </c>
      <c r="AD140">
        <v>1.2081E-2</v>
      </c>
      <c r="AE140">
        <v>1.2851E-2</v>
      </c>
      <c r="AF140">
        <v>1.3658E-2</v>
      </c>
      <c r="AG140">
        <v>1.4504E-2</v>
      </c>
      <c r="AH140">
        <v>1.5389E-2</v>
      </c>
      <c r="AI140">
        <v>1.6320000000000001E-2</v>
      </c>
      <c r="AJ140">
        <v>1.7291000000000001E-2</v>
      </c>
      <c r="AK140">
        <v>1.8303E-2</v>
      </c>
      <c r="AL140" t="s">
        <v>125</v>
      </c>
    </row>
    <row r="141" spans="1:38">
      <c r="A141" s="12" t="s">
        <v>122</v>
      </c>
      <c r="B141" t="s">
        <v>656</v>
      </c>
      <c r="C141" t="s">
        <v>957</v>
      </c>
      <c r="D141" t="s">
        <v>1201</v>
      </c>
      <c r="E141" t="s">
        <v>1194</v>
      </c>
      <c r="F141">
        <v>0</v>
      </c>
      <c r="G141">
        <v>2.9799999999999998E-4</v>
      </c>
      <c r="H141">
        <v>6.11E-4</v>
      </c>
      <c r="I141">
        <v>9.3599999999999998E-4</v>
      </c>
      <c r="J141">
        <v>1.274E-3</v>
      </c>
      <c r="K141">
        <v>1.624E-3</v>
      </c>
      <c r="L141">
        <v>1.9840000000000001E-3</v>
      </c>
      <c r="M141">
        <v>2.3549999999999999E-3</v>
      </c>
      <c r="N141">
        <v>2.738E-3</v>
      </c>
      <c r="O141">
        <v>3.137E-3</v>
      </c>
      <c r="P141">
        <v>3.5509999999999999E-3</v>
      </c>
      <c r="Q141">
        <v>3.9789999999999999E-3</v>
      </c>
      <c r="R141">
        <v>4.4229999999999998E-3</v>
      </c>
      <c r="S141">
        <v>4.8830000000000002E-3</v>
      </c>
      <c r="T141">
        <v>5.3569999999999998E-3</v>
      </c>
      <c r="U141">
        <v>5.8450000000000004E-3</v>
      </c>
      <c r="V141">
        <v>6.3499999999999997E-3</v>
      </c>
      <c r="W141">
        <v>6.8780000000000004E-3</v>
      </c>
      <c r="X141">
        <v>7.4260000000000003E-3</v>
      </c>
      <c r="Y141">
        <v>7.9979999999999999E-3</v>
      </c>
      <c r="Z141">
        <v>8.5959999999999995E-3</v>
      </c>
      <c r="AA141">
        <v>9.2149999999999992E-3</v>
      </c>
      <c r="AB141">
        <v>9.8560000000000002E-3</v>
      </c>
      <c r="AC141">
        <v>1.0521000000000001E-2</v>
      </c>
      <c r="AD141">
        <v>1.1207E-2</v>
      </c>
      <c r="AE141">
        <v>1.1920999999999999E-2</v>
      </c>
      <c r="AF141">
        <v>1.2670000000000001E-2</v>
      </c>
      <c r="AG141">
        <v>1.3455E-2</v>
      </c>
      <c r="AH141">
        <v>1.4276E-2</v>
      </c>
      <c r="AI141">
        <v>1.5140000000000001E-2</v>
      </c>
      <c r="AJ141">
        <v>1.6039999999999999E-2</v>
      </c>
      <c r="AK141">
        <v>1.6979000000000001E-2</v>
      </c>
      <c r="AL141" t="s">
        <v>125</v>
      </c>
    </row>
    <row r="142" spans="1:38">
      <c r="A142" s="12" t="s">
        <v>270</v>
      </c>
      <c r="B142" t="s">
        <v>660</v>
      </c>
      <c r="C142" t="s">
        <v>958</v>
      </c>
      <c r="D142" t="s">
        <v>1202</v>
      </c>
      <c r="E142" t="s">
        <v>1194</v>
      </c>
      <c r="F142">
        <v>0</v>
      </c>
      <c r="G142">
        <v>0</v>
      </c>
      <c r="H142">
        <v>0</v>
      </c>
      <c r="I142">
        <v>9.9999999999999995E-7</v>
      </c>
      <c r="J142">
        <v>9.9999999999999995E-7</v>
      </c>
      <c r="K142">
        <v>9.9999999999999995E-7</v>
      </c>
      <c r="L142">
        <v>9.9999999999999995E-7</v>
      </c>
      <c r="M142">
        <v>9.9999999999999995E-7</v>
      </c>
      <c r="N142">
        <v>1.9999999999999999E-6</v>
      </c>
      <c r="O142">
        <v>1.9999999999999999E-6</v>
      </c>
      <c r="P142">
        <v>1.9999999999999999E-6</v>
      </c>
      <c r="Q142">
        <v>1.9999999999999999E-6</v>
      </c>
      <c r="R142">
        <v>3.0000000000000001E-6</v>
      </c>
      <c r="S142">
        <v>3.0000000000000001E-6</v>
      </c>
      <c r="T142">
        <v>3.0000000000000001E-6</v>
      </c>
      <c r="U142">
        <v>3.0000000000000001E-6</v>
      </c>
      <c r="V142">
        <v>3.0000000000000001E-6</v>
      </c>
      <c r="W142">
        <v>3.0000000000000001E-6</v>
      </c>
      <c r="X142">
        <v>3.9999999999999998E-6</v>
      </c>
      <c r="Y142">
        <v>3.9999999999999998E-6</v>
      </c>
      <c r="Z142">
        <v>3.9999999999999998E-6</v>
      </c>
      <c r="AA142">
        <v>3.9999999999999998E-6</v>
      </c>
      <c r="AB142">
        <v>3.9999999999999998E-6</v>
      </c>
      <c r="AC142">
        <v>3.9999999999999998E-6</v>
      </c>
      <c r="AD142">
        <v>3.9999999999999998E-6</v>
      </c>
      <c r="AE142">
        <v>5.0000000000000004E-6</v>
      </c>
      <c r="AF142">
        <v>5.0000000000000004E-6</v>
      </c>
      <c r="AG142">
        <v>5.0000000000000004E-6</v>
      </c>
      <c r="AH142">
        <v>5.0000000000000004E-6</v>
      </c>
      <c r="AI142">
        <v>5.0000000000000004E-6</v>
      </c>
      <c r="AJ142">
        <v>5.0000000000000004E-6</v>
      </c>
      <c r="AK142">
        <v>5.0000000000000004E-6</v>
      </c>
      <c r="AL142" t="s">
        <v>125</v>
      </c>
    </row>
    <row r="143" spans="1:38">
      <c r="B143" t="s">
        <v>844</v>
      </c>
      <c r="C143" t="s">
        <v>959</v>
      </c>
      <c r="D143" t="s">
        <v>1203</v>
      </c>
      <c r="E143" t="s">
        <v>1194</v>
      </c>
      <c r="F143">
        <v>3.8338220000000001</v>
      </c>
      <c r="G143">
        <v>4.0142449999999998</v>
      </c>
      <c r="H143">
        <v>4.197362</v>
      </c>
      <c r="I143">
        <v>4.3794230000000001</v>
      </c>
      <c r="J143">
        <v>4.560778</v>
      </c>
      <c r="K143">
        <v>4.7386210000000002</v>
      </c>
      <c r="L143">
        <v>4.9134929999999999</v>
      </c>
      <c r="M143">
        <v>5.0856440000000003</v>
      </c>
      <c r="N143">
        <v>5.2549190000000001</v>
      </c>
      <c r="O143">
        <v>5.4206630000000002</v>
      </c>
      <c r="P143">
        <v>5.5823749999999999</v>
      </c>
      <c r="Q143">
        <v>5.7410769999999998</v>
      </c>
      <c r="R143">
        <v>5.894952</v>
      </c>
      <c r="S143">
        <v>6.0487789999999997</v>
      </c>
      <c r="T143">
        <v>6.1882640000000002</v>
      </c>
      <c r="U143">
        <v>6.3208140000000004</v>
      </c>
      <c r="V143">
        <v>6.4455809999999998</v>
      </c>
      <c r="W143">
        <v>6.5718889999999996</v>
      </c>
      <c r="X143">
        <v>6.6983470000000001</v>
      </c>
      <c r="Y143">
        <v>6.8254840000000003</v>
      </c>
      <c r="Z143">
        <v>6.9474710000000002</v>
      </c>
      <c r="AA143">
        <v>7.060079</v>
      </c>
      <c r="AB143">
        <v>7.1770839999999998</v>
      </c>
      <c r="AC143">
        <v>7.2911849999999996</v>
      </c>
      <c r="AD143">
        <v>7.4198719999999998</v>
      </c>
      <c r="AE143">
        <v>7.5629970000000002</v>
      </c>
      <c r="AF143">
        <v>7.7051829999999999</v>
      </c>
      <c r="AG143">
        <v>7.8439019999999999</v>
      </c>
      <c r="AH143">
        <v>7.9901200000000001</v>
      </c>
      <c r="AI143">
        <v>8.1431229999999992</v>
      </c>
      <c r="AJ143">
        <v>8.2847720000000002</v>
      </c>
      <c r="AK143">
        <v>8.4267009999999996</v>
      </c>
      <c r="AL143" s="51">
        <v>2.5999999999999999E-2</v>
      </c>
    </row>
    <row r="144" spans="1:38">
      <c r="B144" t="s">
        <v>467</v>
      </c>
      <c r="D144" t="s">
        <v>1204</v>
      </c>
    </row>
    <row r="145" spans="1:38">
      <c r="A145" s="12" t="s">
        <v>121</v>
      </c>
      <c r="B145" t="s">
        <v>423</v>
      </c>
      <c r="C145" t="s">
        <v>960</v>
      </c>
      <c r="D145" t="s">
        <v>1205</v>
      </c>
      <c r="E145" t="s">
        <v>1194</v>
      </c>
      <c r="F145">
        <v>2.0808499999999999</v>
      </c>
      <c r="G145">
        <v>2.1313939999999998</v>
      </c>
      <c r="H145">
        <v>2.1756180000000001</v>
      </c>
      <c r="I145">
        <v>2.2317019999999999</v>
      </c>
      <c r="J145">
        <v>2.287128</v>
      </c>
      <c r="K145">
        <v>2.3389329999999999</v>
      </c>
      <c r="L145">
        <v>2.3887330000000002</v>
      </c>
      <c r="M145">
        <v>2.438987</v>
      </c>
      <c r="N145">
        <v>2.4900630000000001</v>
      </c>
      <c r="O145">
        <v>2.5427110000000002</v>
      </c>
      <c r="P145">
        <v>2.594878</v>
      </c>
      <c r="Q145">
        <v>2.64805</v>
      </c>
      <c r="R145">
        <v>2.7004229999999998</v>
      </c>
      <c r="S145">
        <v>2.7545570000000001</v>
      </c>
      <c r="T145">
        <v>2.8054579999999998</v>
      </c>
      <c r="U145">
        <v>2.8531949999999999</v>
      </c>
      <c r="V145">
        <v>2.9005730000000001</v>
      </c>
      <c r="W145">
        <v>2.951457</v>
      </c>
      <c r="X145">
        <v>3.0059770000000001</v>
      </c>
      <c r="Y145">
        <v>3.0621649999999998</v>
      </c>
      <c r="Z145">
        <v>3.1188090000000002</v>
      </c>
      <c r="AA145">
        <v>3.1754009999999999</v>
      </c>
      <c r="AB145">
        <v>3.2322320000000002</v>
      </c>
      <c r="AC145">
        <v>3.2918539999999998</v>
      </c>
      <c r="AD145">
        <v>3.359664</v>
      </c>
      <c r="AE145">
        <v>3.4354070000000001</v>
      </c>
      <c r="AF145">
        <v>3.5171649999999999</v>
      </c>
      <c r="AG145">
        <v>3.6024729999999998</v>
      </c>
      <c r="AH145">
        <v>3.6919390000000001</v>
      </c>
      <c r="AI145">
        <v>3.7852589999999999</v>
      </c>
      <c r="AJ145">
        <v>3.8801760000000001</v>
      </c>
      <c r="AK145">
        <v>3.974008</v>
      </c>
      <c r="AL145" s="51">
        <v>2.1000000000000001E-2</v>
      </c>
    </row>
    <row r="146" spans="1:38">
      <c r="A146" s="12" t="s">
        <v>120</v>
      </c>
      <c r="B146" t="s">
        <v>352</v>
      </c>
      <c r="C146" t="s">
        <v>961</v>
      </c>
      <c r="D146" t="s">
        <v>1206</v>
      </c>
      <c r="E146" t="s">
        <v>1194</v>
      </c>
      <c r="F146">
        <v>1.328433</v>
      </c>
      <c r="G146">
        <v>1.3344339999999999</v>
      </c>
      <c r="H146">
        <v>1.3399049999999999</v>
      </c>
      <c r="I146">
        <v>1.353003</v>
      </c>
      <c r="J146">
        <v>1.3687590000000001</v>
      </c>
      <c r="K146">
        <v>1.385718</v>
      </c>
      <c r="L146">
        <v>1.404353</v>
      </c>
      <c r="M146">
        <v>1.4245140000000001</v>
      </c>
      <c r="N146">
        <v>1.446447</v>
      </c>
      <c r="O146">
        <v>1.4697180000000001</v>
      </c>
      <c r="P146">
        <v>1.494122</v>
      </c>
      <c r="Q146">
        <v>1.5202329999999999</v>
      </c>
      <c r="R146">
        <v>1.5455190000000001</v>
      </c>
      <c r="S146">
        <v>1.5731949999999999</v>
      </c>
      <c r="T146">
        <v>1.5991280000000001</v>
      </c>
      <c r="U146">
        <v>1.624355</v>
      </c>
      <c r="V146">
        <v>1.651095</v>
      </c>
      <c r="W146">
        <v>1.679473</v>
      </c>
      <c r="X146">
        <v>1.7099850000000001</v>
      </c>
      <c r="Y146">
        <v>1.741733</v>
      </c>
      <c r="Z146">
        <v>1.7756529999999999</v>
      </c>
      <c r="AA146">
        <v>1.8092140000000001</v>
      </c>
      <c r="AB146">
        <v>1.844381</v>
      </c>
      <c r="AC146">
        <v>1.8811800000000001</v>
      </c>
      <c r="AD146">
        <v>1.9210160000000001</v>
      </c>
      <c r="AE146">
        <v>1.9634450000000001</v>
      </c>
      <c r="AF146">
        <v>2.0069089999999998</v>
      </c>
      <c r="AG146">
        <v>2.051072</v>
      </c>
      <c r="AH146">
        <v>2.0955620000000001</v>
      </c>
      <c r="AI146">
        <v>2.140571</v>
      </c>
      <c r="AJ146">
        <v>2.1857000000000002</v>
      </c>
      <c r="AK146">
        <v>2.228456</v>
      </c>
      <c r="AL146" s="51">
        <v>1.7000000000000001E-2</v>
      </c>
    </row>
    <row r="147" spans="1:38">
      <c r="A147" s="12" t="s">
        <v>269</v>
      </c>
      <c r="B147" t="s">
        <v>335</v>
      </c>
      <c r="C147" t="s">
        <v>962</v>
      </c>
      <c r="D147" t="s">
        <v>1207</v>
      </c>
      <c r="E147" t="s">
        <v>1194</v>
      </c>
      <c r="F147">
        <v>3.4510000000000001E-3</v>
      </c>
      <c r="G147">
        <v>3.4840000000000001E-3</v>
      </c>
      <c r="H147">
        <v>3.5460000000000001E-3</v>
      </c>
      <c r="I147">
        <v>3.6709999999999998E-3</v>
      </c>
      <c r="J147">
        <v>3.8210000000000002E-3</v>
      </c>
      <c r="K147">
        <v>3.9830000000000004E-3</v>
      </c>
      <c r="L147">
        <v>4.1549999999999998E-3</v>
      </c>
      <c r="M147">
        <v>4.3400000000000001E-3</v>
      </c>
      <c r="N147">
        <v>4.5319999999999996E-3</v>
      </c>
      <c r="O147">
        <v>4.7320000000000001E-3</v>
      </c>
      <c r="P147">
        <v>4.9290000000000002E-3</v>
      </c>
      <c r="Q147">
        <v>5.1349999999999998E-3</v>
      </c>
      <c r="R147">
        <v>5.3429999999999997E-3</v>
      </c>
      <c r="S147">
        <v>5.561E-3</v>
      </c>
      <c r="T147">
        <v>5.7970000000000001E-3</v>
      </c>
      <c r="U147">
        <v>6.0280000000000004E-3</v>
      </c>
      <c r="V147">
        <v>6.2589999999999998E-3</v>
      </c>
      <c r="W147">
        <v>6.5160000000000001E-3</v>
      </c>
      <c r="X147">
        <v>6.7999999999999996E-3</v>
      </c>
      <c r="Y147">
        <v>7.1089999999999999E-3</v>
      </c>
      <c r="Z147">
        <v>7.4409999999999997E-3</v>
      </c>
      <c r="AA147">
        <v>7.7939999999999997E-3</v>
      </c>
      <c r="AB147">
        <v>8.1679999999999999E-3</v>
      </c>
      <c r="AC147">
        <v>8.5620000000000002E-3</v>
      </c>
      <c r="AD147">
        <v>8.9789999999999991E-3</v>
      </c>
      <c r="AE147">
        <v>9.4210000000000006E-3</v>
      </c>
      <c r="AF147">
        <v>9.894E-3</v>
      </c>
      <c r="AG147">
        <v>1.04E-2</v>
      </c>
      <c r="AH147">
        <v>1.0936E-2</v>
      </c>
      <c r="AI147">
        <v>1.1504E-2</v>
      </c>
      <c r="AJ147">
        <v>1.2041E-2</v>
      </c>
      <c r="AK147">
        <v>1.2617E-2</v>
      </c>
      <c r="AL147" s="51">
        <v>4.2999999999999997E-2</v>
      </c>
    </row>
    <row r="148" spans="1:38">
      <c r="A148" s="12" t="s">
        <v>119</v>
      </c>
      <c r="B148" t="s">
        <v>333</v>
      </c>
      <c r="C148" t="s">
        <v>963</v>
      </c>
      <c r="D148" t="s">
        <v>1208</v>
      </c>
      <c r="E148" t="s">
        <v>1194</v>
      </c>
      <c r="F148">
        <v>2.813E-3</v>
      </c>
      <c r="G148">
        <v>3.3149999999999998E-3</v>
      </c>
      <c r="H148">
        <v>3.787E-3</v>
      </c>
      <c r="I148">
        <v>4.3119999999999999E-3</v>
      </c>
      <c r="J148">
        <v>4.8390000000000004E-3</v>
      </c>
      <c r="K148">
        <v>5.352E-3</v>
      </c>
      <c r="L148">
        <v>5.8520000000000004E-3</v>
      </c>
      <c r="M148">
        <v>6.3470000000000002E-3</v>
      </c>
      <c r="N148">
        <v>6.8430000000000001E-3</v>
      </c>
      <c r="O148">
        <v>7.3419999999999996E-3</v>
      </c>
      <c r="P148">
        <v>7.8460000000000005E-3</v>
      </c>
      <c r="Q148">
        <v>8.3499999999999998E-3</v>
      </c>
      <c r="R148">
        <v>8.8500000000000002E-3</v>
      </c>
      <c r="S148">
        <v>9.3500000000000007E-3</v>
      </c>
      <c r="T148">
        <v>9.8460000000000006E-3</v>
      </c>
      <c r="U148">
        <v>1.0331999999999999E-2</v>
      </c>
      <c r="V148">
        <v>1.0806E-2</v>
      </c>
      <c r="W148">
        <v>1.1277000000000001E-2</v>
      </c>
      <c r="X148">
        <v>1.1753E-2</v>
      </c>
      <c r="Y148">
        <v>1.2234999999999999E-2</v>
      </c>
      <c r="Z148">
        <v>1.273E-2</v>
      </c>
      <c r="AA148">
        <v>1.3237000000000001E-2</v>
      </c>
      <c r="AB148">
        <v>1.3742000000000001E-2</v>
      </c>
      <c r="AC148">
        <v>1.4259000000000001E-2</v>
      </c>
      <c r="AD148">
        <v>1.4768E-2</v>
      </c>
      <c r="AE148">
        <v>1.5285999999999999E-2</v>
      </c>
      <c r="AF148">
        <v>1.5844E-2</v>
      </c>
      <c r="AG148">
        <v>1.6437E-2</v>
      </c>
      <c r="AH148">
        <v>1.7048000000000001E-2</v>
      </c>
      <c r="AI148">
        <v>1.7680000000000001E-2</v>
      </c>
      <c r="AJ148">
        <v>1.8341E-2</v>
      </c>
      <c r="AK148">
        <v>1.9026999999999999E-2</v>
      </c>
      <c r="AL148" s="51">
        <v>6.4000000000000001E-2</v>
      </c>
    </row>
    <row r="149" spans="1:38">
      <c r="A149" s="12" t="s">
        <v>120</v>
      </c>
      <c r="B149" t="s">
        <v>652</v>
      </c>
      <c r="C149" t="s">
        <v>964</v>
      </c>
      <c r="D149" t="s">
        <v>1209</v>
      </c>
      <c r="E149" t="s">
        <v>1194</v>
      </c>
      <c r="F149">
        <v>2.9399000000000002E-2</v>
      </c>
      <c r="G149">
        <v>3.3716999999999997E-2</v>
      </c>
      <c r="H149">
        <v>3.7755999999999998E-2</v>
      </c>
      <c r="I149">
        <v>4.2195999999999997E-2</v>
      </c>
      <c r="J149">
        <v>4.6629999999999998E-2</v>
      </c>
      <c r="K149">
        <v>5.0946999999999999E-2</v>
      </c>
      <c r="L149">
        <v>5.5174000000000001E-2</v>
      </c>
      <c r="M149">
        <v>5.9426E-2</v>
      </c>
      <c r="N149">
        <v>6.3751000000000002E-2</v>
      </c>
      <c r="O149">
        <v>6.8215999999999999E-2</v>
      </c>
      <c r="P149">
        <v>7.2868000000000002E-2</v>
      </c>
      <c r="Q149">
        <v>7.7671000000000004E-2</v>
      </c>
      <c r="R149">
        <v>8.2619999999999999E-2</v>
      </c>
      <c r="S149">
        <v>8.7762000000000007E-2</v>
      </c>
      <c r="T149">
        <v>9.3068999999999999E-2</v>
      </c>
      <c r="U149">
        <v>9.8503999999999994E-2</v>
      </c>
      <c r="V149">
        <v>0.104047</v>
      </c>
      <c r="W149">
        <v>0.109831</v>
      </c>
      <c r="X149">
        <v>0.115942</v>
      </c>
      <c r="Y149">
        <v>0.122377</v>
      </c>
      <c r="Z149">
        <v>0.12915399999999999</v>
      </c>
      <c r="AA149">
        <v>0.13627400000000001</v>
      </c>
      <c r="AB149">
        <v>0.14357200000000001</v>
      </c>
      <c r="AC149">
        <v>0.151284</v>
      </c>
      <c r="AD149">
        <v>0.159443</v>
      </c>
      <c r="AE149">
        <v>0.16805</v>
      </c>
      <c r="AF149">
        <v>0.17722099999999999</v>
      </c>
      <c r="AG149">
        <v>0.18692900000000001</v>
      </c>
      <c r="AH149">
        <v>0.19712399999999999</v>
      </c>
      <c r="AI149">
        <v>0.20777599999999999</v>
      </c>
      <c r="AJ149">
        <v>0.219026</v>
      </c>
      <c r="AK149">
        <v>0.23071900000000001</v>
      </c>
      <c r="AL149" s="51">
        <v>6.9000000000000006E-2</v>
      </c>
    </row>
    <row r="150" spans="1:38">
      <c r="A150" s="12" t="s">
        <v>118</v>
      </c>
      <c r="B150" t="s">
        <v>654</v>
      </c>
      <c r="C150" t="s">
        <v>965</v>
      </c>
      <c r="D150" t="s">
        <v>1210</v>
      </c>
      <c r="E150" t="s">
        <v>1194</v>
      </c>
      <c r="F150">
        <v>3.9999999999999998E-6</v>
      </c>
      <c r="G150">
        <v>2.3900000000000001E-4</v>
      </c>
      <c r="H150">
        <v>4.6799999999999999E-4</v>
      </c>
      <c r="I150">
        <v>7.3099999999999999E-4</v>
      </c>
      <c r="J150">
        <v>1.005E-3</v>
      </c>
      <c r="K150">
        <v>1.2830000000000001E-3</v>
      </c>
      <c r="L150">
        <v>1.5659999999999999E-3</v>
      </c>
      <c r="M150">
        <v>1.8569999999999999E-3</v>
      </c>
      <c r="N150">
        <v>2.16E-3</v>
      </c>
      <c r="O150">
        <v>2.477E-3</v>
      </c>
      <c r="P150">
        <v>2.8089999999999999E-3</v>
      </c>
      <c r="Q150">
        <v>3.153E-3</v>
      </c>
      <c r="R150">
        <v>3.509E-3</v>
      </c>
      <c r="S150">
        <v>3.8790000000000001E-3</v>
      </c>
      <c r="T150">
        <v>4.2620000000000002E-3</v>
      </c>
      <c r="U150">
        <v>4.6540000000000002E-3</v>
      </c>
      <c r="V150">
        <v>5.0540000000000003E-3</v>
      </c>
      <c r="W150">
        <v>5.47E-3</v>
      </c>
      <c r="X150">
        <v>5.9069999999999999E-3</v>
      </c>
      <c r="Y150">
        <v>6.3639999999999999E-3</v>
      </c>
      <c r="Z150">
        <v>6.842E-3</v>
      </c>
      <c r="AA150">
        <v>7.3410000000000003E-3</v>
      </c>
      <c r="AB150">
        <v>7.8609999999999999E-3</v>
      </c>
      <c r="AC150">
        <v>8.4019999999999997E-3</v>
      </c>
      <c r="AD150">
        <v>8.966E-3</v>
      </c>
      <c r="AE150">
        <v>9.5580000000000005E-3</v>
      </c>
      <c r="AF150">
        <v>1.0184E-2</v>
      </c>
      <c r="AG150">
        <v>1.0845E-2</v>
      </c>
      <c r="AH150">
        <v>1.1539000000000001E-2</v>
      </c>
      <c r="AI150">
        <v>1.2267999999999999E-2</v>
      </c>
      <c r="AJ150">
        <v>1.3030999999999999E-2</v>
      </c>
      <c r="AK150">
        <v>1.3820000000000001E-2</v>
      </c>
      <c r="AL150" s="51">
        <v>0.30099999999999999</v>
      </c>
    </row>
    <row r="151" spans="1:38">
      <c r="A151" s="12" t="s">
        <v>122</v>
      </c>
      <c r="B151" t="s">
        <v>658</v>
      </c>
      <c r="C151" t="s">
        <v>966</v>
      </c>
      <c r="D151" t="s">
        <v>1211</v>
      </c>
      <c r="E151" t="s">
        <v>1194</v>
      </c>
      <c r="F151">
        <v>0</v>
      </c>
      <c r="G151">
        <v>2.5900000000000001E-4</v>
      </c>
      <c r="H151">
        <v>5.1400000000000003E-4</v>
      </c>
      <c r="I151">
        <v>8.0599999999999997E-4</v>
      </c>
      <c r="J151">
        <v>1.109E-3</v>
      </c>
      <c r="K151">
        <v>1.418E-3</v>
      </c>
      <c r="L151">
        <v>1.7309999999999999E-3</v>
      </c>
      <c r="M151">
        <v>2.0539999999999998E-3</v>
      </c>
      <c r="N151">
        <v>2.3900000000000002E-3</v>
      </c>
      <c r="O151">
        <v>2.7420000000000001E-3</v>
      </c>
      <c r="P151">
        <v>3.1099999999999999E-3</v>
      </c>
      <c r="Q151">
        <v>3.4919999999999999E-3</v>
      </c>
      <c r="R151">
        <v>3.8860000000000001E-3</v>
      </c>
      <c r="S151">
        <v>4.2969999999999996E-3</v>
      </c>
      <c r="T151">
        <v>4.7210000000000004E-3</v>
      </c>
      <c r="U151">
        <v>5.156E-3</v>
      </c>
      <c r="V151">
        <v>5.5999999999999999E-3</v>
      </c>
      <c r="W151">
        <v>6.0610000000000004E-3</v>
      </c>
      <c r="X151">
        <v>6.5459999999999997E-3</v>
      </c>
      <c r="Y151">
        <v>7.0530000000000002E-3</v>
      </c>
      <c r="Z151">
        <v>7.5830000000000003E-3</v>
      </c>
      <c r="AA151">
        <v>8.1370000000000001E-3</v>
      </c>
      <c r="AB151">
        <v>8.7130000000000003E-3</v>
      </c>
      <c r="AC151">
        <v>9.3130000000000001E-3</v>
      </c>
      <c r="AD151">
        <v>9.9389999999999999E-3</v>
      </c>
      <c r="AE151">
        <v>1.0595E-2</v>
      </c>
      <c r="AF151">
        <v>1.1289E-2</v>
      </c>
      <c r="AG151">
        <v>1.2023000000000001E-2</v>
      </c>
      <c r="AH151">
        <v>1.2792E-2</v>
      </c>
      <c r="AI151">
        <v>1.3599999999999999E-2</v>
      </c>
      <c r="AJ151">
        <v>1.4447E-2</v>
      </c>
      <c r="AK151">
        <v>1.5321E-2</v>
      </c>
      <c r="AL151" t="s">
        <v>125</v>
      </c>
    </row>
    <row r="152" spans="1:38">
      <c r="A152" s="12" t="s">
        <v>122</v>
      </c>
      <c r="B152" t="s">
        <v>656</v>
      </c>
      <c r="C152" t="s">
        <v>967</v>
      </c>
      <c r="D152" t="s">
        <v>1212</v>
      </c>
      <c r="E152" t="s">
        <v>1194</v>
      </c>
      <c r="F152">
        <v>0</v>
      </c>
      <c r="G152">
        <v>2.24E-4</v>
      </c>
      <c r="H152">
        <v>4.4299999999999998E-4</v>
      </c>
      <c r="I152">
        <v>6.9499999999999998E-4</v>
      </c>
      <c r="J152">
        <v>9.5699999999999995E-4</v>
      </c>
      <c r="K152">
        <v>1.222E-3</v>
      </c>
      <c r="L152">
        <v>1.493E-3</v>
      </c>
      <c r="M152">
        <v>1.771E-3</v>
      </c>
      <c r="N152">
        <v>2.0609999999999999E-3</v>
      </c>
      <c r="O152">
        <v>2.3640000000000002E-3</v>
      </c>
      <c r="P152">
        <v>2.6809999999999998E-3</v>
      </c>
      <c r="Q152">
        <v>3.0109999999999998E-3</v>
      </c>
      <c r="R152">
        <v>3.3509999999999998E-3</v>
      </c>
      <c r="S152">
        <v>3.705E-3</v>
      </c>
      <c r="T152">
        <v>4.071E-3</v>
      </c>
      <c r="U152">
        <v>4.4460000000000003E-3</v>
      </c>
      <c r="V152">
        <v>4.8279999999999998E-3</v>
      </c>
      <c r="W152">
        <v>5.2259999999999997E-3</v>
      </c>
      <c r="X152">
        <v>5.6439999999999997E-3</v>
      </c>
      <c r="Y152">
        <v>6.0809999999999996E-3</v>
      </c>
      <c r="Z152">
        <v>6.5380000000000004E-3</v>
      </c>
      <c r="AA152">
        <v>7.0159999999999997E-3</v>
      </c>
      <c r="AB152">
        <v>7.5129999999999997E-3</v>
      </c>
      <c r="AC152">
        <v>8.0300000000000007E-3</v>
      </c>
      <c r="AD152">
        <v>8.5699999999999995E-3</v>
      </c>
      <c r="AE152">
        <v>9.1350000000000008E-3</v>
      </c>
      <c r="AF152">
        <v>9.7339999999999996E-3</v>
      </c>
      <c r="AG152">
        <v>1.0366999999999999E-2</v>
      </c>
      <c r="AH152">
        <v>1.103E-2</v>
      </c>
      <c r="AI152">
        <v>1.1727E-2</v>
      </c>
      <c r="AJ152">
        <v>1.2456999999999999E-2</v>
      </c>
      <c r="AK152">
        <v>1.3211000000000001E-2</v>
      </c>
      <c r="AL152" t="s">
        <v>125</v>
      </c>
    </row>
    <row r="153" spans="1:38">
      <c r="A153" s="12" t="s">
        <v>270</v>
      </c>
      <c r="B153" t="s">
        <v>660</v>
      </c>
      <c r="C153" t="s">
        <v>968</v>
      </c>
      <c r="D153" t="s">
        <v>1213</v>
      </c>
      <c r="E153" t="s">
        <v>1194</v>
      </c>
      <c r="F153">
        <v>0</v>
      </c>
      <c r="G153">
        <v>3.9899999999999999E-4</v>
      </c>
      <c r="H153">
        <v>7.9100000000000004E-4</v>
      </c>
      <c r="I153">
        <v>1.238E-3</v>
      </c>
      <c r="J153">
        <v>1.7060000000000001E-3</v>
      </c>
      <c r="K153">
        <v>2.1800000000000001E-3</v>
      </c>
      <c r="L153">
        <v>2.6619999999999999E-3</v>
      </c>
      <c r="M153">
        <v>3.1580000000000002E-3</v>
      </c>
      <c r="N153">
        <v>3.6749999999999999E-3</v>
      </c>
      <c r="O153">
        <v>4.215E-3</v>
      </c>
      <c r="P153">
        <v>4.7809999999999997E-3</v>
      </c>
      <c r="Q153">
        <v>5.3680000000000004E-3</v>
      </c>
      <c r="R153">
        <v>5.9750000000000003E-3</v>
      </c>
      <c r="S153">
        <v>6.6059999999999999E-3</v>
      </c>
      <c r="T153">
        <v>7.2589999999999998E-3</v>
      </c>
      <c r="U153">
        <v>7.927E-3</v>
      </c>
      <c r="V153">
        <v>8.6090000000000003E-3</v>
      </c>
      <c r="W153">
        <v>9.3189999999999992E-3</v>
      </c>
      <c r="X153">
        <v>1.0064E-2</v>
      </c>
      <c r="Y153">
        <v>1.0843E-2</v>
      </c>
      <c r="Z153">
        <v>1.1658999999999999E-2</v>
      </c>
      <c r="AA153">
        <v>1.251E-2</v>
      </c>
      <c r="AB153">
        <v>1.3396E-2</v>
      </c>
      <c r="AC153">
        <v>1.4318000000000001E-2</v>
      </c>
      <c r="AD153">
        <v>1.5280999999999999E-2</v>
      </c>
      <c r="AE153">
        <v>1.6289000000000001E-2</v>
      </c>
      <c r="AF153">
        <v>1.7357000000000001E-2</v>
      </c>
      <c r="AG153">
        <v>1.8485000000000001E-2</v>
      </c>
      <c r="AH153">
        <v>1.9667E-2</v>
      </c>
      <c r="AI153">
        <v>2.0910000000000002E-2</v>
      </c>
      <c r="AJ153">
        <v>2.2211999999999999E-2</v>
      </c>
      <c r="AK153">
        <v>2.3556000000000001E-2</v>
      </c>
      <c r="AL153" t="s">
        <v>125</v>
      </c>
    </row>
    <row r="154" spans="1:38">
      <c r="B154" t="s">
        <v>855</v>
      </c>
      <c r="C154" t="s">
        <v>969</v>
      </c>
      <c r="D154" t="s">
        <v>1214</v>
      </c>
      <c r="E154" t="s">
        <v>1194</v>
      </c>
      <c r="F154">
        <v>3.4449489999999998</v>
      </c>
      <c r="G154">
        <v>3.5074649999999998</v>
      </c>
      <c r="H154">
        <v>3.5628299999999999</v>
      </c>
      <c r="I154">
        <v>3.6383549999999998</v>
      </c>
      <c r="J154">
        <v>3.7159550000000001</v>
      </c>
      <c r="K154">
        <v>3.7910370000000002</v>
      </c>
      <c r="L154">
        <v>3.8657189999999999</v>
      </c>
      <c r="M154">
        <v>3.942456</v>
      </c>
      <c r="N154">
        <v>4.0219189999999996</v>
      </c>
      <c r="O154">
        <v>4.1045170000000004</v>
      </c>
      <c r="P154">
        <v>4.1880269999999999</v>
      </c>
      <c r="Q154">
        <v>4.274464</v>
      </c>
      <c r="R154">
        <v>4.3594720000000002</v>
      </c>
      <c r="S154">
        <v>4.4489109999999998</v>
      </c>
      <c r="T154">
        <v>4.5336109999999996</v>
      </c>
      <c r="U154">
        <v>4.614592</v>
      </c>
      <c r="V154">
        <v>4.6968690000000004</v>
      </c>
      <c r="W154">
        <v>4.7846260000000003</v>
      </c>
      <c r="X154">
        <v>4.8786139999999998</v>
      </c>
      <c r="Y154">
        <v>4.9759549999999999</v>
      </c>
      <c r="Z154">
        <v>5.0764079999999998</v>
      </c>
      <c r="AA154">
        <v>5.1769230000000004</v>
      </c>
      <c r="AB154">
        <v>5.2795759999999996</v>
      </c>
      <c r="AC154">
        <v>5.3872</v>
      </c>
      <c r="AD154">
        <v>5.5066240000000004</v>
      </c>
      <c r="AE154">
        <v>5.6371880000000001</v>
      </c>
      <c r="AF154">
        <v>5.775595</v>
      </c>
      <c r="AG154">
        <v>5.9190319999999996</v>
      </c>
      <c r="AH154">
        <v>6.0676350000000001</v>
      </c>
      <c r="AI154">
        <v>6.221298</v>
      </c>
      <c r="AJ154">
        <v>6.3774319999999998</v>
      </c>
      <c r="AK154">
        <v>6.5307339999999998</v>
      </c>
      <c r="AL154" s="51">
        <v>2.1000000000000001E-2</v>
      </c>
    </row>
    <row r="155" spans="1:38">
      <c r="B155" t="s">
        <v>857</v>
      </c>
      <c r="D155" t="s">
        <v>1215</v>
      </c>
    </row>
    <row r="156" spans="1:38">
      <c r="A156" s="12" t="s">
        <v>121</v>
      </c>
      <c r="B156" t="s">
        <v>423</v>
      </c>
      <c r="C156" t="s">
        <v>970</v>
      </c>
      <c r="D156" t="s">
        <v>1216</v>
      </c>
      <c r="E156" t="s">
        <v>1194</v>
      </c>
      <c r="F156">
        <v>4.9681369999999996</v>
      </c>
      <c r="G156">
        <v>5.0879810000000001</v>
      </c>
      <c r="H156">
        <v>5.1834740000000004</v>
      </c>
      <c r="I156">
        <v>5.2982829999999996</v>
      </c>
      <c r="J156">
        <v>5.4065789999999998</v>
      </c>
      <c r="K156">
        <v>5.5015489999999998</v>
      </c>
      <c r="L156">
        <v>5.587504</v>
      </c>
      <c r="M156">
        <v>5.6691000000000003</v>
      </c>
      <c r="N156">
        <v>5.7466419999999996</v>
      </c>
      <c r="O156">
        <v>5.8201330000000002</v>
      </c>
      <c r="P156">
        <v>5.8870940000000003</v>
      </c>
      <c r="Q156">
        <v>5.9499040000000001</v>
      </c>
      <c r="R156">
        <v>6.0089810000000003</v>
      </c>
      <c r="S156">
        <v>6.0634969999999999</v>
      </c>
      <c r="T156">
        <v>6.1093500000000001</v>
      </c>
      <c r="U156">
        <v>6.1428570000000002</v>
      </c>
      <c r="V156">
        <v>6.1714580000000003</v>
      </c>
      <c r="W156">
        <v>6.2026909999999997</v>
      </c>
      <c r="X156">
        <v>6.234299</v>
      </c>
      <c r="Y156">
        <v>6.2645949999999999</v>
      </c>
      <c r="Z156">
        <v>6.2876289999999999</v>
      </c>
      <c r="AA156">
        <v>6.3044789999999997</v>
      </c>
      <c r="AB156">
        <v>6.3104500000000003</v>
      </c>
      <c r="AC156">
        <v>6.3241050000000003</v>
      </c>
      <c r="AD156">
        <v>6.3418570000000001</v>
      </c>
      <c r="AE156">
        <v>6.3652499999999996</v>
      </c>
      <c r="AF156">
        <v>6.3924909999999997</v>
      </c>
      <c r="AG156">
        <v>6.4170889999999998</v>
      </c>
      <c r="AH156">
        <v>6.4381880000000002</v>
      </c>
      <c r="AI156">
        <v>6.4574540000000002</v>
      </c>
      <c r="AJ156">
        <v>6.4708920000000001</v>
      </c>
      <c r="AK156">
        <v>6.4737739999999997</v>
      </c>
      <c r="AL156" s="51">
        <v>8.9999999999999993E-3</v>
      </c>
    </row>
    <row r="157" spans="1:38">
      <c r="A157" s="12" t="s">
        <v>120</v>
      </c>
      <c r="B157" t="s">
        <v>352</v>
      </c>
      <c r="C157" t="s">
        <v>971</v>
      </c>
      <c r="D157" t="s">
        <v>1217</v>
      </c>
      <c r="E157" t="s">
        <v>1194</v>
      </c>
      <c r="F157">
        <v>4.9465000000000002E-2</v>
      </c>
      <c r="G157">
        <v>4.3998000000000002E-2</v>
      </c>
      <c r="H157">
        <v>3.909E-2</v>
      </c>
      <c r="I157">
        <v>3.4824000000000001E-2</v>
      </c>
      <c r="J157">
        <v>3.1115E-2</v>
      </c>
      <c r="K157">
        <v>2.7786000000000002E-2</v>
      </c>
      <c r="L157">
        <v>2.4844000000000001E-2</v>
      </c>
      <c r="M157">
        <v>2.2407E-2</v>
      </c>
      <c r="N157">
        <v>2.0417999999999999E-2</v>
      </c>
      <c r="O157">
        <v>1.8762000000000001E-2</v>
      </c>
      <c r="P157">
        <v>1.7311E-2</v>
      </c>
      <c r="Q157">
        <v>1.6095000000000002E-2</v>
      </c>
      <c r="R157">
        <v>1.5003000000000001E-2</v>
      </c>
      <c r="S157">
        <v>1.4076999999999999E-2</v>
      </c>
      <c r="T157">
        <v>1.3325E-2</v>
      </c>
      <c r="U157">
        <v>1.2716999999999999E-2</v>
      </c>
      <c r="V157">
        <v>1.226E-2</v>
      </c>
      <c r="W157">
        <v>1.1872000000000001E-2</v>
      </c>
      <c r="X157">
        <v>1.1606999999999999E-2</v>
      </c>
      <c r="Y157">
        <v>1.1422E-2</v>
      </c>
      <c r="Z157">
        <v>1.1259E-2</v>
      </c>
      <c r="AA157">
        <v>1.1089E-2</v>
      </c>
      <c r="AB157">
        <v>1.095E-2</v>
      </c>
      <c r="AC157">
        <v>1.0791E-2</v>
      </c>
      <c r="AD157">
        <v>1.0647999999999999E-2</v>
      </c>
      <c r="AE157">
        <v>1.059E-2</v>
      </c>
      <c r="AF157">
        <v>1.0592000000000001E-2</v>
      </c>
      <c r="AG157">
        <v>1.0630000000000001E-2</v>
      </c>
      <c r="AH157">
        <v>1.0685999999999999E-2</v>
      </c>
      <c r="AI157">
        <v>1.076E-2</v>
      </c>
      <c r="AJ157">
        <v>1.0829E-2</v>
      </c>
      <c r="AK157">
        <v>1.089E-2</v>
      </c>
      <c r="AL157" s="51">
        <v>-4.8000000000000001E-2</v>
      </c>
    </row>
    <row r="158" spans="1:38">
      <c r="A158" s="12" t="s">
        <v>269</v>
      </c>
      <c r="B158" t="s">
        <v>335</v>
      </c>
      <c r="C158" t="s">
        <v>972</v>
      </c>
      <c r="D158" t="s">
        <v>1218</v>
      </c>
      <c r="E158" t="s">
        <v>1194</v>
      </c>
      <c r="F158">
        <v>4.0080000000000003E-3</v>
      </c>
      <c r="G158">
        <v>4.1139999999999996E-3</v>
      </c>
      <c r="H158">
        <v>4.1989999999999996E-3</v>
      </c>
      <c r="I158">
        <v>4.3010000000000001E-3</v>
      </c>
      <c r="J158">
        <v>4.3940000000000003E-3</v>
      </c>
      <c r="K158">
        <v>4.4790000000000003E-3</v>
      </c>
      <c r="L158">
        <v>4.561E-3</v>
      </c>
      <c r="M158">
        <v>4.6639999999999997E-3</v>
      </c>
      <c r="N158">
        <v>4.7679999999999997E-3</v>
      </c>
      <c r="O158">
        <v>4.862E-3</v>
      </c>
      <c r="P158">
        <v>4.9249999999999997E-3</v>
      </c>
      <c r="Q158">
        <v>4.9909999999999998E-3</v>
      </c>
      <c r="R158">
        <v>5.0549999999999996E-3</v>
      </c>
      <c r="S158">
        <v>5.1089999999999998E-3</v>
      </c>
      <c r="T158">
        <v>5.1859999999999996E-3</v>
      </c>
      <c r="U158">
        <v>5.2750000000000002E-3</v>
      </c>
      <c r="V158">
        <v>5.3680000000000004E-3</v>
      </c>
      <c r="W158">
        <v>5.463E-3</v>
      </c>
      <c r="X158">
        <v>5.5599999999999998E-3</v>
      </c>
      <c r="Y158">
        <v>5.6550000000000003E-3</v>
      </c>
      <c r="Z158">
        <v>5.7479999999999996E-3</v>
      </c>
      <c r="AA158">
        <v>5.8370000000000002E-3</v>
      </c>
      <c r="AB158">
        <v>5.921E-3</v>
      </c>
      <c r="AC158">
        <v>5.999E-3</v>
      </c>
      <c r="AD158">
        <v>6.0740000000000004E-3</v>
      </c>
      <c r="AE158">
        <v>6.1440000000000002E-3</v>
      </c>
      <c r="AF158">
        <v>6.2139999999999999E-3</v>
      </c>
      <c r="AG158">
        <v>6.2820000000000003E-3</v>
      </c>
      <c r="AH158">
        <v>6.3470000000000002E-3</v>
      </c>
      <c r="AI158">
        <v>6.4099999999999999E-3</v>
      </c>
      <c r="AJ158">
        <v>6.4580000000000002E-3</v>
      </c>
      <c r="AK158">
        <v>6.4869999999999997E-3</v>
      </c>
      <c r="AL158" s="51">
        <v>1.6E-2</v>
      </c>
    </row>
    <row r="159" spans="1:38">
      <c r="A159" s="12" t="s">
        <v>119</v>
      </c>
      <c r="B159" t="s">
        <v>333</v>
      </c>
      <c r="C159" t="s">
        <v>973</v>
      </c>
      <c r="D159" t="s">
        <v>1219</v>
      </c>
      <c r="E159" t="s">
        <v>1194</v>
      </c>
      <c r="F159">
        <v>4.317E-2</v>
      </c>
      <c r="G159">
        <v>4.7641999999999997E-2</v>
      </c>
      <c r="H159">
        <v>5.1379000000000001E-2</v>
      </c>
      <c r="I159">
        <v>5.5049000000000001E-2</v>
      </c>
      <c r="J159">
        <v>5.8296000000000001E-2</v>
      </c>
      <c r="K159">
        <v>6.1093000000000001E-2</v>
      </c>
      <c r="L159">
        <v>6.3506999999999994E-2</v>
      </c>
      <c r="M159">
        <v>6.5673999999999996E-2</v>
      </c>
      <c r="N159">
        <v>6.7658999999999997E-2</v>
      </c>
      <c r="O159">
        <v>6.9489999999999996E-2</v>
      </c>
      <c r="P159">
        <v>7.1240999999999999E-2</v>
      </c>
      <c r="Q159">
        <v>7.2923000000000002E-2</v>
      </c>
      <c r="R159">
        <v>7.4556999999999998E-2</v>
      </c>
      <c r="S159">
        <v>7.6177999999999996E-2</v>
      </c>
      <c r="T159">
        <v>7.7814999999999995E-2</v>
      </c>
      <c r="U159">
        <v>7.9501000000000002E-2</v>
      </c>
      <c r="V159">
        <v>8.1286999999999998E-2</v>
      </c>
      <c r="W159">
        <v>8.3280000000000007E-2</v>
      </c>
      <c r="X159">
        <v>8.5556999999999994E-2</v>
      </c>
      <c r="Y159">
        <v>8.8113999999999998E-2</v>
      </c>
      <c r="Z159">
        <v>9.0984999999999996E-2</v>
      </c>
      <c r="AA159">
        <v>9.4186000000000006E-2</v>
      </c>
      <c r="AB159">
        <v>9.7800999999999999E-2</v>
      </c>
      <c r="AC159">
        <v>0.101882</v>
      </c>
      <c r="AD159">
        <v>0.106373</v>
      </c>
      <c r="AE159">
        <v>0.11140600000000001</v>
      </c>
      <c r="AF159">
        <v>0.11706800000000001</v>
      </c>
      <c r="AG159">
        <v>0.123364</v>
      </c>
      <c r="AH159">
        <v>0.13034799999999999</v>
      </c>
      <c r="AI159">
        <v>0.13800499999999999</v>
      </c>
      <c r="AJ159">
        <v>0.146457</v>
      </c>
      <c r="AK159">
        <v>0.155746</v>
      </c>
      <c r="AL159" s="51">
        <v>4.2000000000000003E-2</v>
      </c>
    </row>
    <row r="160" spans="1:38">
      <c r="A160" s="12" t="s">
        <v>120</v>
      </c>
      <c r="B160" t="s">
        <v>652</v>
      </c>
      <c r="C160" t="s">
        <v>974</v>
      </c>
      <c r="D160" t="s">
        <v>1220</v>
      </c>
      <c r="E160" t="s">
        <v>1194</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v>0</v>
      </c>
      <c r="AL160" t="s">
        <v>125</v>
      </c>
    </row>
    <row r="161" spans="1:38">
      <c r="A161" s="12" t="s">
        <v>118</v>
      </c>
      <c r="B161" t="s">
        <v>654</v>
      </c>
      <c r="C161" t="s">
        <v>975</v>
      </c>
      <c r="D161" t="s">
        <v>1221</v>
      </c>
      <c r="E161" t="s">
        <v>1194</v>
      </c>
      <c r="F161">
        <v>0</v>
      </c>
      <c r="G161">
        <v>1.11E-4</v>
      </c>
      <c r="H161">
        <v>2.1800000000000001E-4</v>
      </c>
      <c r="I161">
        <v>3.3700000000000001E-4</v>
      </c>
      <c r="J161">
        <v>4.5899999999999999E-4</v>
      </c>
      <c r="K161">
        <v>5.7899999999999998E-4</v>
      </c>
      <c r="L161">
        <v>6.9899999999999997E-4</v>
      </c>
      <c r="M161">
        <v>8.1899999999999996E-4</v>
      </c>
      <c r="N161">
        <v>9.41E-4</v>
      </c>
      <c r="O161">
        <v>1.0660000000000001E-3</v>
      </c>
      <c r="P161">
        <v>1.194E-3</v>
      </c>
      <c r="Q161">
        <v>1.322E-3</v>
      </c>
      <c r="R161">
        <v>1.4519999999999999E-3</v>
      </c>
      <c r="S161">
        <v>1.5839999999999999E-3</v>
      </c>
      <c r="T161">
        <v>1.7160000000000001E-3</v>
      </c>
      <c r="U161">
        <v>1.8469999999999999E-3</v>
      </c>
      <c r="V161">
        <v>1.9780000000000002E-3</v>
      </c>
      <c r="W161">
        <v>2.1099999999999999E-3</v>
      </c>
      <c r="X161">
        <v>2.2439999999999999E-3</v>
      </c>
      <c r="Y161">
        <v>2.3800000000000002E-3</v>
      </c>
      <c r="Z161">
        <v>2.519E-3</v>
      </c>
      <c r="AA161">
        <v>2.6589999999999999E-3</v>
      </c>
      <c r="AB161">
        <v>2.8E-3</v>
      </c>
      <c r="AC161">
        <v>2.9420000000000002E-3</v>
      </c>
      <c r="AD161">
        <v>3.0860000000000002E-3</v>
      </c>
      <c r="AE161">
        <v>3.2320000000000001E-3</v>
      </c>
      <c r="AF161">
        <v>3.382E-3</v>
      </c>
      <c r="AG161">
        <v>3.5349999999999999E-3</v>
      </c>
      <c r="AH161">
        <v>3.6909999999999998E-3</v>
      </c>
      <c r="AI161">
        <v>3.8500000000000001E-3</v>
      </c>
      <c r="AJ161">
        <v>4.0109999999999998E-3</v>
      </c>
      <c r="AK161">
        <v>4.1710000000000002E-3</v>
      </c>
      <c r="AL161" t="s">
        <v>125</v>
      </c>
    </row>
    <row r="162" spans="1:38">
      <c r="A162" s="12" t="s">
        <v>122</v>
      </c>
      <c r="B162" t="s">
        <v>658</v>
      </c>
      <c r="C162" t="s">
        <v>976</v>
      </c>
      <c r="D162" t="s">
        <v>1222</v>
      </c>
      <c r="E162" t="s">
        <v>1194</v>
      </c>
      <c r="F162">
        <v>9.7E-5</v>
      </c>
      <c r="G162">
        <v>2.5099999999999998E-4</v>
      </c>
      <c r="H162">
        <v>3.9800000000000002E-4</v>
      </c>
      <c r="I162">
        <v>5.62E-4</v>
      </c>
      <c r="J162">
        <v>7.2900000000000005E-4</v>
      </c>
      <c r="K162">
        <v>8.9499999999999996E-4</v>
      </c>
      <c r="L162">
        <v>1.059E-3</v>
      </c>
      <c r="M162">
        <v>1.224E-3</v>
      </c>
      <c r="N162">
        <v>1.392E-3</v>
      </c>
      <c r="O162">
        <v>1.562E-3</v>
      </c>
      <c r="P162">
        <v>1.7359999999999999E-3</v>
      </c>
      <c r="Q162">
        <v>1.9120000000000001E-3</v>
      </c>
      <c r="R162">
        <v>2.0890000000000001E-3</v>
      </c>
      <c r="S162">
        <v>2.2680000000000001E-3</v>
      </c>
      <c r="T162">
        <v>2.4480000000000001E-3</v>
      </c>
      <c r="U162">
        <v>2.627E-3</v>
      </c>
      <c r="V162">
        <v>2.8050000000000002E-3</v>
      </c>
      <c r="W162">
        <v>2.9840000000000001E-3</v>
      </c>
      <c r="X162">
        <v>3.166E-3</v>
      </c>
      <c r="Y162">
        <v>3.3509999999999998E-3</v>
      </c>
      <c r="Z162">
        <v>3.539E-3</v>
      </c>
      <c r="AA162">
        <v>3.7290000000000001E-3</v>
      </c>
      <c r="AB162">
        <v>3.921E-3</v>
      </c>
      <c r="AC162">
        <v>4.1149999999999997E-3</v>
      </c>
      <c r="AD162">
        <v>4.3099999999999996E-3</v>
      </c>
      <c r="AE162">
        <v>4.509E-3</v>
      </c>
      <c r="AF162">
        <v>4.712E-3</v>
      </c>
      <c r="AG162">
        <v>4.921E-3</v>
      </c>
      <c r="AH162">
        <v>5.1339999999999997E-3</v>
      </c>
      <c r="AI162">
        <v>5.3499999999999997E-3</v>
      </c>
      <c r="AJ162">
        <v>5.5700000000000003E-3</v>
      </c>
      <c r="AK162">
        <v>5.7889999999999999E-3</v>
      </c>
      <c r="AL162" s="51">
        <v>0.14099999999999999</v>
      </c>
    </row>
    <row r="163" spans="1:38">
      <c r="A163" s="12" t="s">
        <v>122</v>
      </c>
      <c r="B163" t="s">
        <v>656</v>
      </c>
      <c r="C163" t="s">
        <v>977</v>
      </c>
      <c r="D163" t="s">
        <v>1223</v>
      </c>
      <c r="E163" t="s">
        <v>1194</v>
      </c>
      <c r="F163">
        <v>1.05E-4</v>
      </c>
      <c r="G163">
        <v>2.6499999999999999E-4</v>
      </c>
      <c r="H163">
        <v>4.1899999999999999E-4</v>
      </c>
      <c r="I163">
        <v>5.9100000000000005E-4</v>
      </c>
      <c r="J163">
        <v>7.6599999999999997E-4</v>
      </c>
      <c r="K163">
        <v>9.3899999999999995E-4</v>
      </c>
      <c r="L163">
        <v>1.111E-3</v>
      </c>
      <c r="M163">
        <v>1.284E-3</v>
      </c>
      <c r="N163">
        <v>1.459E-3</v>
      </c>
      <c r="O163">
        <v>1.637E-3</v>
      </c>
      <c r="P163">
        <v>1.82E-3</v>
      </c>
      <c r="Q163">
        <v>2.0040000000000001E-3</v>
      </c>
      <c r="R163">
        <v>2.189E-3</v>
      </c>
      <c r="S163">
        <v>2.3760000000000001E-3</v>
      </c>
      <c r="T163">
        <v>2.5639999999999999E-3</v>
      </c>
      <c r="U163">
        <v>2.751E-3</v>
      </c>
      <c r="V163">
        <v>2.9369999999999999E-3</v>
      </c>
      <c r="W163">
        <v>3.124E-3</v>
      </c>
      <c r="X163">
        <v>3.3149999999999998E-3</v>
      </c>
      <c r="Y163">
        <v>3.509E-3</v>
      </c>
      <c r="Z163">
        <v>3.705E-3</v>
      </c>
      <c r="AA163">
        <v>3.9039999999999999E-3</v>
      </c>
      <c r="AB163">
        <v>4.1050000000000001E-3</v>
      </c>
      <c r="AC163">
        <v>4.3070000000000001E-3</v>
      </c>
      <c r="AD163">
        <v>4.5110000000000003E-3</v>
      </c>
      <c r="AE163">
        <v>4.7190000000000001E-3</v>
      </c>
      <c r="AF163">
        <v>4.9319999999999998E-3</v>
      </c>
      <c r="AG163">
        <v>5.1510000000000002E-3</v>
      </c>
      <c r="AH163">
        <v>5.3730000000000002E-3</v>
      </c>
      <c r="AI163">
        <v>5.5989999999999998E-3</v>
      </c>
      <c r="AJ163">
        <v>5.8279999999999998E-3</v>
      </c>
      <c r="AK163">
        <v>6.058E-3</v>
      </c>
      <c r="AL163" s="51">
        <v>0.14000000000000001</v>
      </c>
    </row>
    <row r="164" spans="1:38">
      <c r="A164" s="12" t="s">
        <v>270</v>
      </c>
      <c r="B164" t="s">
        <v>660</v>
      </c>
      <c r="C164" t="s">
        <v>978</v>
      </c>
      <c r="D164" t="s">
        <v>1224</v>
      </c>
      <c r="E164" t="s">
        <v>1194</v>
      </c>
      <c r="F164">
        <v>1.1400000000000001E-4</v>
      </c>
      <c r="G164">
        <v>3.3100000000000002E-4</v>
      </c>
      <c r="H164">
        <v>5.3899999999999998E-4</v>
      </c>
      <c r="I164">
        <v>7.7099999999999998E-4</v>
      </c>
      <c r="J164">
        <v>1.008E-3</v>
      </c>
      <c r="K164">
        <v>1.242E-3</v>
      </c>
      <c r="L164">
        <v>1.474E-3</v>
      </c>
      <c r="M164">
        <v>1.7080000000000001E-3</v>
      </c>
      <c r="N164">
        <v>1.9449999999999999E-3</v>
      </c>
      <c r="O164">
        <v>2.1870000000000001E-3</v>
      </c>
      <c r="P164">
        <v>2.4329999999999998E-3</v>
      </c>
      <c r="Q164">
        <v>2.6819999999999999E-3</v>
      </c>
      <c r="R164">
        <v>2.9329999999999998E-3</v>
      </c>
      <c r="S164">
        <v>3.1870000000000002E-3</v>
      </c>
      <c r="T164">
        <v>3.4420000000000002E-3</v>
      </c>
      <c r="U164">
        <v>3.6960000000000001E-3</v>
      </c>
      <c r="V164">
        <v>3.947E-3</v>
      </c>
      <c r="W164">
        <v>4.2009999999999999E-3</v>
      </c>
      <c r="X164">
        <v>4.4590000000000003E-3</v>
      </c>
      <c r="Y164">
        <v>4.7219999999999996E-3</v>
      </c>
      <c r="Z164">
        <v>4.9880000000000002E-3</v>
      </c>
      <c r="AA164">
        <v>5.2579999999999997E-3</v>
      </c>
      <c r="AB164">
        <v>5.5300000000000002E-3</v>
      </c>
      <c r="AC164">
        <v>5.8040000000000001E-3</v>
      </c>
      <c r="AD164">
        <v>6.0809999999999996E-3</v>
      </c>
      <c r="AE164">
        <v>6.3629999999999997E-3</v>
      </c>
      <c r="AF164">
        <v>6.6509999999999998E-3</v>
      </c>
      <c r="AG164">
        <v>6.9480000000000002E-3</v>
      </c>
      <c r="AH164">
        <v>7.2480000000000001E-3</v>
      </c>
      <c r="AI164">
        <v>7.5550000000000001E-3</v>
      </c>
      <c r="AJ164">
        <v>7.8659999999999997E-3</v>
      </c>
      <c r="AK164">
        <v>8.1759999999999992E-3</v>
      </c>
      <c r="AL164" s="51">
        <v>0.14799999999999999</v>
      </c>
    </row>
    <row r="165" spans="1:38">
      <c r="B165" t="s">
        <v>867</v>
      </c>
      <c r="C165" t="s">
        <v>979</v>
      </c>
      <c r="D165" t="s">
        <v>1225</v>
      </c>
      <c r="E165" t="s">
        <v>1194</v>
      </c>
      <c r="F165">
        <v>5.0650940000000002</v>
      </c>
      <c r="G165">
        <v>5.1846930000000002</v>
      </c>
      <c r="H165">
        <v>5.2797179999999999</v>
      </c>
      <c r="I165">
        <v>5.3947219999999998</v>
      </c>
      <c r="J165">
        <v>5.5033510000000003</v>
      </c>
      <c r="K165">
        <v>5.5985639999999997</v>
      </c>
      <c r="L165">
        <v>5.6847599999999998</v>
      </c>
      <c r="M165">
        <v>5.7668809999999997</v>
      </c>
      <c r="N165">
        <v>5.845224</v>
      </c>
      <c r="O165">
        <v>5.9196980000000003</v>
      </c>
      <c r="P165">
        <v>5.9877500000000001</v>
      </c>
      <c r="Q165">
        <v>6.0518349999999996</v>
      </c>
      <c r="R165">
        <v>6.1122589999999999</v>
      </c>
      <c r="S165">
        <v>6.168272</v>
      </c>
      <c r="T165">
        <v>6.2158449999999998</v>
      </c>
      <c r="U165">
        <v>6.2512730000000003</v>
      </c>
      <c r="V165">
        <v>6.2820419999999997</v>
      </c>
      <c r="W165">
        <v>6.3157259999999997</v>
      </c>
      <c r="X165">
        <v>6.3502070000000002</v>
      </c>
      <c r="Y165">
        <v>6.3837489999999999</v>
      </c>
      <c r="Z165">
        <v>6.4103700000000003</v>
      </c>
      <c r="AA165">
        <v>6.4311429999999996</v>
      </c>
      <c r="AB165">
        <v>6.4414769999999999</v>
      </c>
      <c r="AC165">
        <v>6.4599460000000004</v>
      </c>
      <c r="AD165">
        <v>6.4829379999999999</v>
      </c>
      <c r="AE165">
        <v>6.5122140000000002</v>
      </c>
      <c r="AF165">
        <v>6.5460459999999996</v>
      </c>
      <c r="AG165">
        <v>6.5779199999999998</v>
      </c>
      <c r="AH165">
        <v>6.6070130000000002</v>
      </c>
      <c r="AI165">
        <v>6.6349799999999997</v>
      </c>
      <c r="AJ165">
        <v>6.6579090000000001</v>
      </c>
      <c r="AK165">
        <v>6.6710900000000004</v>
      </c>
      <c r="AL165" s="51">
        <v>8.9999999999999993E-3</v>
      </c>
    </row>
    <row r="166" spans="1:38">
      <c r="B166" t="s">
        <v>980</v>
      </c>
      <c r="C166" t="s">
        <v>981</v>
      </c>
      <c r="D166" t="s">
        <v>1226</v>
      </c>
      <c r="E166" t="s">
        <v>1194</v>
      </c>
      <c r="F166">
        <v>12.343863000000001</v>
      </c>
      <c r="G166">
        <v>12.706403999999999</v>
      </c>
      <c r="H166">
        <v>13.039901</v>
      </c>
      <c r="I166">
        <v>13.4125</v>
      </c>
      <c r="J166">
        <v>13.780085</v>
      </c>
      <c r="K166">
        <v>14.128215000000001</v>
      </c>
      <c r="L166">
        <v>14.463972999999999</v>
      </c>
      <c r="M166">
        <v>14.794974</v>
      </c>
      <c r="N166">
        <v>15.122064</v>
      </c>
      <c r="O166">
        <v>15.444889</v>
      </c>
      <c r="P166">
        <v>15.758153999999999</v>
      </c>
      <c r="Q166">
        <v>16.067368999999999</v>
      </c>
      <c r="R166">
        <v>16.366707000000002</v>
      </c>
      <c r="S166">
        <v>16.665952999999998</v>
      </c>
      <c r="T166">
        <v>16.937740000000002</v>
      </c>
      <c r="U166">
        <v>17.186699000000001</v>
      </c>
      <c r="V166">
        <v>17.424496000000001</v>
      </c>
      <c r="W166">
        <v>17.672276</v>
      </c>
      <c r="X166">
        <v>17.927175999999999</v>
      </c>
      <c r="Y166">
        <v>18.185205</v>
      </c>
      <c r="Z166">
        <v>18.434246000000002</v>
      </c>
      <c r="AA166">
        <v>18.668146</v>
      </c>
      <c r="AB166">
        <v>18.898140000000001</v>
      </c>
      <c r="AC166">
        <v>19.138328999999999</v>
      </c>
      <c r="AD166">
        <v>19.409433</v>
      </c>
      <c r="AE166">
        <v>19.712399000000001</v>
      </c>
      <c r="AF166">
        <v>20.026800000000001</v>
      </c>
      <c r="AG166">
        <v>20.340873999999999</v>
      </c>
      <c r="AH166">
        <v>20.664781999999999</v>
      </c>
      <c r="AI166">
        <v>20.999396999999998</v>
      </c>
      <c r="AJ166">
        <v>21.320126999999999</v>
      </c>
      <c r="AK166">
        <v>21.628544000000002</v>
      </c>
      <c r="AL166" s="51">
        <v>1.7999999999999999E-2</v>
      </c>
    </row>
    <row r="167" spans="1:38">
      <c r="B167" t="s">
        <v>227</v>
      </c>
      <c r="D167" t="s">
        <v>1227</v>
      </c>
    </row>
    <row r="168" spans="1:38">
      <c r="B168" t="s">
        <v>913</v>
      </c>
      <c r="D168" t="s">
        <v>1228</v>
      </c>
    </row>
    <row r="169" spans="1:38">
      <c r="B169" t="s">
        <v>465</v>
      </c>
      <c r="D169" t="s">
        <v>1229</v>
      </c>
    </row>
    <row r="170" spans="1:38">
      <c r="B170" t="s">
        <v>423</v>
      </c>
      <c r="C170" t="s">
        <v>982</v>
      </c>
      <c r="D170" t="s">
        <v>1230</v>
      </c>
      <c r="E170" t="s">
        <v>1156</v>
      </c>
      <c r="F170">
        <v>15.833444</v>
      </c>
      <c r="G170">
        <v>15.916945</v>
      </c>
      <c r="H170">
        <v>16.152964000000001</v>
      </c>
      <c r="I170">
        <v>16.361098999999999</v>
      </c>
      <c r="J170">
        <v>16.638044000000001</v>
      </c>
      <c r="K170">
        <v>16.986425000000001</v>
      </c>
      <c r="L170">
        <v>17.394625000000001</v>
      </c>
      <c r="M170">
        <v>17.785074000000002</v>
      </c>
      <c r="N170">
        <v>18.065439000000001</v>
      </c>
      <c r="O170">
        <v>18.129999000000002</v>
      </c>
      <c r="P170">
        <v>18.227664999999998</v>
      </c>
      <c r="Q170">
        <v>18.281694000000002</v>
      </c>
      <c r="R170">
        <v>18.310755</v>
      </c>
      <c r="S170">
        <v>18.309539999999998</v>
      </c>
      <c r="T170">
        <v>18.294101999999999</v>
      </c>
      <c r="U170">
        <v>18.284233</v>
      </c>
      <c r="V170">
        <v>18.276506000000001</v>
      </c>
      <c r="W170">
        <v>18.270009999999999</v>
      </c>
      <c r="X170">
        <v>18.264565000000001</v>
      </c>
      <c r="Y170">
        <v>18.260010000000001</v>
      </c>
      <c r="Z170">
        <v>18.256142000000001</v>
      </c>
      <c r="AA170">
        <v>18.252814999999998</v>
      </c>
      <c r="AB170">
        <v>18.250017</v>
      </c>
      <c r="AC170">
        <v>18.247638999999999</v>
      </c>
      <c r="AD170">
        <v>18.2456</v>
      </c>
      <c r="AE170">
        <v>18.243874000000002</v>
      </c>
      <c r="AF170">
        <v>18.242349999999998</v>
      </c>
      <c r="AG170">
        <v>18.241008999999998</v>
      </c>
      <c r="AH170">
        <v>18.239861999999999</v>
      </c>
      <c r="AI170">
        <v>18.238852999999999</v>
      </c>
      <c r="AJ170">
        <v>18.238061999999999</v>
      </c>
      <c r="AK170">
        <v>18.237273999999999</v>
      </c>
      <c r="AL170" s="51">
        <v>5.0000000000000001E-3</v>
      </c>
    </row>
    <row r="171" spans="1:38">
      <c r="B171" t="s">
        <v>352</v>
      </c>
      <c r="C171" t="s">
        <v>983</v>
      </c>
      <c r="D171" t="s">
        <v>1231</v>
      </c>
      <c r="E171" t="s">
        <v>1158</v>
      </c>
      <c r="F171">
        <v>10.982303</v>
      </c>
      <c r="G171">
        <v>11.049652999999999</v>
      </c>
      <c r="H171">
        <v>11.341513000000001</v>
      </c>
      <c r="I171">
        <v>11.514438</v>
      </c>
      <c r="J171">
        <v>11.71176</v>
      </c>
      <c r="K171">
        <v>11.948588000000001</v>
      </c>
      <c r="L171">
        <v>12.228875</v>
      </c>
      <c r="M171">
        <v>12.510766</v>
      </c>
      <c r="N171">
        <v>12.815541</v>
      </c>
      <c r="O171">
        <v>12.908493999999999</v>
      </c>
      <c r="P171">
        <v>13.129896</v>
      </c>
      <c r="Q171">
        <v>13.309161</v>
      </c>
      <c r="R171">
        <v>13.454573</v>
      </c>
      <c r="S171">
        <v>13.540959000000001</v>
      </c>
      <c r="T171">
        <v>13.589112</v>
      </c>
      <c r="U171">
        <v>13.606033999999999</v>
      </c>
      <c r="V171">
        <v>13.629832</v>
      </c>
      <c r="W171">
        <v>13.655479</v>
      </c>
      <c r="X171">
        <v>13.682715</v>
      </c>
      <c r="Y171">
        <v>13.713426</v>
      </c>
      <c r="Z171">
        <v>13.742716</v>
      </c>
      <c r="AA171">
        <v>13.678789999999999</v>
      </c>
      <c r="AB171">
        <v>13.718861</v>
      </c>
      <c r="AC171">
        <v>13.767915</v>
      </c>
      <c r="AD171">
        <v>13.823441000000001</v>
      </c>
      <c r="AE171">
        <v>13.891249999999999</v>
      </c>
      <c r="AF171">
        <v>13.968991000000001</v>
      </c>
      <c r="AG171">
        <v>14.065358</v>
      </c>
      <c r="AH171">
        <v>14.176416</v>
      </c>
      <c r="AI171">
        <v>14.291848999999999</v>
      </c>
      <c r="AJ171">
        <v>14.388506</v>
      </c>
      <c r="AK171">
        <v>14.475106</v>
      </c>
      <c r="AL171" s="51">
        <v>8.9999999999999993E-3</v>
      </c>
    </row>
    <row r="172" spans="1:38">
      <c r="B172" t="s">
        <v>335</v>
      </c>
      <c r="C172" t="s">
        <v>984</v>
      </c>
      <c r="D172" t="s">
        <v>1232</v>
      </c>
      <c r="E172" t="s">
        <v>1158</v>
      </c>
      <c r="F172">
        <v>12.17399</v>
      </c>
      <c r="G172">
        <v>12.207234</v>
      </c>
      <c r="H172">
        <v>12.354547</v>
      </c>
      <c r="I172">
        <v>12.447348</v>
      </c>
      <c r="J172">
        <v>12.576535</v>
      </c>
      <c r="K172">
        <v>12.756093999999999</v>
      </c>
      <c r="L172">
        <v>12.984404</v>
      </c>
      <c r="M172">
        <v>13.252844</v>
      </c>
      <c r="N172">
        <v>13.539478000000001</v>
      </c>
      <c r="O172">
        <v>13.607677000000001</v>
      </c>
      <c r="P172">
        <v>13.791698</v>
      </c>
      <c r="Q172">
        <v>13.938329</v>
      </c>
      <c r="R172">
        <v>14.040836000000001</v>
      </c>
      <c r="S172">
        <v>14.097208</v>
      </c>
      <c r="T172">
        <v>14.117717000000001</v>
      </c>
      <c r="U172">
        <v>14.127219999999999</v>
      </c>
      <c r="V172">
        <v>14.128342999999999</v>
      </c>
      <c r="W172">
        <v>14.123682000000001</v>
      </c>
      <c r="X172">
        <v>14.119745</v>
      </c>
      <c r="Y172">
        <v>14.116498</v>
      </c>
      <c r="Z172">
        <v>14.113765000000001</v>
      </c>
      <c r="AA172">
        <v>14.111502</v>
      </c>
      <c r="AB172">
        <v>14.109691</v>
      </c>
      <c r="AC172">
        <v>14.101913</v>
      </c>
      <c r="AD172">
        <v>14.101361000000001</v>
      </c>
      <c r="AE172">
        <v>14.101431</v>
      </c>
      <c r="AF172">
        <v>14.102192000000001</v>
      </c>
      <c r="AG172">
        <v>14.103839000000001</v>
      </c>
      <c r="AH172">
        <v>14.106538</v>
      </c>
      <c r="AI172">
        <v>14.110227999999999</v>
      </c>
      <c r="AJ172">
        <v>14.114551000000001</v>
      </c>
      <c r="AK172">
        <v>14.119119</v>
      </c>
      <c r="AL172" s="51">
        <v>5.0000000000000001E-3</v>
      </c>
    </row>
    <row r="173" spans="1:38">
      <c r="B173" t="s">
        <v>333</v>
      </c>
      <c r="C173" t="s">
        <v>985</v>
      </c>
      <c r="D173" t="s">
        <v>1233</v>
      </c>
      <c r="E173" t="s">
        <v>1158</v>
      </c>
      <c r="F173">
        <v>12.041197</v>
      </c>
      <c r="G173">
        <v>12.075243</v>
      </c>
      <c r="H173">
        <v>12.249264</v>
      </c>
      <c r="I173">
        <v>12.364709</v>
      </c>
      <c r="J173">
        <v>12.524457</v>
      </c>
      <c r="K173">
        <v>12.734984000000001</v>
      </c>
      <c r="L173">
        <v>12.998265999999999</v>
      </c>
      <c r="M173">
        <v>13.292603</v>
      </c>
      <c r="N173">
        <v>13.601611999999999</v>
      </c>
      <c r="O173">
        <v>13.603702999999999</v>
      </c>
      <c r="P173">
        <v>13.72095</v>
      </c>
      <c r="Q173">
        <v>13.823051</v>
      </c>
      <c r="R173">
        <v>13.88674</v>
      </c>
      <c r="S173">
        <v>13.911946</v>
      </c>
      <c r="T173">
        <v>13.912062000000001</v>
      </c>
      <c r="U173">
        <v>13.886786000000001</v>
      </c>
      <c r="V173">
        <v>13.856545000000001</v>
      </c>
      <c r="W173">
        <v>13.827242999999999</v>
      </c>
      <c r="X173">
        <v>13.793615000000001</v>
      </c>
      <c r="Y173">
        <v>13.756524000000001</v>
      </c>
      <c r="Z173">
        <v>13.717677999999999</v>
      </c>
      <c r="AA173">
        <v>13.683342</v>
      </c>
      <c r="AB173">
        <v>13.647736</v>
      </c>
      <c r="AC173">
        <v>13.611599</v>
      </c>
      <c r="AD173">
        <v>13.584353</v>
      </c>
      <c r="AE173">
        <v>13.553896</v>
      </c>
      <c r="AF173">
        <v>13.526783</v>
      </c>
      <c r="AG173">
        <v>13.500651</v>
      </c>
      <c r="AH173">
        <v>13.475502000000001</v>
      </c>
      <c r="AI173">
        <v>13.451409999999999</v>
      </c>
      <c r="AJ173">
        <v>13.428345999999999</v>
      </c>
      <c r="AK173">
        <v>13.406385</v>
      </c>
      <c r="AL173" s="51">
        <v>3.0000000000000001E-3</v>
      </c>
    </row>
    <row r="174" spans="1:38">
      <c r="B174" t="s">
        <v>652</v>
      </c>
      <c r="C174" t="s">
        <v>986</v>
      </c>
      <c r="D174" t="s">
        <v>1234</v>
      </c>
      <c r="E174" t="s">
        <v>1158</v>
      </c>
      <c r="F174">
        <v>10.610325</v>
      </c>
      <c r="G174">
        <v>10.707651</v>
      </c>
      <c r="H174">
        <v>11.030215</v>
      </c>
      <c r="I174">
        <v>11.221423</v>
      </c>
      <c r="J174">
        <v>11.435703999999999</v>
      </c>
      <c r="K174">
        <v>11.684262</v>
      </c>
      <c r="L174">
        <v>11.964089</v>
      </c>
      <c r="M174">
        <v>12.2705</v>
      </c>
      <c r="N174">
        <v>12.590438000000001</v>
      </c>
      <c r="O174">
        <v>12.670097</v>
      </c>
      <c r="P174">
        <v>12.847771</v>
      </c>
      <c r="Q174">
        <v>12.994916</v>
      </c>
      <c r="R174">
        <v>13.122529</v>
      </c>
      <c r="S174">
        <v>13.175064000000001</v>
      </c>
      <c r="T174">
        <v>13.191049</v>
      </c>
      <c r="U174">
        <v>13.179138999999999</v>
      </c>
      <c r="V174">
        <v>13.174061</v>
      </c>
      <c r="W174">
        <v>13.170579999999999</v>
      </c>
      <c r="X174">
        <v>13.168615000000001</v>
      </c>
      <c r="Y174">
        <v>13.168682</v>
      </c>
      <c r="Z174">
        <v>13.170483000000001</v>
      </c>
      <c r="AA174">
        <v>13.112534999999999</v>
      </c>
      <c r="AB174">
        <v>13.128779</v>
      </c>
      <c r="AC174">
        <v>13.146091999999999</v>
      </c>
      <c r="AD174">
        <v>13.170275999999999</v>
      </c>
      <c r="AE174">
        <v>13.203789</v>
      </c>
      <c r="AF174">
        <v>13.252024</v>
      </c>
      <c r="AG174">
        <v>13.308242999999999</v>
      </c>
      <c r="AH174">
        <v>13.374212999999999</v>
      </c>
      <c r="AI174">
        <v>13.442157</v>
      </c>
      <c r="AJ174">
        <v>13.526508</v>
      </c>
      <c r="AK174">
        <v>13.595105</v>
      </c>
      <c r="AL174" s="51">
        <v>8.0000000000000002E-3</v>
      </c>
    </row>
    <row r="175" spans="1:38">
      <c r="B175" t="s">
        <v>654</v>
      </c>
      <c r="C175" t="s">
        <v>987</v>
      </c>
      <c r="D175" t="s">
        <v>1235</v>
      </c>
      <c r="E175" t="s">
        <v>1156</v>
      </c>
      <c r="F175">
        <v>26.787324999999999</v>
      </c>
      <c r="G175">
        <v>26.787324999999999</v>
      </c>
      <c r="H175">
        <v>26.950589999999998</v>
      </c>
      <c r="I175">
        <v>27.066389000000001</v>
      </c>
      <c r="J175">
        <v>27.186810000000001</v>
      </c>
      <c r="K175">
        <v>27.351122</v>
      </c>
      <c r="L175">
        <v>27.568787</v>
      </c>
      <c r="M175">
        <v>27.845044999999999</v>
      </c>
      <c r="N175">
        <v>28.174744</v>
      </c>
      <c r="O175">
        <v>28.371984000000001</v>
      </c>
      <c r="P175">
        <v>28.695305000000001</v>
      </c>
      <c r="Q175">
        <v>28.939254999999999</v>
      </c>
      <c r="R175">
        <v>29.084841000000001</v>
      </c>
      <c r="S175">
        <v>29.142503999999999</v>
      </c>
      <c r="T175">
        <v>29.159268999999998</v>
      </c>
      <c r="U175">
        <v>29.166868000000001</v>
      </c>
      <c r="V175">
        <v>29.164541</v>
      </c>
      <c r="W175">
        <v>29.162163</v>
      </c>
      <c r="X175">
        <v>29.160435</v>
      </c>
      <c r="Y175">
        <v>29.159469999999999</v>
      </c>
      <c r="Z175">
        <v>29.159003999999999</v>
      </c>
      <c r="AA175">
        <v>29.158884</v>
      </c>
      <c r="AB175">
        <v>28.976557</v>
      </c>
      <c r="AC175">
        <v>28.989283</v>
      </c>
      <c r="AD175">
        <v>29.005552000000002</v>
      </c>
      <c r="AE175">
        <v>29.026018000000001</v>
      </c>
      <c r="AF175">
        <v>29.050884</v>
      </c>
      <c r="AG175">
        <v>29.079992000000001</v>
      </c>
      <c r="AH175">
        <v>29.112601999999999</v>
      </c>
      <c r="AI175">
        <v>29.146656</v>
      </c>
      <c r="AJ175">
        <v>29.180755999999999</v>
      </c>
      <c r="AK175">
        <v>29.213203</v>
      </c>
      <c r="AL175" s="51">
        <v>3.0000000000000001E-3</v>
      </c>
    </row>
    <row r="176" spans="1:38">
      <c r="B176" t="s">
        <v>658</v>
      </c>
      <c r="C176" t="s">
        <v>988</v>
      </c>
      <c r="D176" t="s">
        <v>1236</v>
      </c>
      <c r="E176" t="s">
        <v>1156</v>
      </c>
      <c r="F176">
        <v>0</v>
      </c>
      <c r="G176">
        <v>22.487862</v>
      </c>
      <c r="H176">
        <v>22.935108</v>
      </c>
      <c r="I176">
        <v>23.302744000000001</v>
      </c>
      <c r="J176">
        <v>23.663938999999999</v>
      </c>
      <c r="K176">
        <v>24.162012000000001</v>
      </c>
      <c r="L176">
        <v>24.829474999999999</v>
      </c>
      <c r="M176">
        <v>25.589469999999999</v>
      </c>
      <c r="N176">
        <v>26.448948000000001</v>
      </c>
      <c r="O176">
        <v>26.798634</v>
      </c>
      <c r="P176">
        <v>27.493675</v>
      </c>
      <c r="Q176">
        <v>28.006046000000001</v>
      </c>
      <c r="R176">
        <v>28.329343999999999</v>
      </c>
      <c r="S176">
        <v>28.423334000000001</v>
      </c>
      <c r="T176">
        <v>28.450196999999999</v>
      </c>
      <c r="U176">
        <v>28.466118000000002</v>
      </c>
      <c r="V176">
        <v>28.470490999999999</v>
      </c>
      <c r="W176">
        <v>28.468004000000001</v>
      </c>
      <c r="X176">
        <v>28.465357000000001</v>
      </c>
      <c r="Y176">
        <v>28.461123000000001</v>
      </c>
      <c r="Z176">
        <v>28.457477999999998</v>
      </c>
      <c r="AA176">
        <v>28.454339999999998</v>
      </c>
      <c r="AB176">
        <v>28.451682999999999</v>
      </c>
      <c r="AC176">
        <v>28.449404000000001</v>
      </c>
      <c r="AD176">
        <v>28.447431999999999</v>
      </c>
      <c r="AE176">
        <v>28.445744000000001</v>
      </c>
      <c r="AF176">
        <v>28.444224999999999</v>
      </c>
      <c r="AG176">
        <v>28.442875000000001</v>
      </c>
      <c r="AH176">
        <v>28.441690000000001</v>
      </c>
      <c r="AI176">
        <v>28.440626000000002</v>
      </c>
      <c r="AJ176">
        <v>28.439675999999999</v>
      </c>
      <c r="AK176">
        <v>28.438853999999999</v>
      </c>
      <c r="AL176" t="s">
        <v>125</v>
      </c>
    </row>
    <row r="177" spans="2:38">
      <c r="B177" t="s">
        <v>656</v>
      </c>
      <c r="C177" t="s">
        <v>989</v>
      </c>
      <c r="D177" t="s">
        <v>1237</v>
      </c>
      <c r="E177" t="s">
        <v>1158</v>
      </c>
      <c r="F177">
        <v>0</v>
      </c>
      <c r="G177">
        <v>17.977802000000001</v>
      </c>
      <c r="H177">
        <v>18.383469000000002</v>
      </c>
      <c r="I177">
        <v>18.501543000000002</v>
      </c>
      <c r="J177">
        <v>18.626356000000001</v>
      </c>
      <c r="K177">
        <v>18.795218999999999</v>
      </c>
      <c r="L177">
        <v>19.019141999999999</v>
      </c>
      <c r="M177">
        <v>19.294815</v>
      </c>
      <c r="N177">
        <v>19.628515</v>
      </c>
      <c r="O177">
        <v>19.733391000000001</v>
      </c>
      <c r="P177">
        <v>19.944051999999999</v>
      </c>
      <c r="Q177">
        <v>20.094597</v>
      </c>
      <c r="R177">
        <v>20.132363999999999</v>
      </c>
      <c r="S177">
        <v>20.200182000000002</v>
      </c>
      <c r="T177">
        <v>20.240563999999999</v>
      </c>
      <c r="U177">
        <v>20.274977</v>
      </c>
      <c r="V177">
        <v>20.302526</v>
      </c>
      <c r="W177">
        <v>20.329796000000002</v>
      </c>
      <c r="X177">
        <v>20.356361</v>
      </c>
      <c r="Y177">
        <v>20.38166</v>
      </c>
      <c r="Z177">
        <v>20.402687</v>
      </c>
      <c r="AA177">
        <v>20.420019</v>
      </c>
      <c r="AB177">
        <v>20.39677</v>
      </c>
      <c r="AC177">
        <v>20.404440000000001</v>
      </c>
      <c r="AD177">
        <v>20.415175999999999</v>
      </c>
      <c r="AE177">
        <v>20.429324999999999</v>
      </c>
      <c r="AF177">
        <v>20.447084</v>
      </c>
      <c r="AG177">
        <v>20.468346</v>
      </c>
      <c r="AH177">
        <v>20.492998</v>
      </c>
      <c r="AI177">
        <v>20.518720999999999</v>
      </c>
      <c r="AJ177">
        <v>20.545033</v>
      </c>
      <c r="AK177">
        <v>20.565187000000002</v>
      </c>
      <c r="AL177" t="s">
        <v>125</v>
      </c>
    </row>
    <row r="178" spans="2:38">
      <c r="B178" t="s">
        <v>660</v>
      </c>
      <c r="C178" t="s">
        <v>990</v>
      </c>
      <c r="D178" t="s">
        <v>1238</v>
      </c>
      <c r="E178" t="s">
        <v>1156</v>
      </c>
      <c r="F178">
        <v>0</v>
      </c>
      <c r="G178">
        <v>18.347479</v>
      </c>
      <c r="H178">
        <v>16.244858000000001</v>
      </c>
      <c r="I178">
        <v>16.244858000000001</v>
      </c>
      <c r="J178">
        <v>16.244858000000001</v>
      </c>
      <c r="K178">
        <v>16.244858000000001</v>
      </c>
      <c r="L178">
        <v>16.244858000000001</v>
      </c>
      <c r="M178">
        <v>16.244858000000001</v>
      </c>
      <c r="N178">
        <v>16.244858000000001</v>
      </c>
      <c r="O178">
        <v>16.244858000000001</v>
      </c>
      <c r="P178">
        <v>16.244858000000001</v>
      </c>
      <c r="Q178">
        <v>16.244858000000001</v>
      </c>
      <c r="R178">
        <v>16.244858000000001</v>
      </c>
      <c r="S178">
        <v>16.244858000000001</v>
      </c>
      <c r="T178">
        <v>16.244858000000001</v>
      </c>
      <c r="U178">
        <v>16.244858000000001</v>
      </c>
      <c r="V178">
        <v>16.244858000000001</v>
      </c>
      <c r="W178">
        <v>16.244858000000001</v>
      </c>
      <c r="X178">
        <v>16.244858000000001</v>
      </c>
      <c r="Y178">
        <v>16.244858000000001</v>
      </c>
      <c r="Z178">
        <v>16.244858000000001</v>
      </c>
      <c r="AA178">
        <v>16.244858000000001</v>
      </c>
      <c r="AB178">
        <v>16.244858000000001</v>
      </c>
      <c r="AC178">
        <v>16.244858000000001</v>
      </c>
      <c r="AD178">
        <v>16.244858000000001</v>
      </c>
      <c r="AE178">
        <v>16.244858000000001</v>
      </c>
      <c r="AF178">
        <v>16.244858000000001</v>
      </c>
      <c r="AG178">
        <v>16.244858000000001</v>
      </c>
      <c r="AH178">
        <v>16.244858000000001</v>
      </c>
      <c r="AI178">
        <v>16.244858000000001</v>
      </c>
      <c r="AJ178">
        <v>16.244858000000001</v>
      </c>
      <c r="AK178">
        <v>16.244858000000001</v>
      </c>
      <c r="AL178" t="s">
        <v>125</v>
      </c>
    </row>
    <row r="179" spans="2:38">
      <c r="B179" t="s">
        <v>923</v>
      </c>
      <c r="C179" t="s">
        <v>991</v>
      </c>
      <c r="D179" t="s">
        <v>1239</v>
      </c>
      <c r="F179">
        <v>14.746924</v>
      </c>
      <c r="G179">
        <v>14.809729000000001</v>
      </c>
      <c r="H179">
        <v>15.050865</v>
      </c>
      <c r="I179">
        <v>15.234272000000001</v>
      </c>
      <c r="J179">
        <v>15.473347</v>
      </c>
      <c r="K179">
        <v>15.775150999999999</v>
      </c>
      <c r="L179">
        <v>16.134912</v>
      </c>
      <c r="M179">
        <v>16.483378999999999</v>
      </c>
      <c r="N179">
        <v>16.758548999999999</v>
      </c>
      <c r="O179">
        <v>16.824480000000001</v>
      </c>
      <c r="P179">
        <v>16.947185999999999</v>
      </c>
      <c r="Q179">
        <v>17.027269</v>
      </c>
      <c r="R179">
        <v>17.075586000000001</v>
      </c>
      <c r="S179">
        <v>17.082187999999999</v>
      </c>
      <c r="T179">
        <v>17.069658</v>
      </c>
      <c r="U179">
        <v>17.051978999999999</v>
      </c>
      <c r="V179">
        <v>17.03791</v>
      </c>
      <c r="W179">
        <v>17.025679</v>
      </c>
      <c r="X179">
        <v>17.013607</v>
      </c>
      <c r="Y179">
        <v>17.007957000000001</v>
      </c>
      <c r="Z179">
        <v>17.008704999999999</v>
      </c>
      <c r="AA179">
        <v>16.972549000000001</v>
      </c>
      <c r="AB179">
        <v>16.971419999999998</v>
      </c>
      <c r="AC179">
        <v>16.972387000000001</v>
      </c>
      <c r="AD179">
        <v>16.976496000000001</v>
      </c>
      <c r="AE179">
        <v>16.987123</v>
      </c>
      <c r="AF179">
        <v>17.000826</v>
      </c>
      <c r="AG179">
        <v>17.021622000000001</v>
      </c>
      <c r="AH179">
        <v>17.047722</v>
      </c>
      <c r="AI179">
        <v>17.074342999999999</v>
      </c>
      <c r="AJ179">
        <v>17.096679999999999</v>
      </c>
      <c r="AK179">
        <v>17.116541000000002</v>
      </c>
      <c r="AL179" s="51">
        <v>5.0000000000000001E-3</v>
      </c>
    </row>
    <row r="180" spans="2:38">
      <c r="B180" t="s">
        <v>467</v>
      </c>
      <c r="D180" t="s">
        <v>1240</v>
      </c>
    </row>
    <row r="181" spans="2:38">
      <c r="B181" t="s">
        <v>423</v>
      </c>
      <c r="C181" t="s">
        <v>992</v>
      </c>
      <c r="D181" t="s">
        <v>1241</v>
      </c>
      <c r="E181" t="s">
        <v>1156</v>
      </c>
      <c r="F181">
        <v>9.6279889999999995</v>
      </c>
      <c r="G181">
        <v>9.6664589999999997</v>
      </c>
      <c r="H181">
        <v>9.9801870000000008</v>
      </c>
      <c r="I181">
        <v>10.161771</v>
      </c>
      <c r="J181">
        <v>10.402438</v>
      </c>
      <c r="K181">
        <v>10.695452</v>
      </c>
      <c r="L181">
        <v>11.029489999999999</v>
      </c>
      <c r="M181">
        <v>11.358034999999999</v>
      </c>
      <c r="N181">
        <v>11.711732</v>
      </c>
      <c r="O181">
        <v>11.894513999999999</v>
      </c>
      <c r="P181">
        <v>12.208372000000001</v>
      </c>
      <c r="Q181">
        <v>12.491807</v>
      </c>
      <c r="R181">
        <v>12.755981999999999</v>
      </c>
      <c r="S181">
        <v>12.893155</v>
      </c>
      <c r="T181">
        <v>12.888268</v>
      </c>
      <c r="U181">
        <v>12.884753</v>
      </c>
      <c r="V181">
        <v>12.838404000000001</v>
      </c>
      <c r="W181">
        <v>12.843457000000001</v>
      </c>
      <c r="X181">
        <v>12.850349</v>
      </c>
      <c r="Y181">
        <v>12.858241</v>
      </c>
      <c r="Z181">
        <v>12.865976</v>
      </c>
      <c r="AA181">
        <v>12.872776999999999</v>
      </c>
      <c r="AB181">
        <v>12.878271</v>
      </c>
      <c r="AC181">
        <v>12.882441</v>
      </c>
      <c r="AD181">
        <v>12.88162</v>
      </c>
      <c r="AE181">
        <v>12.880934</v>
      </c>
      <c r="AF181">
        <v>12.880345999999999</v>
      </c>
      <c r="AG181">
        <v>12.879842</v>
      </c>
      <c r="AH181">
        <v>12.879422999999999</v>
      </c>
      <c r="AI181">
        <v>12.879049</v>
      </c>
      <c r="AJ181">
        <v>12.878738</v>
      </c>
      <c r="AK181">
        <v>12.878475</v>
      </c>
      <c r="AL181" s="51">
        <v>8.9999999999999993E-3</v>
      </c>
    </row>
    <row r="182" spans="2:38">
      <c r="B182" t="s">
        <v>352</v>
      </c>
      <c r="C182" t="s">
        <v>993</v>
      </c>
      <c r="D182" t="s">
        <v>1242</v>
      </c>
      <c r="E182" t="s">
        <v>1158</v>
      </c>
      <c r="F182">
        <v>7.0474810000000003</v>
      </c>
      <c r="G182">
        <v>7.0732039999999996</v>
      </c>
      <c r="H182">
        <v>7.2956570000000003</v>
      </c>
      <c r="I182">
        <v>7.4102370000000004</v>
      </c>
      <c r="J182">
        <v>7.5453900000000003</v>
      </c>
      <c r="K182">
        <v>7.7151610000000002</v>
      </c>
      <c r="L182">
        <v>7.9157479999999998</v>
      </c>
      <c r="M182">
        <v>8.1261480000000006</v>
      </c>
      <c r="N182">
        <v>8.3583099999999995</v>
      </c>
      <c r="O182">
        <v>8.4422680000000003</v>
      </c>
      <c r="P182">
        <v>8.6481429999999992</v>
      </c>
      <c r="Q182">
        <v>8.8324020000000001</v>
      </c>
      <c r="R182">
        <v>9.0036450000000006</v>
      </c>
      <c r="S182">
        <v>9.1209609999999994</v>
      </c>
      <c r="T182">
        <v>9.1663910000000008</v>
      </c>
      <c r="U182">
        <v>9.2054310000000008</v>
      </c>
      <c r="V182">
        <v>9.2044530000000009</v>
      </c>
      <c r="W182">
        <v>9.2035280000000004</v>
      </c>
      <c r="X182">
        <v>9.202572</v>
      </c>
      <c r="Y182">
        <v>9.2015670000000007</v>
      </c>
      <c r="Z182">
        <v>9.2005250000000007</v>
      </c>
      <c r="AA182">
        <v>9.1994419999999995</v>
      </c>
      <c r="AB182">
        <v>9.1983250000000005</v>
      </c>
      <c r="AC182">
        <v>9.1971819999999997</v>
      </c>
      <c r="AD182">
        <v>9.1964439999999996</v>
      </c>
      <c r="AE182">
        <v>9.1956740000000003</v>
      </c>
      <c r="AF182">
        <v>9.1948749999999997</v>
      </c>
      <c r="AG182">
        <v>9.1940369999999998</v>
      </c>
      <c r="AH182">
        <v>9.1931650000000005</v>
      </c>
      <c r="AI182">
        <v>9.1922569999999997</v>
      </c>
      <c r="AJ182">
        <v>9.1913070000000001</v>
      </c>
      <c r="AK182">
        <v>9.190315</v>
      </c>
      <c r="AL182" s="51">
        <v>8.9999999999999993E-3</v>
      </c>
    </row>
    <row r="183" spans="2:38">
      <c r="B183" t="s">
        <v>335</v>
      </c>
      <c r="C183" t="s">
        <v>994</v>
      </c>
      <c r="D183" t="s">
        <v>1243</v>
      </c>
      <c r="E183" t="s">
        <v>1158</v>
      </c>
      <c r="F183">
        <v>7.1174860000000004</v>
      </c>
      <c r="G183">
        <v>7.1466979999999998</v>
      </c>
      <c r="H183">
        <v>7.3825180000000001</v>
      </c>
      <c r="I183">
        <v>7.5122929999999997</v>
      </c>
      <c r="J183">
        <v>7.6864369999999997</v>
      </c>
      <c r="K183">
        <v>7.9025819999999998</v>
      </c>
      <c r="L183">
        <v>8.1564060000000005</v>
      </c>
      <c r="M183">
        <v>8.4035229999999999</v>
      </c>
      <c r="N183">
        <v>8.6499299999999995</v>
      </c>
      <c r="O183">
        <v>8.7334549999999993</v>
      </c>
      <c r="P183">
        <v>8.9437850000000001</v>
      </c>
      <c r="Q183">
        <v>9.1305890000000005</v>
      </c>
      <c r="R183">
        <v>9.3022749999999998</v>
      </c>
      <c r="S183">
        <v>9.4170879999999997</v>
      </c>
      <c r="T183">
        <v>9.4591580000000004</v>
      </c>
      <c r="U183">
        <v>9.4781490000000002</v>
      </c>
      <c r="V183">
        <v>9.4757560000000005</v>
      </c>
      <c r="W183">
        <v>9.4732800000000008</v>
      </c>
      <c r="X183">
        <v>9.4709350000000008</v>
      </c>
      <c r="Y183">
        <v>9.4709020000000006</v>
      </c>
      <c r="Z183">
        <v>9.4708769999999998</v>
      </c>
      <c r="AA183">
        <v>9.4708570000000005</v>
      </c>
      <c r="AB183">
        <v>9.4708410000000001</v>
      </c>
      <c r="AC183">
        <v>9.4708260000000006</v>
      </c>
      <c r="AD183">
        <v>9.4708159999999992</v>
      </c>
      <c r="AE183">
        <v>9.4708079999999999</v>
      </c>
      <c r="AF183">
        <v>9.4708000000000006</v>
      </c>
      <c r="AG183">
        <v>9.4707950000000007</v>
      </c>
      <c r="AH183">
        <v>9.4707919999999994</v>
      </c>
      <c r="AI183">
        <v>9.4707849999999993</v>
      </c>
      <c r="AJ183">
        <v>9.4707819999999998</v>
      </c>
      <c r="AK183">
        <v>9.4707790000000003</v>
      </c>
      <c r="AL183" s="51">
        <v>8.9999999999999993E-3</v>
      </c>
    </row>
    <row r="184" spans="2:38">
      <c r="B184" t="s">
        <v>333</v>
      </c>
      <c r="C184" t="s">
        <v>995</v>
      </c>
      <c r="D184" t="s">
        <v>1244</v>
      </c>
      <c r="E184" t="s">
        <v>1158</v>
      </c>
      <c r="F184">
        <v>6.9478549999999997</v>
      </c>
      <c r="G184">
        <v>6.9985309999999998</v>
      </c>
      <c r="H184">
        <v>7.2382489999999997</v>
      </c>
      <c r="I184">
        <v>7.3772080000000004</v>
      </c>
      <c r="J184">
        <v>7.5609469999999996</v>
      </c>
      <c r="K184">
        <v>7.794054</v>
      </c>
      <c r="L184">
        <v>8.0694979999999994</v>
      </c>
      <c r="M184">
        <v>8.3676130000000004</v>
      </c>
      <c r="N184">
        <v>8.649756</v>
      </c>
      <c r="O184">
        <v>8.7632680000000001</v>
      </c>
      <c r="P184">
        <v>8.9898070000000008</v>
      </c>
      <c r="Q184">
        <v>9.1897099999999998</v>
      </c>
      <c r="R184">
        <v>9.3693430000000006</v>
      </c>
      <c r="S184">
        <v>9.484864</v>
      </c>
      <c r="T184">
        <v>9.5156530000000004</v>
      </c>
      <c r="U184">
        <v>9.5301369999999999</v>
      </c>
      <c r="V184">
        <v>9.5297319999999992</v>
      </c>
      <c r="W184">
        <v>9.5296690000000002</v>
      </c>
      <c r="X184">
        <v>9.5299200000000006</v>
      </c>
      <c r="Y184">
        <v>9.5304579999999994</v>
      </c>
      <c r="Z184">
        <v>9.5312669999999997</v>
      </c>
      <c r="AA184">
        <v>9.5330080000000006</v>
      </c>
      <c r="AB184">
        <v>9.5342169999999999</v>
      </c>
      <c r="AC184">
        <v>9.5357909999999997</v>
      </c>
      <c r="AD184">
        <v>9.5376049999999992</v>
      </c>
      <c r="AE184">
        <v>9.5394389999999998</v>
      </c>
      <c r="AF184">
        <v>9.5414919999999999</v>
      </c>
      <c r="AG184">
        <v>9.5442389999999993</v>
      </c>
      <c r="AH184">
        <v>9.5472380000000001</v>
      </c>
      <c r="AI184">
        <v>9.5502880000000001</v>
      </c>
      <c r="AJ184">
        <v>9.5537770000000002</v>
      </c>
      <c r="AK184">
        <v>9.5575220000000005</v>
      </c>
      <c r="AL184" s="51">
        <v>0.01</v>
      </c>
    </row>
    <row r="185" spans="2:38">
      <c r="B185" t="s">
        <v>652</v>
      </c>
      <c r="C185" t="s">
        <v>996</v>
      </c>
      <c r="D185" t="s">
        <v>1245</v>
      </c>
      <c r="E185" t="s">
        <v>1173</v>
      </c>
      <c r="F185">
        <v>7.011361</v>
      </c>
      <c r="G185">
        <v>7.0356009999999998</v>
      </c>
      <c r="H185">
        <v>7.2574319999999997</v>
      </c>
      <c r="I185">
        <v>7.3692260000000003</v>
      </c>
      <c r="J185">
        <v>7.5038590000000003</v>
      </c>
      <c r="K185">
        <v>7.6688330000000002</v>
      </c>
      <c r="L185">
        <v>7.8648199999999999</v>
      </c>
      <c r="M185">
        <v>8.0723839999999996</v>
      </c>
      <c r="N185">
        <v>8.3035549999999994</v>
      </c>
      <c r="O185">
        <v>8.3870310000000003</v>
      </c>
      <c r="P185">
        <v>8.5929029999999997</v>
      </c>
      <c r="Q185">
        <v>8.7792209999999997</v>
      </c>
      <c r="R185">
        <v>8.9525780000000008</v>
      </c>
      <c r="S185">
        <v>9.0719580000000004</v>
      </c>
      <c r="T185">
        <v>9.1197920000000003</v>
      </c>
      <c r="U185">
        <v>9.1619659999999996</v>
      </c>
      <c r="V185">
        <v>9.1619659999999996</v>
      </c>
      <c r="W185">
        <v>9.1619659999999996</v>
      </c>
      <c r="X185">
        <v>9.1619659999999996</v>
      </c>
      <c r="Y185">
        <v>9.1619670000000006</v>
      </c>
      <c r="Z185">
        <v>9.1619659999999996</v>
      </c>
      <c r="AA185">
        <v>9.1619659999999996</v>
      </c>
      <c r="AB185">
        <v>9.1619659999999996</v>
      </c>
      <c r="AC185">
        <v>9.1619670000000006</v>
      </c>
      <c r="AD185">
        <v>9.1619650000000004</v>
      </c>
      <c r="AE185">
        <v>9.1619659999999996</v>
      </c>
      <c r="AF185">
        <v>9.1619659999999996</v>
      </c>
      <c r="AG185">
        <v>9.1619659999999996</v>
      </c>
      <c r="AH185">
        <v>9.1619659999999996</v>
      </c>
      <c r="AI185">
        <v>9.1619670000000006</v>
      </c>
      <c r="AJ185">
        <v>9.1619659999999996</v>
      </c>
      <c r="AK185">
        <v>9.1619670000000006</v>
      </c>
      <c r="AL185" s="51">
        <v>8.9999999999999993E-3</v>
      </c>
    </row>
    <row r="186" spans="2:38">
      <c r="B186" t="s">
        <v>654</v>
      </c>
      <c r="C186" t="s">
        <v>997</v>
      </c>
      <c r="D186" t="s">
        <v>1246</v>
      </c>
      <c r="E186" t="s">
        <v>1158</v>
      </c>
      <c r="F186">
        <v>16.819813</v>
      </c>
      <c r="G186">
        <v>16.819811000000001</v>
      </c>
      <c r="H186">
        <v>17.332964</v>
      </c>
      <c r="I186">
        <v>17.523845999999999</v>
      </c>
      <c r="J186">
        <v>17.778500000000001</v>
      </c>
      <c r="K186">
        <v>18.107296000000002</v>
      </c>
      <c r="L186">
        <v>18.519144000000001</v>
      </c>
      <c r="M186">
        <v>19.020229</v>
      </c>
      <c r="N186">
        <v>19.603190999999999</v>
      </c>
      <c r="O186">
        <v>19.843729</v>
      </c>
      <c r="P186">
        <v>20.240113999999998</v>
      </c>
      <c r="Q186">
        <v>20.605962999999999</v>
      </c>
      <c r="R186">
        <v>20.924910000000001</v>
      </c>
      <c r="S186">
        <v>21.073983999999999</v>
      </c>
      <c r="T186">
        <v>21.054535000000001</v>
      </c>
      <c r="U186">
        <v>21.032782000000001</v>
      </c>
      <c r="V186">
        <v>21.003737999999998</v>
      </c>
      <c r="W186">
        <v>20.977208999999998</v>
      </c>
      <c r="X186">
        <v>20.953341000000002</v>
      </c>
      <c r="Y186">
        <v>20.931951999999999</v>
      </c>
      <c r="Z186">
        <v>20.912388</v>
      </c>
      <c r="AA186">
        <v>20.894171</v>
      </c>
      <c r="AB186">
        <v>20.877295</v>
      </c>
      <c r="AC186">
        <v>20.862269999999999</v>
      </c>
      <c r="AD186">
        <v>20.847926999999999</v>
      </c>
      <c r="AE186">
        <v>20.834236000000001</v>
      </c>
      <c r="AF186">
        <v>20.821149999999999</v>
      </c>
      <c r="AG186">
        <v>20.808759999999999</v>
      </c>
      <c r="AH186">
        <v>20.797305999999999</v>
      </c>
      <c r="AI186">
        <v>20.785789000000001</v>
      </c>
      <c r="AJ186">
        <v>20.774338</v>
      </c>
      <c r="AK186">
        <v>20.763107000000002</v>
      </c>
      <c r="AL186" s="51">
        <v>7.0000000000000001E-3</v>
      </c>
    </row>
    <row r="187" spans="2:38">
      <c r="B187" t="s">
        <v>658</v>
      </c>
      <c r="C187" t="s">
        <v>998</v>
      </c>
      <c r="D187" t="s">
        <v>1247</v>
      </c>
      <c r="E187" t="s">
        <v>1158</v>
      </c>
      <c r="F187">
        <v>0</v>
      </c>
      <c r="G187">
        <v>14.139643</v>
      </c>
      <c r="H187">
        <v>14.560736</v>
      </c>
      <c r="I187">
        <v>14.812073</v>
      </c>
      <c r="J187">
        <v>15.091984999999999</v>
      </c>
      <c r="K187">
        <v>15.493425999999999</v>
      </c>
      <c r="L187">
        <v>16.003422</v>
      </c>
      <c r="M187">
        <v>16.406618000000002</v>
      </c>
      <c r="N187">
        <v>16.805558999999999</v>
      </c>
      <c r="O187">
        <v>16.961532999999999</v>
      </c>
      <c r="P187">
        <v>17.327591000000002</v>
      </c>
      <c r="Q187">
        <v>17.657979999999998</v>
      </c>
      <c r="R187">
        <v>17.941500000000001</v>
      </c>
      <c r="S187">
        <v>18.122885</v>
      </c>
      <c r="T187">
        <v>18.205462000000001</v>
      </c>
      <c r="U187">
        <v>18.216125000000002</v>
      </c>
      <c r="V187">
        <v>18.144575</v>
      </c>
      <c r="W187">
        <v>18.154316000000001</v>
      </c>
      <c r="X187">
        <v>18.16431</v>
      </c>
      <c r="Y187">
        <v>18.177004</v>
      </c>
      <c r="Z187">
        <v>18.192522</v>
      </c>
      <c r="AA187">
        <v>18.210830999999999</v>
      </c>
      <c r="AB187">
        <v>18.231477999999999</v>
      </c>
      <c r="AC187">
        <v>18.25367</v>
      </c>
      <c r="AD187">
        <v>18.276084999999998</v>
      </c>
      <c r="AE187">
        <v>18.297663</v>
      </c>
      <c r="AF187">
        <v>18.317194000000001</v>
      </c>
      <c r="AG187">
        <v>18.33419</v>
      </c>
      <c r="AH187">
        <v>18.348655999999998</v>
      </c>
      <c r="AI187">
        <v>18.359971999999999</v>
      </c>
      <c r="AJ187">
        <v>18.369185999999999</v>
      </c>
      <c r="AK187">
        <v>18.37031</v>
      </c>
      <c r="AL187" t="s">
        <v>125</v>
      </c>
    </row>
    <row r="188" spans="2:38">
      <c r="B188" t="s">
        <v>656</v>
      </c>
      <c r="C188" t="s">
        <v>999</v>
      </c>
      <c r="D188" t="s">
        <v>1248</v>
      </c>
      <c r="E188" t="s">
        <v>1158</v>
      </c>
      <c r="F188">
        <v>0</v>
      </c>
      <c r="G188">
        <v>10.285843</v>
      </c>
      <c r="H188">
        <v>10.642523000000001</v>
      </c>
      <c r="I188">
        <v>10.791689999999999</v>
      </c>
      <c r="J188">
        <v>10.992084999999999</v>
      </c>
      <c r="K188">
        <v>11.248923</v>
      </c>
      <c r="L188">
        <v>11.562239</v>
      </c>
      <c r="M188">
        <v>11.907316</v>
      </c>
      <c r="N188">
        <v>12.301043999999999</v>
      </c>
      <c r="O188">
        <v>12.421396</v>
      </c>
      <c r="P188">
        <v>12.696766999999999</v>
      </c>
      <c r="Q188">
        <v>12.936673000000001</v>
      </c>
      <c r="R188">
        <v>13.140245</v>
      </c>
      <c r="S188">
        <v>13.253111000000001</v>
      </c>
      <c r="T188">
        <v>13.249378</v>
      </c>
      <c r="U188">
        <v>13.245314</v>
      </c>
      <c r="V188">
        <v>13.238481</v>
      </c>
      <c r="W188">
        <v>13.22791</v>
      </c>
      <c r="X188">
        <v>13.215125</v>
      </c>
      <c r="Y188">
        <v>13.204836</v>
      </c>
      <c r="Z188">
        <v>13.196527</v>
      </c>
      <c r="AA188">
        <v>13.189848</v>
      </c>
      <c r="AB188">
        <v>13.184763999999999</v>
      </c>
      <c r="AC188">
        <v>13.181134999999999</v>
      </c>
      <c r="AD188">
        <v>13.178622000000001</v>
      </c>
      <c r="AE188">
        <v>13.176952999999999</v>
      </c>
      <c r="AF188">
        <v>13.176123</v>
      </c>
      <c r="AG188">
        <v>13.154303000000001</v>
      </c>
      <c r="AH188">
        <v>13.178609</v>
      </c>
      <c r="AI188">
        <v>13.212623000000001</v>
      </c>
      <c r="AJ188">
        <v>13.265437</v>
      </c>
      <c r="AK188">
        <v>13.330511</v>
      </c>
      <c r="AL188" t="s">
        <v>125</v>
      </c>
    </row>
    <row r="189" spans="2:38">
      <c r="B189" t="s">
        <v>660</v>
      </c>
      <c r="C189" t="s">
        <v>1000</v>
      </c>
      <c r="D189" t="s">
        <v>1249</v>
      </c>
      <c r="E189" t="s">
        <v>1158</v>
      </c>
      <c r="F189">
        <v>0</v>
      </c>
      <c r="G189">
        <v>11.520413</v>
      </c>
      <c r="H189">
        <v>11.520413</v>
      </c>
      <c r="I189">
        <v>11.520414000000001</v>
      </c>
      <c r="J189">
        <v>11.520415</v>
      </c>
      <c r="K189">
        <v>11.520415</v>
      </c>
      <c r="L189">
        <v>11.520414000000001</v>
      </c>
      <c r="M189">
        <v>11.520415</v>
      </c>
      <c r="N189">
        <v>11.520415</v>
      </c>
      <c r="O189">
        <v>11.520414000000001</v>
      </c>
      <c r="P189">
        <v>11.520415</v>
      </c>
      <c r="Q189">
        <v>11.520415</v>
      </c>
      <c r="R189">
        <v>11.520415</v>
      </c>
      <c r="S189">
        <v>11.520414000000001</v>
      </c>
      <c r="T189">
        <v>11.520414000000001</v>
      </c>
      <c r="U189">
        <v>11.520415</v>
      </c>
      <c r="V189">
        <v>11.520414000000001</v>
      </c>
      <c r="W189">
        <v>11.520414000000001</v>
      </c>
      <c r="X189">
        <v>11.520414000000001</v>
      </c>
      <c r="Y189">
        <v>11.520415</v>
      </c>
      <c r="Z189">
        <v>11.520414000000001</v>
      </c>
      <c r="AA189">
        <v>11.520415</v>
      </c>
      <c r="AB189">
        <v>11.520414000000001</v>
      </c>
      <c r="AC189">
        <v>11.520414000000001</v>
      </c>
      <c r="AD189">
        <v>11.520414000000001</v>
      </c>
      <c r="AE189">
        <v>11.520415</v>
      </c>
      <c r="AF189">
        <v>11.520414000000001</v>
      </c>
      <c r="AG189">
        <v>11.520413</v>
      </c>
      <c r="AH189">
        <v>11.520414000000001</v>
      </c>
      <c r="AI189">
        <v>11.520415</v>
      </c>
      <c r="AJ189">
        <v>11.520415</v>
      </c>
      <c r="AK189">
        <v>11.520413</v>
      </c>
      <c r="AL189" t="s">
        <v>125</v>
      </c>
    </row>
    <row r="190" spans="2:38">
      <c r="B190" t="s">
        <v>934</v>
      </c>
      <c r="C190" t="s">
        <v>1001</v>
      </c>
      <c r="D190" t="s">
        <v>1250</v>
      </c>
      <c r="F190">
        <v>8.8458699999999997</v>
      </c>
      <c r="G190">
        <v>8.8800129999999999</v>
      </c>
      <c r="H190">
        <v>9.1656969999999998</v>
      </c>
      <c r="I190">
        <v>9.3301110000000005</v>
      </c>
      <c r="J190">
        <v>9.5294550000000005</v>
      </c>
      <c r="K190">
        <v>9.7733670000000004</v>
      </c>
      <c r="L190">
        <v>10.056069000000001</v>
      </c>
      <c r="M190">
        <v>10.343097999999999</v>
      </c>
      <c r="N190">
        <v>10.656442</v>
      </c>
      <c r="O190">
        <v>10.799242</v>
      </c>
      <c r="P190">
        <v>11.073076</v>
      </c>
      <c r="Q190">
        <v>11.320938</v>
      </c>
      <c r="R190">
        <v>11.553153</v>
      </c>
      <c r="S190">
        <v>11.685980000000001</v>
      </c>
      <c r="T190">
        <v>11.702640000000001</v>
      </c>
      <c r="U190">
        <v>11.718913000000001</v>
      </c>
      <c r="V190">
        <v>11.692606</v>
      </c>
      <c r="W190">
        <v>11.698216</v>
      </c>
      <c r="X190">
        <v>11.704905999999999</v>
      </c>
      <c r="Y190">
        <v>11.712166</v>
      </c>
      <c r="Z190">
        <v>11.719282</v>
      </c>
      <c r="AA190">
        <v>11.72578</v>
      </c>
      <c r="AB190">
        <v>11.731474</v>
      </c>
      <c r="AC190">
        <v>11.737812</v>
      </c>
      <c r="AD190">
        <v>11.741222</v>
      </c>
      <c r="AE190">
        <v>11.744752999999999</v>
      </c>
      <c r="AF190">
        <v>11.748391</v>
      </c>
      <c r="AG190">
        <v>11.752133000000001</v>
      </c>
      <c r="AH190">
        <v>11.755996</v>
      </c>
      <c r="AI190">
        <v>11.759956000000001</v>
      </c>
      <c r="AJ190">
        <v>11.764036000000001</v>
      </c>
      <c r="AK190">
        <v>11.768231</v>
      </c>
      <c r="AL190" s="51">
        <v>8.9999999999999993E-3</v>
      </c>
    </row>
    <row r="191" spans="2:38">
      <c r="B191" t="s">
        <v>857</v>
      </c>
      <c r="D191" t="s">
        <v>1251</v>
      </c>
    </row>
    <row r="192" spans="2:38">
      <c r="B192" t="s">
        <v>423</v>
      </c>
      <c r="C192" t="s">
        <v>1002</v>
      </c>
      <c r="D192" t="s">
        <v>1252</v>
      </c>
      <c r="E192" t="s">
        <v>1156</v>
      </c>
      <c r="F192">
        <v>6.2325189999999999</v>
      </c>
      <c r="G192">
        <v>6.2807219999999999</v>
      </c>
      <c r="H192">
        <v>6.3487799999999996</v>
      </c>
      <c r="I192">
        <v>6.4592390000000002</v>
      </c>
      <c r="J192">
        <v>6.5814890000000004</v>
      </c>
      <c r="K192">
        <v>6.7364750000000004</v>
      </c>
      <c r="L192">
        <v>6.9128429999999996</v>
      </c>
      <c r="M192">
        <v>7.1062729999999998</v>
      </c>
      <c r="N192">
        <v>7.3048200000000003</v>
      </c>
      <c r="O192">
        <v>7.4072100000000001</v>
      </c>
      <c r="P192">
        <v>7.5498659999999997</v>
      </c>
      <c r="Q192">
        <v>7.6694149999999999</v>
      </c>
      <c r="R192">
        <v>7.7749240000000004</v>
      </c>
      <c r="S192">
        <v>7.8383240000000001</v>
      </c>
      <c r="T192">
        <v>7.8471390000000003</v>
      </c>
      <c r="U192">
        <v>7.8518119999999998</v>
      </c>
      <c r="V192">
        <v>7.8540320000000001</v>
      </c>
      <c r="W192">
        <v>7.8594980000000003</v>
      </c>
      <c r="X192">
        <v>7.8607889999999996</v>
      </c>
      <c r="Y192">
        <v>7.8628609999999997</v>
      </c>
      <c r="Z192">
        <v>7.8650349999999998</v>
      </c>
      <c r="AA192">
        <v>7.8570500000000001</v>
      </c>
      <c r="AB192">
        <v>7.8601799999999997</v>
      </c>
      <c r="AC192">
        <v>7.8641920000000001</v>
      </c>
      <c r="AD192">
        <v>7.8690360000000004</v>
      </c>
      <c r="AE192">
        <v>7.8742210000000004</v>
      </c>
      <c r="AF192">
        <v>7.8798190000000004</v>
      </c>
      <c r="AG192">
        <v>7.8855050000000002</v>
      </c>
      <c r="AH192">
        <v>7.8908719999999999</v>
      </c>
      <c r="AI192">
        <v>7.8953519999999999</v>
      </c>
      <c r="AJ192">
        <v>7.8990919999999996</v>
      </c>
      <c r="AK192">
        <v>7.9021860000000004</v>
      </c>
      <c r="AL192" s="51">
        <v>8.0000000000000002E-3</v>
      </c>
    </row>
    <row r="193" spans="2:38">
      <c r="B193" t="s">
        <v>352</v>
      </c>
      <c r="C193" t="s">
        <v>1003</v>
      </c>
      <c r="D193" t="s">
        <v>1253</v>
      </c>
      <c r="E193" t="s">
        <v>1158</v>
      </c>
      <c r="F193">
        <v>6.020702</v>
      </c>
      <c r="G193">
        <v>6.054856</v>
      </c>
      <c r="H193">
        <v>6.2114760000000002</v>
      </c>
      <c r="I193">
        <v>6.3087010000000001</v>
      </c>
      <c r="J193">
        <v>6.4235530000000001</v>
      </c>
      <c r="K193">
        <v>6.5529989999999998</v>
      </c>
      <c r="L193">
        <v>6.6987959999999998</v>
      </c>
      <c r="M193">
        <v>6.8489579999999997</v>
      </c>
      <c r="N193">
        <v>6.9989400000000002</v>
      </c>
      <c r="O193">
        <v>7.0536630000000002</v>
      </c>
      <c r="P193">
        <v>7.1696350000000004</v>
      </c>
      <c r="Q193">
        <v>7.2810740000000003</v>
      </c>
      <c r="R193">
        <v>7.3830869999999997</v>
      </c>
      <c r="S193">
        <v>7.4435370000000001</v>
      </c>
      <c r="T193">
        <v>7.4508479999999997</v>
      </c>
      <c r="U193">
        <v>7.4517550000000004</v>
      </c>
      <c r="V193">
        <v>7.4497450000000001</v>
      </c>
      <c r="W193">
        <v>7.4475150000000001</v>
      </c>
      <c r="X193">
        <v>7.4457719999999998</v>
      </c>
      <c r="Y193">
        <v>7.4444710000000001</v>
      </c>
      <c r="Z193">
        <v>7.4435580000000003</v>
      </c>
      <c r="AA193">
        <v>7.4429829999999999</v>
      </c>
      <c r="AB193">
        <v>7.4427659999999998</v>
      </c>
      <c r="AC193">
        <v>7.416048</v>
      </c>
      <c r="AD193">
        <v>7.4204160000000003</v>
      </c>
      <c r="AE193">
        <v>7.4259050000000002</v>
      </c>
      <c r="AF193">
        <v>7.4326689999999997</v>
      </c>
      <c r="AG193">
        <v>7.4406359999999996</v>
      </c>
      <c r="AH193">
        <v>7.4496909999999996</v>
      </c>
      <c r="AI193">
        <v>7.4591969999999996</v>
      </c>
      <c r="AJ193">
        <v>7.4689189999999996</v>
      </c>
      <c r="AK193">
        <v>7.4781190000000004</v>
      </c>
      <c r="AL193" s="51">
        <v>7.0000000000000001E-3</v>
      </c>
    </row>
    <row r="194" spans="2:38">
      <c r="B194" t="s">
        <v>335</v>
      </c>
      <c r="C194" t="s">
        <v>1004</v>
      </c>
      <c r="D194" t="s">
        <v>1254</v>
      </c>
      <c r="E194" t="s">
        <v>1158</v>
      </c>
      <c r="F194">
        <v>6.2882499999999997</v>
      </c>
      <c r="G194">
        <v>6.3179600000000002</v>
      </c>
      <c r="H194">
        <v>6.4891230000000002</v>
      </c>
      <c r="I194">
        <v>6.5908939999999996</v>
      </c>
      <c r="J194">
        <v>6.7208959999999998</v>
      </c>
      <c r="K194">
        <v>6.8815150000000003</v>
      </c>
      <c r="L194">
        <v>7.0626939999999996</v>
      </c>
      <c r="M194">
        <v>7.2303360000000003</v>
      </c>
      <c r="N194">
        <v>7.4034659999999999</v>
      </c>
      <c r="O194">
        <v>7.4640149999999998</v>
      </c>
      <c r="P194">
        <v>7.6072559999999996</v>
      </c>
      <c r="Q194">
        <v>7.7269930000000002</v>
      </c>
      <c r="R194">
        <v>7.8288859999999998</v>
      </c>
      <c r="S194">
        <v>7.8878360000000001</v>
      </c>
      <c r="T194">
        <v>7.8984120000000004</v>
      </c>
      <c r="U194">
        <v>7.8995879999999996</v>
      </c>
      <c r="V194">
        <v>7.8817399999999997</v>
      </c>
      <c r="W194">
        <v>7.8580610000000002</v>
      </c>
      <c r="X194">
        <v>7.8372330000000003</v>
      </c>
      <c r="Y194">
        <v>7.8157629999999996</v>
      </c>
      <c r="Z194">
        <v>7.7952839999999997</v>
      </c>
      <c r="AA194">
        <v>7.7758260000000003</v>
      </c>
      <c r="AB194">
        <v>7.758254</v>
      </c>
      <c r="AC194">
        <v>7.7411940000000001</v>
      </c>
      <c r="AD194">
        <v>7.7234090000000002</v>
      </c>
      <c r="AE194">
        <v>7.7059189999999997</v>
      </c>
      <c r="AF194">
        <v>7.6889700000000003</v>
      </c>
      <c r="AG194">
        <v>7.6732680000000002</v>
      </c>
      <c r="AH194">
        <v>7.6585270000000003</v>
      </c>
      <c r="AI194">
        <v>7.6449100000000003</v>
      </c>
      <c r="AJ194">
        <v>7.6302320000000003</v>
      </c>
      <c r="AK194">
        <v>7.6149399999999998</v>
      </c>
      <c r="AL194" s="51">
        <v>6.0000000000000001E-3</v>
      </c>
    </row>
    <row r="195" spans="2:38">
      <c r="B195" t="s">
        <v>333</v>
      </c>
      <c r="C195" t="s">
        <v>1005</v>
      </c>
      <c r="D195" t="s">
        <v>1255</v>
      </c>
      <c r="E195" t="s">
        <v>1156</v>
      </c>
      <c r="F195">
        <v>5.6803710000000001</v>
      </c>
      <c r="G195">
        <v>5.7381320000000002</v>
      </c>
      <c r="H195">
        <v>5.8827509999999998</v>
      </c>
      <c r="I195">
        <v>6.0110659999999996</v>
      </c>
      <c r="J195">
        <v>6.1596970000000004</v>
      </c>
      <c r="K195">
        <v>6.3395739999999998</v>
      </c>
      <c r="L195">
        <v>6.5388570000000001</v>
      </c>
      <c r="M195">
        <v>6.7383490000000004</v>
      </c>
      <c r="N195">
        <v>6.9346909999999999</v>
      </c>
      <c r="O195">
        <v>7.0159859999999998</v>
      </c>
      <c r="P195">
        <v>7.1624080000000001</v>
      </c>
      <c r="Q195">
        <v>7.2814370000000004</v>
      </c>
      <c r="R195">
        <v>7.3848060000000002</v>
      </c>
      <c r="S195">
        <v>7.4487290000000002</v>
      </c>
      <c r="T195">
        <v>7.4649109999999999</v>
      </c>
      <c r="U195">
        <v>7.4715850000000001</v>
      </c>
      <c r="V195">
        <v>7.4658680000000004</v>
      </c>
      <c r="W195">
        <v>7.4614669999999998</v>
      </c>
      <c r="X195">
        <v>7.456175</v>
      </c>
      <c r="Y195">
        <v>7.4479220000000002</v>
      </c>
      <c r="Z195">
        <v>7.4452819999999997</v>
      </c>
      <c r="AA195">
        <v>7.4441800000000002</v>
      </c>
      <c r="AB195">
        <v>7.4464170000000003</v>
      </c>
      <c r="AC195">
        <v>7.4441379999999997</v>
      </c>
      <c r="AD195">
        <v>7.4425520000000001</v>
      </c>
      <c r="AE195">
        <v>7.4490809999999996</v>
      </c>
      <c r="AF195">
        <v>7.454599</v>
      </c>
      <c r="AG195">
        <v>7.4599010000000003</v>
      </c>
      <c r="AH195">
        <v>7.4650449999999999</v>
      </c>
      <c r="AI195">
        <v>7.4698560000000001</v>
      </c>
      <c r="AJ195">
        <v>7.4745990000000004</v>
      </c>
      <c r="AK195">
        <v>7.4782359999999999</v>
      </c>
      <c r="AL195" s="51">
        <v>8.9999999999999993E-3</v>
      </c>
    </row>
    <row r="196" spans="2:38">
      <c r="B196" t="s">
        <v>652</v>
      </c>
      <c r="C196" t="s">
        <v>1006</v>
      </c>
      <c r="D196" t="s">
        <v>1256</v>
      </c>
      <c r="E196" t="s">
        <v>1158</v>
      </c>
      <c r="F196">
        <v>0</v>
      </c>
      <c r="G196">
        <v>0</v>
      </c>
      <c r="H196">
        <v>0</v>
      </c>
      <c r="I196">
        <v>0</v>
      </c>
      <c r="J196">
        <v>0</v>
      </c>
      <c r="K196">
        <v>0</v>
      </c>
      <c r="L196">
        <v>0</v>
      </c>
      <c r="M196">
        <v>0</v>
      </c>
      <c r="N196">
        <v>0</v>
      </c>
      <c r="O196">
        <v>0</v>
      </c>
      <c r="P196">
        <v>0</v>
      </c>
      <c r="Q196">
        <v>0</v>
      </c>
      <c r="R196">
        <v>0</v>
      </c>
      <c r="S196">
        <v>0</v>
      </c>
      <c r="T196">
        <v>0</v>
      </c>
      <c r="U196">
        <v>0</v>
      </c>
      <c r="V196">
        <v>0</v>
      </c>
      <c r="W196">
        <v>0</v>
      </c>
      <c r="X196">
        <v>0</v>
      </c>
      <c r="Y196">
        <v>0</v>
      </c>
      <c r="Z196">
        <v>0</v>
      </c>
      <c r="AA196">
        <v>0</v>
      </c>
      <c r="AB196">
        <v>0</v>
      </c>
      <c r="AC196">
        <v>0</v>
      </c>
      <c r="AD196">
        <v>0</v>
      </c>
      <c r="AE196">
        <v>0</v>
      </c>
      <c r="AF196">
        <v>0</v>
      </c>
      <c r="AG196">
        <v>0</v>
      </c>
      <c r="AH196">
        <v>0</v>
      </c>
      <c r="AI196">
        <v>0</v>
      </c>
      <c r="AJ196">
        <v>0</v>
      </c>
      <c r="AK196">
        <v>0</v>
      </c>
      <c r="AL196" t="s">
        <v>125</v>
      </c>
    </row>
    <row r="197" spans="2:38">
      <c r="B197" t="s">
        <v>654</v>
      </c>
      <c r="C197" t="s">
        <v>1007</v>
      </c>
      <c r="D197" t="s">
        <v>1257</v>
      </c>
      <c r="E197" t="s">
        <v>1156</v>
      </c>
      <c r="F197">
        <v>0</v>
      </c>
      <c r="G197">
        <v>7.2611169999999996</v>
      </c>
      <c r="H197">
        <v>10.523218</v>
      </c>
      <c r="I197">
        <v>10.619534</v>
      </c>
      <c r="J197">
        <v>10.746943</v>
      </c>
      <c r="K197">
        <v>10.911422999999999</v>
      </c>
      <c r="L197">
        <v>11.116792</v>
      </c>
      <c r="M197">
        <v>11.364324</v>
      </c>
      <c r="N197">
        <v>11.630466</v>
      </c>
      <c r="O197">
        <v>11.746672</v>
      </c>
      <c r="P197">
        <v>11.963158</v>
      </c>
      <c r="Q197">
        <v>12.154007999999999</v>
      </c>
      <c r="R197">
        <v>12.326368</v>
      </c>
      <c r="S197">
        <v>12.424613000000001</v>
      </c>
      <c r="T197">
        <v>12.435261000000001</v>
      </c>
      <c r="U197">
        <v>12.440867000000001</v>
      </c>
      <c r="V197">
        <v>12.440848000000001</v>
      </c>
      <c r="W197">
        <v>12.440165</v>
      </c>
      <c r="X197">
        <v>12.438947000000001</v>
      </c>
      <c r="Y197">
        <v>12.436631999999999</v>
      </c>
      <c r="Z197">
        <v>12.432601999999999</v>
      </c>
      <c r="AA197">
        <v>12.42887</v>
      </c>
      <c r="AB197">
        <v>12.425395</v>
      </c>
      <c r="AC197">
        <v>12.422158</v>
      </c>
      <c r="AD197">
        <v>12.419093999999999</v>
      </c>
      <c r="AE197">
        <v>12.416136</v>
      </c>
      <c r="AF197">
        <v>12.413334000000001</v>
      </c>
      <c r="AG197">
        <v>12.410707</v>
      </c>
      <c r="AH197">
        <v>12.408324</v>
      </c>
      <c r="AI197">
        <v>12.405937</v>
      </c>
      <c r="AJ197">
        <v>12.403605000000001</v>
      </c>
      <c r="AK197">
        <v>12.401318</v>
      </c>
      <c r="AL197" t="s">
        <v>125</v>
      </c>
    </row>
    <row r="198" spans="2:38">
      <c r="B198" t="s">
        <v>658</v>
      </c>
      <c r="C198" t="s">
        <v>1008</v>
      </c>
      <c r="D198" t="s">
        <v>1258</v>
      </c>
      <c r="E198" t="s">
        <v>1156</v>
      </c>
      <c r="F198">
        <v>7.8188630000000003</v>
      </c>
      <c r="G198">
        <v>7.8802349999999999</v>
      </c>
      <c r="H198">
        <v>8.8315160000000006</v>
      </c>
      <c r="I198">
        <v>8.9982430000000004</v>
      </c>
      <c r="J198">
        <v>9.1948709999999991</v>
      </c>
      <c r="K198">
        <v>9.4335989999999992</v>
      </c>
      <c r="L198">
        <v>9.6872030000000002</v>
      </c>
      <c r="M198">
        <v>9.9148779999999999</v>
      </c>
      <c r="N198">
        <v>10.147164999999999</v>
      </c>
      <c r="O198">
        <v>10.236751</v>
      </c>
      <c r="P198">
        <v>10.398289999999999</v>
      </c>
      <c r="Q198">
        <v>10.54576</v>
      </c>
      <c r="R198">
        <v>10.682461999999999</v>
      </c>
      <c r="S198">
        <v>10.756902999999999</v>
      </c>
      <c r="T198">
        <v>10.755962</v>
      </c>
      <c r="U198">
        <v>10.750731999999999</v>
      </c>
      <c r="V198">
        <v>10.745374</v>
      </c>
      <c r="W198">
        <v>10.740919</v>
      </c>
      <c r="X198">
        <v>10.674236000000001</v>
      </c>
      <c r="Y198">
        <v>10.675926</v>
      </c>
      <c r="Z198">
        <v>10.679314</v>
      </c>
      <c r="AA198">
        <v>10.684611</v>
      </c>
      <c r="AB198">
        <v>10.691858999999999</v>
      </c>
      <c r="AC198">
        <v>10.701027</v>
      </c>
      <c r="AD198">
        <v>10.711698999999999</v>
      </c>
      <c r="AE198">
        <v>10.723304000000001</v>
      </c>
      <c r="AF198">
        <v>10.735106999999999</v>
      </c>
      <c r="AG198">
        <v>10.746388</v>
      </c>
      <c r="AH198">
        <v>10.756710999999999</v>
      </c>
      <c r="AI198">
        <v>10.765407</v>
      </c>
      <c r="AJ198">
        <v>10.772729</v>
      </c>
      <c r="AK198">
        <v>10.778655000000001</v>
      </c>
      <c r="AL198" s="51">
        <v>0.01</v>
      </c>
    </row>
    <row r="199" spans="2:38">
      <c r="B199" t="s">
        <v>656</v>
      </c>
      <c r="C199" t="s">
        <v>1009</v>
      </c>
      <c r="D199" t="s">
        <v>1259</v>
      </c>
      <c r="E199" t="s">
        <v>1158</v>
      </c>
      <c r="F199">
        <v>8.6858280000000008</v>
      </c>
      <c r="G199">
        <v>8.7192220000000002</v>
      </c>
      <c r="H199">
        <v>9.0971220000000006</v>
      </c>
      <c r="I199">
        <v>9.2121829999999996</v>
      </c>
      <c r="J199">
        <v>9.3550059999999995</v>
      </c>
      <c r="K199">
        <v>9.5341489999999993</v>
      </c>
      <c r="L199">
        <v>9.7310269999999992</v>
      </c>
      <c r="M199">
        <v>9.9460569999999997</v>
      </c>
      <c r="N199">
        <v>10.166195</v>
      </c>
      <c r="O199">
        <v>10.210354000000001</v>
      </c>
      <c r="P199">
        <v>10.371880000000001</v>
      </c>
      <c r="Q199">
        <v>10.521144</v>
      </c>
      <c r="R199">
        <v>10.654833</v>
      </c>
      <c r="S199">
        <v>10.747532</v>
      </c>
      <c r="T199">
        <v>10.783327999999999</v>
      </c>
      <c r="U199">
        <v>10.775862999999999</v>
      </c>
      <c r="V199">
        <v>10.769538000000001</v>
      </c>
      <c r="W199">
        <v>10.764298</v>
      </c>
      <c r="X199">
        <v>10.759959</v>
      </c>
      <c r="Y199">
        <v>10.756387999999999</v>
      </c>
      <c r="Z199">
        <v>10.753463</v>
      </c>
      <c r="AA199">
        <v>10.751068999999999</v>
      </c>
      <c r="AB199">
        <v>10.749188999999999</v>
      </c>
      <c r="AC199">
        <v>10.747778</v>
      </c>
      <c r="AD199">
        <v>10.746753999999999</v>
      </c>
      <c r="AE199">
        <v>10.734166</v>
      </c>
      <c r="AF199">
        <v>10.738203</v>
      </c>
      <c r="AG199">
        <v>10.743752000000001</v>
      </c>
      <c r="AH199">
        <v>10.751115</v>
      </c>
      <c r="AI199">
        <v>10.76018</v>
      </c>
      <c r="AJ199">
        <v>10.77107</v>
      </c>
      <c r="AK199">
        <v>10.783237</v>
      </c>
      <c r="AL199" s="51">
        <v>7.0000000000000001E-3</v>
      </c>
    </row>
    <row r="200" spans="2:38">
      <c r="B200" t="s">
        <v>660</v>
      </c>
      <c r="C200" t="s">
        <v>1010</v>
      </c>
      <c r="D200" t="s">
        <v>1260</v>
      </c>
      <c r="E200" t="s">
        <v>1156</v>
      </c>
      <c r="F200">
        <v>6.2527379999999999</v>
      </c>
      <c r="G200">
        <v>6.2527379999999999</v>
      </c>
      <c r="H200">
        <v>6.9066599999999996</v>
      </c>
      <c r="I200">
        <v>6.9066590000000003</v>
      </c>
      <c r="J200">
        <v>6.9066599999999996</v>
      </c>
      <c r="K200">
        <v>6.9066599999999996</v>
      </c>
      <c r="L200">
        <v>6.9066599999999996</v>
      </c>
      <c r="M200">
        <v>6.9066599999999996</v>
      </c>
      <c r="N200">
        <v>6.9066599999999996</v>
      </c>
      <c r="O200">
        <v>6.9066599999999996</v>
      </c>
      <c r="P200">
        <v>6.9066599999999996</v>
      </c>
      <c r="Q200">
        <v>6.9066599999999996</v>
      </c>
      <c r="R200">
        <v>6.9066599999999996</v>
      </c>
      <c r="S200">
        <v>6.9066599999999996</v>
      </c>
      <c r="T200">
        <v>6.9066599999999996</v>
      </c>
      <c r="U200">
        <v>6.9066599999999996</v>
      </c>
      <c r="V200">
        <v>6.9066599999999996</v>
      </c>
      <c r="W200">
        <v>6.9066599999999996</v>
      </c>
      <c r="X200">
        <v>6.9066590000000003</v>
      </c>
      <c r="Y200">
        <v>6.9066599999999996</v>
      </c>
      <c r="Z200">
        <v>6.9066599999999996</v>
      </c>
      <c r="AA200">
        <v>6.9066599999999996</v>
      </c>
      <c r="AB200">
        <v>6.9066599999999996</v>
      </c>
      <c r="AC200">
        <v>6.9066599999999996</v>
      </c>
      <c r="AD200">
        <v>6.9066599999999996</v>
      </c>
      <c r="AE200">
        <v>6.9066599999999996</v>
      </c>
      <c r="AF200">
        <v>6.9066599999999996</v>
      </c>
      <c r="AG200">
        <v>6.9066599999999996</v>
      </c>
      <c r="AH200">
        <v>6.9066599999999996</v>
      </c>
      <c r="AI200">
        <v>6.9066599999999996</v>
      </c>
      <c r="AJ200">
        <v>6.9066599999999996</v>
      </c>
      <c r="AK200">
        <v>6.9066599999999996</v>
      </c>
      <c r="AL200" s="51">
        <v>3.0000000000000001E-3</v>
      </c>
    </row>
    <row r="201" spans="2:38">
      <c r="B201" t="s">
        <v>945</v>
      </c>
      <c r="C201" t="s">
        <v>1011</v>
      </c>
      <c r="D201" t="s">
        <v>1261</v>
      </c>
      <c r="F201">
        <v>6.2240250000000001</v>
      </c>
      <c r="G201">
        <v>6.2729429999999997</v>
      </c>
      <c r="H201">
        <v>6.3426729999999996</v>
      </c>
      <c r="I201">
        <v>6.4537620000000002</v>
      </c>
      <c r="J201">
        <v>6.57667</v>
      </c>
      <c r="K201">
        <v>6.7321730000000004</v>
      </c>
      <c r="L201">
        <v>6.9089549999999997</v>
      </c>
      <c r="M201">
        <v>7.1025140000000002</v>
      </c>
      <c r="N201">
        <v>7.3010580000000003</v>
      </c>
      <c r="O201">
        <v>7.4032</v>
      </c>
      <c r="P201">
        <v>7.5458230000000004</v>
      </c>
      <c r="Q201">
        <v>7.6652560000000003</v>
      </c>
      <c r="R201">
        <v>7.7705950000000001</v>
      </c>
      <c r="S201">
        <v>7.8338299999999998</v>
      </c>
      <c r="T201">
        <v>7.842511</v>
      </c>
      <c r="U201">
        <v>7.8469199999999999</v>
      </c>
      <c r="V201">
        <v>7.8486380000000002</v>
      </c>
      <c r="W201">
        <v>7.8534790000000001</v>
      </c>
      <c r="X201">
        <v>7.8541410000000003</v>
      </c>
      <c r="Y201">
        <v>7.855467</v>
      </c>
      <c r="Z201">
        <v>7.8569500000000003</v>
      </c>
      <c r="AA201">
        <v>7.8484680000000004</v>
      </c>
      <c r="AB201">
        <v>7.8508069999999996</v>
      </c>
      <c r="AC201">
        <v>7.8537710000000001</v>
      </c>
      <c r="AD201">
        <v>7.857532</v>
      </c>
      <c r="AE201">
        <v>7.8617439999999998</v>
      </c>
      <c r="AF201">
        <v>7.8662289999999997</v>
      </c>
      <c r="AG201">
        <v>7.8706800000000001</v>
      </c>
      <c r="AH201">
        <v>7.8746999999999998</v>
      </c>
      <c r="AI201">
        <v>7.8777239999999997</v>
      </c>
      <c r="AJ201">
        <v>7.8798839999999997</v>
      </c>
      <c r="AK201">
        <v>7.8811739999999997</v>
      </c>
      <c r="AL201" s="51">
        <v>8.0000000000000002E-3</v>
      </c>
    </row>
    <row r="202" spans="2:38">
      <c r="B202" t="s">
        <v>947</v>
      </c>
      <c r="C202" t="s">
        <v>1012</v>
      </c>
      <c r="D202" t="s">
        <v>1262</v>
      </c>
      <c r="F202">
        <v>7.3111649999999999</v>
      </c>
      <c r="G202">
        <v>7.4135179999999998</v>
      </c>
      <c r="H202">
        <v>7.588508</v>
      </c>
      <c r="I202">
        <v>7.667783</v>
      </c>
      <c r="J202">
        <v>7.8341089999999998</v>
      </c>
      <c r="K202">
        <v>8.0512139999999999</v>
      </c>
      <c r="L202">
        <v>8.2905730000000002</v>
      </c>
      <c r="M202">
        <v>8.5358889999999992</v>
      </c>
      <c r="N202">
        <v>8.7817159999999994</v>
      </c>
      <c r="O202">
        <v>8.9073770000000003</v>
      </c>
      <c r="P202">
        <v>9.0877739999999996</v>
      </c>
      <c r="Q202">
        <v>9.2443469999999994</v>
      </c>
      <c r="R202">
        <v>9.3895499999999998</v>
      </c>
      <c r="S202">
        <v>9.4775989999999997</v>
      </c>
      <c r="T202">
        <v>9.5020480000000003</v>
      </c>
      <c r="U202">
        <v>9.5276499999999995</v>
      </c>
      <c r="V202">
        <v>9.5525559999999992</v>
      </c>
      <c r="W202">
        <v>9.5777789999999996</v>
      </c>
      <c r="X202">
        <v>9.5893309999999996</v>
      </c>
      <c r="Y202">
        <v>9.6080400000000008</v>
      </c>
      <c r="Z202">
        <v>9.6282460000000007</v>
      </c>
      <c r="AA202">
        <v>9.6326490000000007</v>
      </c>
      <c r="AB202">
        <v>9.6516249999999992</v>
      </c>
      <c r="AC202">
        <v>9.6729869999999991</v>
      </c>
      <c r="AD202">
        <v>9.6892410000000009</v>
      </c>
      <c r="AE202">
        <v>9.7107320000000001</v>
      </c>
      <c r="AF202">
        <v>9.7322590000000009</v>
      </c>
      <c r="AG202">
        <v>9.7545389999999994</v>
      </c>
      <c r="AH202">
        <v>9.7824010000000001</v>
      </c>
      <c r="AI202">
        <v>9.8120720000000006</v>
      </c>
      <c r="AJ202">
        <v>9.8365489999999998</v>
      </c>
      <c r="AK202">
        <v>9.8703299999999992</v>
      </c>
      <c r="AL202" s="51">
        <v>0.01</v>
      </c>
    </row>
    <row r="203" spans="2:38">
      <c r="B203" t="s">
        <v>1013</v>
      </c>
      <c r="D203" t="s">
        <v>1263</v>
      </c>
    </row>
    <row r="204" spans="2:38">
      <c r="B204" t="s">
        <v>465</v>
      </c>
      <c r="D204" t="s">
        <v>1264</v>
      </c>
    </row>
    <row r="205" spans="2:38">
      <c r="B205" t="s">
        <v>423</v>
      </c>
      <c r="C205" t="s">
        <v>1014</v>
      </c>
      <c r="D205" t="s">
        <v>1265</v>
      </c>
      <c r="E205" t="s">
        <v>1266</v>
      </c>
      <c r="F205">
        <v>164.36260999999999</v>
      </c>
      <c r="G205">
        <v>164.48271199999999</v>
      </c>
      <c r="H205">
        <v>166.613586</v>
      </c>
      <c r="I205">
        <v>166.43048099999999</v>
      </c>
      <c r="J205">
        <v>167.387405</v>
      </c>
      <c r="K205">
        <v>166.63561999999999</v>
      </c>
      <c r="L205">
        <v>164.995667</v>
      </c>
      <c r="M205">
        <v>163.87233000000001</v>
      </c>
      <c r="N205">
        <v>163.580658</v>
      </c>
      <c r="O205">
        <v>164.54193100000001</v>
      </c>
      <c r="P205">
        <v>164.94601399999999</v>
      </c>
      <c r="Q205">
        <v>164.31268299999999</v>
      </c>
      <c r="R205">
        <v>164.357437</v>
      </c>
      <c r="S205">
        <v>164.30628999999999</v>
      </c>
      <c r="T205">
        <v>163.545883</v>
      </c>
      <c r="U205">
        <v>162.66987599999999</v>
      </c>
      <c r="V205">
        <v>162.61914100000001</v>
      </c>
      <c r="W205">
        <v>163.931015</v>
      </c>
      <c r="X205">
        <v>164.566956</v>
      </c>
      <c r="Y205">
        <v>166.01011700000001</v>
      </c>
      <c r="Z205">
        <v>167.29548600000001</v>
      </c>
      <c r="AA205">
        <v>167.276703</v>
      </c>
      <c r="AB205">
        <v>167.45813000000001</v>
      </c>
      <c r="AC205">
        <v>167.59085099999999</v>
      </c>
      <c r="AD205">
        <v>167.025757</v>
      </c>
      <c r="AE205">
        <v>167.691742</v>
      </c>
      <c r="AF205">
        <v>169.40329</v>
      </c>
      <c r="AG205">
        <v>170.94072</v>
      </c>
      <c r="AH205">
        <v>172.28222700000001</v>
      </c>
      <c r="AI205">
        <v>174.01123000000001</v>
      </c>
      <c r="AJ205">
        <v>174.67155500000001</v>
      </c>
      <c r="AK205">
        <v>175.24169900000001</v>
      </c>
      <c r="AL205" s="51">
        <v>2E-3</v>
      </c>
    </row>
    <row r="206" spans="2:38">
      <c r="B206" t="s">
        <v>352</v>
      </c>
      <c r="C206" t="s">
        <v>1015</v>
      </c>
      <c r="D206" t="s">
        <v>1267</v>
      </c>
      <c r="E206" t="s">
        <v>1266</v>
      </c>
      <c r="F206">
        <v>56.661766</v>
      </c>
      <c r="G206">
        <v>57.895541999999999</v>
      </c>
      <c r="H206">
        <v>59.828170999999998</v>
      </c>
      <c r="I206">
        <v>61.060192000000001</v>
      </c>
      <c r="J206">
        <v>62.771357999999999</v>
      </c>
      <c r="K206">
        <v>63.828045000000003</v>
      </c>
      <c r="L206">
        <v>64.340514999999996</v>
      </c>
      <c r="M206">
        <v>64.956008999999995</v>
      </c>
      <c r="N206">
        <v>66.137848000000005</v>
      </c>
      <c r="O206">
        <v>67.145638000000005</v>
      </c>
      <c r="P206">
        <v>68.504195999999993</v>
      </c>
      <c r="Q206">
        <v>69.353058000000004</v>
      </c>
      <c r="R206">
        <v>70.777664000000001</v>
      </c>
      <c r="S206">
        <v>72.346587999999997</v>
      </c>
      <c r="T206">
        <v>73.401329000000004</v>
      </c>
      <c r="U206">
        <v>74.332176000000004</v>
      </c>
      <c r="V206">
        <v>75.669242999999994</v>
      </c>
      <c r="W206">
        <v>77.648041000000006</v>
      </c>
      <c r="X206">
        <v>79.449776</v>
      </c>
      <c r="Y206">
        <v>81.277145000000004</v>
      </c>
      <c r="Z206">
        <v>82.473906999999997</v>
      </c>
      <c r="AA206">
        <v>83.541306000000006</v>
      </c>
      <c r="AB206">
        <v>84.803787</v>
      </c>
      <c r="AC206">
        <v>86.188484000000003</v>
      </c>
      <c r="AD206">
        <v>87.183937</v>
      </c>
      <c r="AE206">
        <v>88.651687999999993</v>
      </c>
      <c r="AF206">
        <v>90.772330999999994</v>
      </c>
      <c r="AG206">
        <v>92.805655999999999</v>
      </c>
      <c r="AH206">
        <v>94.777244999999994</v>
      </c>
      <c r="AI206">
        <v>97.141670000000005</v>
      </c>
      <c r="AJ206">
        <v>98.716071999999997</v>
      </c>
      <c r="AK206">
        <v>100.14624000000001</v>
      </c>
      <c r="AL206" s="51">
        <v>1.9E-2</v>
      </c>
    </row>
    <row r="207" spans="2:38">
      <c r="B207" t="s">
        <v>335</v>
      </c>
      <c r="C207" t="s">
        <v>1016</v>
      </c>
      <c r="D207" t="s">
        <v>1268</v>
      </c>
      <c r="E207" t="s">
        <v>1266</v>
      </c>
      <c r="F207">
        <v>0.19626199999999999</v>
      </c>
      <c r="G207">
        <v>0.20455799999999999</v>
      </c>
      <c r="H207">
        <v>0.214809</v>
      </c>
      <c r="I207">
        <v>0.22259000000000001</v>
      </c>
      <c r="J207">
        <v>0.23233400000000001</v>
      </c>
      <c r="K207">
        <v>0.24010400000000001</v>
      </c>
      <c r="L207">
        <v>0.24709300000000001</v>
      </c>
      <c r="M207">
        <v>0.25492799999999999</v>
      </c>
      <c r="N207">
        <v>0.26434999999999997</v>
      </c>
      <c r="O207">
        <v>0.27550400000000003</v>
      </c>
      <c r="P207">
        <v>0.28743600000000002</v>
      </c>
      <c r="Q207">
        <v>0.29829899999999998</v>
      </c>
      <c r="R207">
        <v>0.31062299999999998</v>
      </c>
      <c r="S207">
        <v>0.32356299999999999</v>
      </c>
      <c r="T207">
        <v>0.33535399999999999</v>
      </c>
      <c r="U207">
        <v>0.34728399999999998</v>
      </c>
      <c r="V207">
        <v>0.36157299999999998</v>
      </c>
      <c r="W207">
        <v>0.37966100000000003</v>
      </c>
      <c r="X207">
        <v>0.39727200000000001</v>
      </c>
      <c r="Y207">
        <v>0.41714899999999999</v>
      </c>
      <c r="Z207">
        <v>0.43823699999999999</v>
      </c>
      <c r="AA207">
        <v>0.45668500000000001</v>
      </c>
      <c r="AB207">
        <v>0.476325</v>
      </c>
      <c r="AC207">
        <v>0.49706899999999998</v>
      </c>
      <c r="AD207">
        <v>0.51662799999999998</v>
      </c>
      <c r="AE207">
        <v>0.54138299999999995</v>
      </c>
      <c r="AF207">
        <v>0.57048900000000002</v>
      </c>
      <c r="AG207">
        <v>0.60062000000000004</v>
      </c>
      <c r="AH207">
        <v>0.63182199999999999</v>
      </c>
      <c r="AI207">
        <v>0.66776899999999995</v>
      </c>
      <c r="AJ207">
        <v>0.69987999999999995</v>
      </c>
      <c r="AK207">
        <v>0.73312600000000006</v>
      </c>
      <c r="AL207" s="51">
        <v>4.2999999999999997E-2</v>
      </c>
    </row>
    <row r="208" spans="2:38">
      <c r="B208" t="s">
        <v>333</v>
      </c>
      <c r="C208" t="s">
        <v>1017</v>
      </c>
      <c r="D208" t="s">
        <v>1269</v>
      </c>
      <c r="E208" t="s">
        <v>1266</v>
      </c>
      <c r="F208">
        <v>0.12302200000000001</v>
      </c>
      <c r="G208">
        <v>0.12457799999999999</v>
      </c>
      <c r="H208">
        <v>0.127112</v>
      </c>
      <c r="I208">
        <v>0.12799099999999999</v>
      </c>
      <c r="J208">
        <v>0.129828</v>
      </c>
      <c r="K208">
        <v>0.13039899999999999</v>
      </c>
      <c r="L208">
        <v>0.130438</v>
      </c>
      <c r="M208">
        <v>0.13082099999999999</v>
      </c>
      <c r="N208">
        <v>0.13189000000000001</v>
      </c>
      <c r="O208">
        <v>0.133656</v>
      </c>
      <c r="P208">
        <v>0.13561200000000001</v>
      </c>
      <c r="Q208">
        <v>0.13689200000000001</v>
      </c>
      <c r="R208">
        <v>0.138678</v>
      </c>
      <c r="S208">
        <v>0.14056199999999999</v>
      </c>
      <c r="T208">
        <v>0.142286</v>
      </c>
      <c r="U208">
        <v>0.14399100000000001</v>
      </c>
      <c r="V208">
        <v>0.146588</v>
      </c>
      <c r="W208">
        <v>0.150921</v>
      </c>
      <c r="X208">
        <v>0.15522900000000001</v>
      </c>
      <c r="Y208">
        <v>0.16048299999999999</v>
      </c>
      <c r="Z208">
        <v>0.16753399999999999</v>
      </c>
      <c r="AA208">
        <v>0.17388400000000001</v>
      </c>
      <c r="AB208">
        <v>0.18096300000000001</v>
      </c>
      <c r="AC208">
        <v>0.19151299999999999</v>
      </c>
      <c r="AD208">
        <v>0.202685</v>
      </c>
      <c r="AE208">
        <v>0.21824399999999999</v>
      </c>
      <c r="AF208">
        <v>0.23682</v>
      </c>
      <c r="AG208">
        <v>0.25729200000000002</v>
      </c>
      <c r="AH208">
        <v>0.27988000000000002</v>
      </c>
      <c r="AI208">
        <v>0.30649500000000002</v>
      </c>
      <c r="AJ208">
        <v>0.33348800000000001</v>
      </c>
      <c r="AK208">
        <v>0.36333100000000002</v>
      </c>
      <c r="AL208" s="51">
        <v>3.5999999999999997E-2</v>
      </c>
    </row>
    <row r="209" spans="2:38">
      <c r="B209" t="s">
        <v>652</v>
      </c>
      <c r="C209" t="s">
        <v>1018</v>
      </c>
      <c r="D209" t="s">
        <v>1270</v>
      </c>
      <c r="E209" t="s">
        <v>1266</v>
      </c>
      <c r="F209">
        <v>24.537821000000001</v>
      </c>
      <c r="G209">
        <v>25.193387999999999</v>
      </c>
      <c r="H209">
        <v>25.930754</v>
      </c>
      <c r="I209">
        <v>26.370493</v>
      </c>
      <c r="J209">
        <v>27.060908999999999</v>
      </c>
      <c r="K209">
        <v>27.577432999999999</v>
      </c>
      <c r="L209">
        <v>28.442475999999999</v>
      </c>
      <c r="M209">
        <v>29.336760000000002</v>
      </c>
      <c r="N209">
        <v>30.149570000000001</v>
      </c>
      <c r="O209">
        <v>31.21246</v>
      </c>
      <c r="P209">
        <v>32.801315000000002</v>
      </c>
      <c r="Q209">
        <v>34.553019999999997</v>
      </c>
      <c r="R209">
        <v>35.980578999999999</v>
      </c>
      <c r="S209">
        <v>37.479401000000003</v>
      </c>
      <c r="T209">
        <v>38.845173000000003</v>
      </c>
      <c r="U209">
        <v>40.227093000000004</v>
      </c>
      <c r="V209">
        <v>41.882258999999998</v>
      </c>
      <c r="W209">
        <v>43.977508999999998</v>
      </c>
      <c r="X209">
        <v>46.017386999999999</v>
      </c>
      <c r="Y209">
        <v>48.319839000000002</v>
      </c>
      <c r="Z209">
        <v>51.662945000000001</v>
      </c>
      <c r="AA209">
        <v>54.077044999999998</v>
      </c>
      <c r="AB209">
        <v>56.402690999999997</v>
      </c>
      <c r="AC209">
        <v>58.859065999999999</v>
      </c>
      <c r="AD209">
        <v>61.175120999999997</v>
      </c>
      <c r="AE209">
        <v>64.429503999999994</v>
      </c>
      <c r="AF209">
        <v>67.893326000000002</v>
      </c>
      <c r="AG209">
        <v>71.479163999999997</v>
      </c>
      <c r="AH209">
        <v>75.192466999999994</v>
      </c>
      <c r="AI209">
        <v>79.910583000000003</v>
      </c>
      <c r="AJ209">
        <v>83.708022999999997</v>
      </c>
      <c r="AK209">
        <v>87.635323</v>
      </c>
      <c r="AL209" s="51">
        <v>4.2000000000000003E-2</v>
      </c>
    </row>
    <row r="210" spans="2:38">
      <c r="B210" t="s">
        <v>654</v>
      </c>
      <c r="C210" t="s">
        <v>1019</v>
      </c>
      <c r="D210" t="s">
        <v>1271</v>
      </c>
      <c r="E210" t="s">
        <v>1266</v>
      </c>
      <c r="F210">
        <v>0</v>
      </c>
      <c r="G210">
        <v>0.29060399999999997</v>
      </c>
      <c r="H210">
        <v>0.30446699999999999</v>
      </c>
      <c r="I210">
        <v>0.31549500000000003</v>
      </c>
      <c r="J210">
        <v>0.32930599999999999</v>
      </c>
      <c r="K210">
        <v>0.34031899999999998</v>
      </c>
      <c r="L210">
        <v>0.35022599999999998</v>
      </c>
      <c r="M210">
        <v>0.36132999999999998</v>
      </c>
      <c r="N210">
        <v>0.37468600000000002</v>
      </c>
      <c r="O210">
        <v>0.39049400000000001</v>
      </c>
      <c r="P210">
        <v>0.40740700000000002</v>
      </c>
      <c r="Q210">
        <v>0.42280400000000001</v>
      </c>
      <c r="R210">
        <v>0.440272</v>
      </c>
      <c r="S210">
        <v>0.45861299999999999</v>
      </c>
      <c r="T210">
        <v>0.475325</v>
      </c>
      <c r="U210">
        <v>0.492234</v>
      </c>
      <c r="V210">
        <v>0.51248800000000005</v>
      </c>
      <c r="W210">
        <v>0.53812599999999999</v>
      </c>
      <c r="X210">
        <v>0.563087</v>
      </c>
      <c r="Y210">
        <v>0.59126000000000001</v>
      </c>
      <c r="Z210">
        <v>0.62114999999999998</v>
      </c>
      <c r="AA210">
        <v>0.64729700000000001</v>
      </c>
      <c r="AB210">
        <v>0.67513500000000004</v>
      </c>
      <c r="AC210">
        <v>0.704538</v>
      </c>
      <c r="AD210">
        <v>0.73226100000000005</v>
      </c>
      <c r="AE210">
        <v>0.76734800000000003</v>
      </c>
      <c r="AF210">
        <v>0.80860200000000004</v>
      </c>
      <c r="AG210">
        <v>0.85130799999999995</v>
      </c>
      <c r="AH210">
        <v>0.89553400000000005</v>
      </c>
      <c r="AI210">
        <v>0.94648500000000002</v>
      </c>
      <c r="AJ210">
        <v>0.99199899999999996</v>
      </c>
      <c r="AK210">
        <v>1.039121</v>
      </c>
      <c r="AL210" t="s">
        <v>125</v>
      </c>
    </row>
    <row r="211" spans="2:38">
      <c r="B211" t="s">
        <v>658</v>
      </c>
      <c r="C211" t="s">
        <v>1020</v>
      </c>
      <c r="D211" t="s">
        <v>1272</v>
      </c>
      <c r="E211" t="s">
        <v>1266</v>
      </c>
      <c r="F211">
        <v>0</v>
      </c>
      <c r="G211">
        <v>0.32142100000000001</v>
      </c>
      <c r="H211">
        <v>0.33752799999999999</v>
      </c>
      <c r="I211">
        <v>0.34975299999999998</v>
      </c>
      <c r="J211">
        <v>0.365064</v>
      </c>
      <c r="K211">
        <v>0.37727300000000003</v>
      </c>
      <c r="L211">
        <v>0.38825500000000002</v>
      </c>
      <c r="M211">
        <v>0.400565</v>
      </c>
      <c r="N211">
        <v>0.41537099999999999</v>
      </c>
      <c r="O211">
        <v>0.432896</v>
      </c>
      <c r="P211">
        <v>0.45164500000000002</v>
      </c>
      <c r="Q211">
        <v>0.46871400000000002</v>
      </c>
      <c r="R211">
        <v>0.48807899999999999</v>
      </c>
      <c r="S211">
        <v>0.50841099999999995</v>
      </c>
      <c r="T211">
        <v>0.52693800000000002</v>
      </c>
      <c r="U211">
        <v>0.54568399999999995</v>
      </c>
      <c r="V211">
        <v>0.56813599999999997</v>
      </c>
      <c r="W211">
        <v>0.59655800000000003</v>
      </c>
      <c r="X211">
        <v>0.62422900000000003</v>
      </c>
      <c r="Y211">
        <v>0.65546199999999999</v>
      </c>
      <c r="Z211">
        <v>0.68859800000000004</v>
      </c>
      <c r="AA211">
        <v>0.717584</v>
      </c>
      <c r="AB211">
        <v>0.74844500000000003</v>
      </c>
      <c r="AC211">
        <v>0.78103999999999996</v>
      </c>
      <c r="AD211">
        <v>0.81177299999999997</v>
      </c>
      <c r="AE211">
        <v>0.85067000000000004</v>
      </c>
      <c r="AF211">
        <v>0.89640399999999998</v>
      </c>
      <c r="AG211">
        <v>0.94374800000000003</v>
      </c>
      <c r="AH211">
        <v>0.99277499999999996</v>
      </c>
      <c r="AI211">
        <v>1.0492589999999999</v>
      </c>
      <c r="AJ211">
        <v>1.099715</v>
      </c>
      <c r="AK211">
        <v>1.1519539999999999</v>
      </c>
      <c r="AL211" t="s">
        <v>125</v>
      </c>
    </row>
    <row r="212" spans="2:38">
      <c r="B212" t="s">
        <v>656</v>
      </c>
      <c r="C212" t="s">
        <v>1021</v>
      </c>
      <c r="D212" t="s">
        <v>1273</v>
      </c>
      <c r="E212" t="s">
        <v>1266</v>
      </c>
      <c r="F212">
        <v>0</v>
      </c>
      <c r="G212">
        <v>0.29817300000000002</v>
      </c>
      <c r="H212">
        <v>0.31311499999999998</v>
      </c>
      <c r="I212">
        <v>0.324457</v>
      </c>
      <c r="J212">
        <v>0.33866000000000002</v>
      </c>
      <c r="K212">
        <v>0.34998600000000002</v>
      </c>
      <c r="L212">
        <v>0.36017399999999999</v>
      </c>
      <c r="M212">
        <v>0.37159300000000001</v>
      </c>
      <c r="N212">
        <v>0.385328</v>
      </c>
      <c r="O212">
        <v>0.401586</v>
      </c>
      <c r="P212">
        <v>0.41897899999999999</v>
      </c>
      <c r="Q212">
        <v>0.43481399999999998</v>
      </c>
      <c r="R212">
        <v>0.45277800000000001</v>
      </c>
      <c r="S212">
        <v>0.47163899999999997</v>
      </c>
      <c r="T212">
        <v>0.48882599999999998</v>
      </c>
      <c r="U212">
        <v>0.506216</v>
      </c>
      <c r="V212">
        <v>0.52704399999999996</v>
      </c>
      <c r="W212">
        <v>0.55341099999999999</v>
      </c>
      <c r="X212">
        <v>0.57908099999999996</v>
      </c>
      <c r="Y212">
        <v>0.60805500000000001</v>
      </c>
      <c r="Z212">
        <v>0.63879300000000006</v>
      </c>
      <c r="AA212">
        <v>0.66568300000000002</v>
      </c>
      <c r="AB212">
        <v>0.69431200000000004</v>
      </c>
      <c r="AC212">
        <v>0.724549</v>
      </c>
      <c r="AD212">
        <v>0.75305999999999995</v>
      </c>
      <c r="AE212">
        <v>0.78914399999999996</v>
      </c>
      <c r="AF212">
        <v>0.831569</v>
      </c>
      <c r="AG212">
        <v>0.87548899999999996</v>
      </c>
      <c r="AH212">
        <v>0.92096999999999996</v>
      </c>
      <c r="AI212">
        <v>0.97336900000000004</v>
      </c>
      <c r="AJ212">
        <v>1.020176</v>
      </c>
      <c r="AK212">
        <v>1.0686370000000001</v>
      </c>
      <c r="AL212" t="s">
        <v>125</v>
      </c>
    </row>
    <row r="213" spans="2:38">
      <c r="B213" t="s">
        <v>660</v>
      </c>
      <c r="C213" t="s">
        <v>1022</v>
      </c>
      <c r="D213" t="s">
        <v>1274</v>
      </c>
      <c r="E213" t="s">
        <v>1266</v>
      </c>
      <c r="F213">
        <v>0</v>
      </c>
      <c r="G213">
        <v>2.0699999999999999E-4</v>
      </c>
      <c r="H213">
        <v>2.1100000000000001E-4</v>
      </c>
      <c r="I213">
        <v>2.1100000000000001E-4</v>
      </c>
      <c r="J213">
        <v>2.13E-4</v>
      </c>
      <c r="K213">
        <v>2.13E-4</v>
      </c>
      <c r="L213">
        <v>2.12E-4</v>
      </c>
      <c r="M213">
        <v>2.1100000000000001E-4</v>
      </c>
      <c r="N213">
        <v>2.1000000000000001E-4</v>
      </c>
      <c r="O213">
        <v>2.1100000000000001E-4</v>
      </c>
      <c r="P213">
        <v>2.1100000000000001E-4</v>
      </c>
      <c r="Q213">
        <v>2.0900000000000001E-4</v>
      </c>
      <c r="R213">
        <v>2.0699999999999999E-4</v>
      </c>
      <c r="S213">
        <v>2.05E-4</v>
      </c>
      <c r="T213">
        <v>2.0100000000000001E-4</v>
      </c>
      <c r="U213">
        <v>1.9599999999999999E-4</v>
      </c>
      <c r="V213">
        <v>1.92E-4</v>
      </c>
      <c r="W213">
        <v>1.9000000000000001E-4</v>
      </c>
      <c r="X213">
        <v>1.8699999999999999E-4</v>
      </c>
      <c r="Y213">
        <v>1.85E-4</v>
      </c>
      <c r="Z213">
        <v>1.83E-4</v>
      </c>
      <c r="AA213">
        <v>1.8000000000000001E-4</v>
      </c>
      <c r="AB213">
        <v>1.76E-4</v>
      </c>
      <c r="AC213">
        <v>1.73E-4</v>
      </c>
      <c r="AD213">
        <v>1.7000000000000001E-4</v>
      </c>
      <c r="AE213">
        <v>1.6799999999999999E-4</v>
      </c>
      <c r="AF213">
        <v>1.66E-4</v>
      </c>
      <c r="AG213">
        <v>1.65E-4</v>
      </c>
      <c r="AH213">
        <v>1.63E-4</v>
      </c>
      <c r="AI213">
        <v>1.63E-4</v>
      </c>
      <c r="AJ213">
        <v>1.6000000000000001E-4</v>
      </c>
      <c r="AK213">
        <v>1.5799999999999999E-4</v>
      </c>
      <c r="AL213" t="s">
        <v>125</v>
      </c>
    </row>
    <row r="214" spans="2:38">
      <c r="B214" t="s">
        <v>844</v>
      </c>
      <c r="C214" t="s">
        <v>1023</v>
      </c>
      <c r="D214" t="s">
        <v>1275</v>
      </c>
      <c r="E214" t="s">
        <v>1266</v>
      </c>
      <c r="F214">
        <v>245.88149999999999</v>
      </c>
      <c r="G214">
        <v>248.811172</v>
      </c>
      <c r="H214">
        <v>253.66973899999999</v>
      </c>
      <c r="I214">
        <v>255.20166</v>
      </c>
      <c r="J214">
        <v>258.61508199999997</v>
      </c>
      <c r="K214">
        <v>259.479401</v>
      </c>
      <c r="L214">
        <v>259.25509599999998</v>
      </c>
      <c r="M214">
        <v>259.68460099999999</v>
      </c>
      <c r="N214">
        <v>261.439911</v>
      </c>
      <c r="O214">
        <v>264.53439300000002</v>
      </c>
      <c r="P214">
        <v>267.95281999999997</v>
      </c>
      <c r="Q214">
        <v>269.98056000000003</v>
      </c>
      <c r="R214">
        <v>272.94635</v>
      </c>
      <c r="S214">
        <v>276.03530899999998</v>
      </c>
      <c r="T214">
        <v>277.76132200000001</v>
      </c>
      <c r="U214">
        <v>279.264771</v>
      </c>
      <c r="V214">
        <v>282.28671300000002</v>
      </c>
      <c r="W214">
        <v>287.77539100000001</v>
      </c>
      <c r="X214">
        <v>292.35311899999999</v>
      </c>
      <c r="Y214">
        <v>298.03967299999999</v>
      </c>
      <c r="Z214">
        <v>303.98681599999998</v>
      </c>
      <c r="AA214">
        <v>307.55639600000001</v>
      </c>
      <c r="AB214">
        <v>311.43994099999998</v>
      </c>
      <c r="AC214">
        <v>315.537262</v>
      </c>
      <c r="AD214">
        <v>318.40139799999997</v>
      </c>
      <c r="AE214">
        <v>323.93984999999998</v>
      </c>
      <c r="AF214">
        <v>331.41296399999999</v>
      </c>
      <c r="AG214">
        <v>338.75418100000002</v>
      </c>
      <c r="AH214">
        <v>345.97302200000001</v>
      </c>
      <c r="AI214">
        <v>355.00701900000001</v>
      </c>
      <c r="AJ214">
        <v>361.24108899999999</v>
      </c>
      <c r="AK214">
        <v>367.379547</v>
      </c>
      <c r="AL214" s="51">
        <v>1.2999999999999999E-2</v>
      </c>
    </row>
    <row r="215" spans="2:38">
      <c r="B215" t="s">
        <v>467</v>
      </c>
      <c r="D215" t="s">
        <v>1276</v>
      </c>
    </row>
    <row r="216" spans="2:38">
      <c r="B216" t="s">
        <v>423</v>
      </c>
      <c r="C216" t="s">
        <v>1024</v>
      </c>
      <c r="D216" t="s">
        <v>1277</v>
      </c>
      <c r="E216" t="s">
        <v>1266</v>
      </c>
      <c r="F216">
        <v>133.18077099999999</v>
      </c>
      <c r="G216">
        <v>127.40007</v>
      </c>
      <c r="H216">
        <v>121.45291899999999</v>
      </c>
      <c r="I216">
        <v>135.117447</v>
      </c>
      <c r="J216">
        <v>136.36932400000001</v>
      </c>
      <c r="K216">
        <v>133.94450399999999</v>
      </c>
      <c r="L216">
        <v>132.18963600000001</v>
      </c>
      <c r="M216">
        <v>132.869156</v>
      </c>
      <c r="N216">
        <v>135.085159</v>
      </c>
      <c r="O216">
        <v>138.05931100000001</v>
      </c>
      <c r="P216">
        <v>141.325897</v>
      </c>
      <c r="Q216">
        <v>143.61750799999999</v>
      </c>
      <c r="R216">
        <v>145.783997</v>
      </c>
      <c r="S216">
        <v>148.92184399999999</v>
      </c>
      <c r="T216">
        <v>151.340439</v>
      </c>
      <c r="U216">
        <v>152.85205099999999</v>
      </c>
      <c r="V216">
        <v>153.89946</v>
      </c>
      <c r="W216">
        <v>157.55909700000001</v>
      </c>
      <c r="X216">
        <v>162.652466</v>
      </c>
      <c r="Y216">
        <v>167.38519299999999</v>
      </c>
      <c r="Z216">
        <v>172.09110999999999</v>
      </c>
      <c r="AA216">
        <v>176.51109299999999</v>
      </c>
      <c r="AB216">
        <v>180.59219400000001</v>
      </c>
      <c r="AC216">
        <v>184.63372799999999</v>
      </c>
      <c r="AD216">
        <v>189.243652</v>
      </c>
      <c r="AE216">
        <v>194.55069</v>
      </c>
      <c r="AF216">
        <v>201.28697199999999</v>
      </c>
      <c r="AG216">
        <v>208.02406300000001</v>
      </c>
      <c r="AH216">
        <v>213.44937100000001</v>
      </c>
      <c r="AI216">
        <v>219.30723599999999</v>
      </c>
      <c r="AJ216">
        <v>224.717422</v>
      </c>
      <c r="AK216">
        <v>227.56764200000001</v>
      </c>
      <c r="AL216" s="51">
        <v>1.7000000000000001E-2</v>
      </c>
    </row>
    <row r="217" spans="2:38">
      <c r="B217" t="s">
        <v>352</v>
      </c>
      <c r="C217" t="s">
        <v>1025</v>
      </c>
      <c r="D217" t="s">
        <v>1278</v>
      </c>
      <c r="E217" t="s">
        <v>1266</v>
      </c>
      <c r="F217">
        <v>68.587029000000001</v>
      </c>
      <c r="G217">
        <v>65.651176000000007</v>
      </c>
      <c r="H217">
        <v>62.576858999999999</v>
      </c>
      <c r="I217">
        <v>69.080337999999998</v>
      </c>
      <c r="J217">
        <v>70.477599999999995</v>
      </c>
      <c r="K217">
        <v>70.138947000000002</v>
      </c>
      <c r="L217">
        <v>69.956992999999997</v>
      </c>
      <c r="M217">
        <v>70.59845</v>
      </c>
      <c r="N217">
        <v>71.828277999999997</v>
      </c>
      <c r="O217">
        <v>73.889908000000005</v>
      </c>
      <c r="P217">
        <v>76.058341999999996</v>
      </c>
      <c r="Q217">
        <v>77.528403999999995</v>
      </c>
      <c r="R217">
        <v>78.769264000000007</v>
      </c>
      <c r="S217">
        <v>80.437561000000002</v>
      </c>
      <c r="T217">
        <v>81.614761000000001</v>
      </c>
      <c r="U217">
        <v>82.132118000000006</v>
      </c>
      <c r="V217">
        <v>82.374397000000002</v>
      </c>
      <c r="W217">
        <v>84.013335999999995</v>
      </c>
      <c r="X217">
        <v>86.404021999999998</v>
      </c>
      <c r="Y217">
        <v>88.589561000000003</v>
      </c>
      <c r="Z217">
        <v>90.746612999999996</v>
      </c>
      <c r="AA217">
        <v>92.737831</v>
      </c>
      <c r="AB217">
        <v>94.531386999999995</v>
      </c>
      <c r="AC217">
        <v>96.106505999999996</v>
      </c>
      <c r="AD217">
        <v>97.946044999999998</v>
      </c>
      <c r="AE217">
        <v>100.111183</v>
      </c>
      <c r="AF217">
        <v>102.967682</v>
      </c>
      <c r="AG217">
        <v>105.774834</v>
      </c>
      <c r="AH217">
        <v>107.867592</v>
      </c>
      <c r="AI217">
        <v>110.131409</v>
      </c>
      <c r="AJ217">
        <v>112.121117</v>
      </c>
      <c r="AK217">
        <v>112.791809</v>
      </c>
      <c r="AL217" s="51">
        <v>1.6E-2</v>
      </c>
    </row>
    <row r="218" spans="2:38">
      <c r="B218" t="s">
        <v>335</v>
      </c>
      <c r="C218" t="s">
        <v>1026</v>
      </c>
      <c r="D218" t="s">
        <v>1279</v>
      </c>
      <c r="E218" t="s">
        <v>1266</v>
      </c>
      <c r="F218">
        <v>0.287275</v>
      </c>
      <c r="G218">
        <v>0.27556599999999998</v>
      </c>
      <c r="H218">
        <v>0.26212999999999997</v>
      </c>
      <c r="I218">
        <v>0.29052099999999997</v>
      </c>
      <c r="J218">
        <v>0.29431000000000002</v>
      </c>
      <c r="K218">
        <v>0.29097099999999998</v>
      </c>
      <c r="L218">
        <v>0.28908299999999998</v>
      </c>
      <c r="M218">
        <v>0.29217900000000002</v>
      </c>
      <c r="N218">
        <v>0.29882999999999998</v>
      </c>
      <c r="O218">
        <v>0.30888199999999999</v>
      </c>
      <c r="P218">
        <v>0.32090299999999999</v>
      </c>
      <c r="Q218">
        <v>0.33093800000000001</v>
      </c>
      <c r="R218">
        <v>0.34090599999999999</v>
      </c>
      <c r="S218">
        <v>0.35386800000000002</v>
      </c>
      <c r="T218">
        <v>0.36836999999999998</v>
      </c>
      <c r="U218">
        <v>0.38097199999999998</v>
      </c>
      <c r="V218">
        <v>0.39288200000000001</v>
      </c>
      <c r="W218">
        <v>0.41212500000000002</v>
      </c>
      <c r="X218">
        <v>0.43820799999999999</v>
      </c>
      <c r="Y218">
        <v>0.46451399999999998</v>
      </c>
      <c r="Z218">
        <v>0.49195800000000001</v>
      </c>
      <c r="AA218">
        <v>0.51982200000000001</v>
      </c>
      <c r="AB218">
        <v>0.54791000000000001</v>
      </c>
      <c r="AC218">
        <v>0.57674999999999998</v>
      </c>
      <c r="AD218">
        <v>0.60866399999999998</v>
      </c>
      <c r="AE218">
        <v>0.644289</v>
      </c>
      <c r="AF218">
        <v>0.68638500000000002</v>
      </c>
      <c r="AG218">
        <v>0.73043199999999997</v>
      </c>
      <c r="AH218">
        <v>0.77176500000000003</v>
      </c>
      <c r="AI218">
        <v>0.81653699999999996</v>
      </c>
      <c r="AJ218">
        <v>0.86158999999999997</v>
      </c>
      <c r="AK218">
        <v>0.89851000000000003</v>
      </c>
      <c r="AL218" s="51">
        <v>3.6999999999999998E-2</v>
      </c>
    </row>
    <row r="219" spans="2:38">
      <c r="B219" t="s">
        <v>333</v>
      </c>
      <c r="C219" t="s">
        <v>1027</v>
      </c>
      <c r="D219" t="s">
        <v>1280</v>
      </c>
      <c r="E219" t="s">
        <v>1266</v>
      </c>
      <c r="F219">
        <v>0.55974599999999997</v>
      </c>
      <c r="G219">
        <v>0.53859100000000004</v>
      </c>
      <c r="H219">
        <v>0.51345300000000005</v>
      </c>
      <c r="I219">
        <v>0.56980200000000003</v>
      </c>
      <c r="J219">
        <v>0.57730199999999998</v>
      </c>
      <c r="K219">
        <v>0.56976300000000002</v>
      </c>
      <c r="L219">
        <v>0.56458200000000003</v>
      </c>
      <c r="M219">
        <v>0.56862599999999996</v>
      </c>
      <c r="N219">
        <v>0.57863399999999998</v>
      </c>
      <c r="O219">
        <v>0.59319500000000003</v>
      </c>
      <c r="P219">
        <v>0.60900799999999999</v>
      </c>
      <c r="Q219">
        <v>0.62102400000000002</v>
      </c>
      <c r="R219">
        <v>0.63220299999999996</v>
      </c>
      <c r="S219">
        <v>0.64728300000000005</v>
      </c>
      <c r="T219">
        <v>0.65858399999999995</v>
      </c>
      <c r="U219">
        <v>0.66631799999999997</v>
      </c>
      <c r="V219">
        <v>0.67213599999999996</v>
      </c>
      <c r="W219">
        <v>0.68958699999999995</v>
      </c>
      <c r="X219">
        <v>0.71359899999999998</v>
      </c>
      <c r="Y219">
        <v>0.73635700000000004</v>
      </c>
      <c r="Z219">
        <v>0.76022999999999996</v>
      </c>
      <c r="AA219">
        <v>0.78459500000000004</v>
      </c>
      <c r="AB219">
        <v>0.80837999999999999</v>
      </c>
      <c r="AC219">
        <v>0.83230300000000002</v>
      </c>
      <c r="AD219">
        <v>0.86151699999999998</v>
      </c>
      <c r="AE219">
        <v>0.89526499999999998</v>
      </c>
      <c r="AF219">
        <v>0.93800300000000003</v>
      </c>
      <c r="AG219">
        <v>0.98278900000000002</v>
      </c>
      <c r="AH219">
        <v>1.023217</v>
      </c>
      <c r="AI219">
        <v>1.068432</v>
      </c>
      <c r="AJ219">
        <v>1.114139</v>
      </c>
      <c r="AK219">
        <v>1.149861</v>
      </c>
      <c r="AL219" s="51">
        <v>2.3E-2</v>
      </c>
    </row>
    <row r="220" spans="2:38">
      <c r="B220" t="s">
        <v>652</v>
      </c>
      <c r="C220" t="s">
        <v>1028</v>
      </c>
      <c r="D220" t="s">
        <v>1281</v>
      </c>
      <c r="E220" t="s">
        <v>1266</v>
      </c>
      <c r="F220">
        <v>4.698429</v>
      </c>
      <c r="G220">
        <v>4.4960979999999999</v>
      </c>
      <c r="H220">
        <v>4.266521</v>
      </c>
      <c r="I220">
        <v>4.7269350000000001</v>
      </c>
      <c r="J220">
        <v>4.7894350000000001</v>
      </c>
      <c r="K220">
        <v>4.7502550000000001</v>
      </c>
      <c r="L220">
        <v>4.7475589999999999</v>
      </c>
      <c r="M220">
        <v>4.8665320000000003</v>
      </c>
      <c r="N220">
        <v>5.0430279999999996</v>
      </c>
      <c r="O220">
        <v>5.2932610000000002</v>
      </c>
      <c r="P220">
        <v>5.597391</v>
      </c>
      <c r="Q220">
        <v>5.8710789999999999</v>
      </c>
      <c r="R220">
        <v>6.1468699999999998</v>
      </c>
      <c r="S220">
        <v>6.4738389999999999</v>
      </c>
      <c r="T220">
        <v>6.7802829999999998</v>
      </c>
      <c r="U220">
        <v>7.0527930000000003</v>
      </c>
      <c r="V220">
        <v>7.3131000000000004</v>
      </c>
      <c r="W220">
        <v>7.7110440000000002</v>
      </c>
      <c r="X220">
        <v>8.1990730000000003</v>
      </c>
      <c r="Y220">
        <v>8.6912640000000003</v>
      </c>
      <c r="Z220">
        <v>9.2047600000000003</v>
      </c>
      <c r="AA220">
        <v>9.7261030000000002</v>
      </c>
      <c r="AB220">
        <v>10.251638</v>
      </c>
      <c r="AC220">
        <v>10.791247</v>
      </c>
      <c r="AD220">
        <v>11.388374000000001</v>
      </c>
      <c r="AE220">
        <v>12.05495</v>
      </c>
      <c r="AF220">
        <v>12.842571</v>
      </c>
      <c r="AG220">
        <v>13.666714000000001</v>
      </c>
      <c r="AH220">
        <v>14.440068999999999</v>
      </c>
      <c r="AI220">
        <v>15.277773</v>
      </c>
      <c r="AJ220">
        <v>16.120735</v>
      </c>
      <c r="AK220">
        <v>16.811523000000001</v>
      </c>
      <c r="AL220" s="51">
        <v>4.2000000000000003E-2</v>
      </c>
    </row>
    <row r="221" spans="2:38">
      <c r="B221" t="s">
        <v>654</v>
      </c>
      <c r="C221" t="s">
        <v>1029</v>
      </c>
      <c r="D221" t="s">
        <v>1282</v>
      </c>
      <c r="E221" t="s">
        <v>1266</v>
      </c>
      <c r="F221">
        <v>0</v>
      </c>
      <c r="G221">
        <v>0.234546</v>
      </c>
      <c r="H221">
        <v>0.22981499999999999</v>
      </c>
      <c r="I221">
        <v>0.262687</v>
      </c>
      <c r="J221">
        <v>0.27412900000000001</v>
      </c>
      <c r="K221">
        <v>0.27866600000000002</v>
      </c>
      <c r="L221">
        <v>0.28441499999999997</v>
      </c>
      <c r="M221">
        <v>0.29504599999999997</v>
      </c>
      <c r="N221">
        <v>0.30924600000000002</v>
      </c>
      <c r="O221">
        <v>0.32653900000000002</v>
      </c>
      <c r="P221">
        <v>0.34530100000000002</v>
      </c>
      <c r="Q221">
        <v>0.36218499999999998</v>
      </c>
      <c r="R221">
        <v>0.37919799999999998</v>
      </c>
      <c r="S221">
        <v>0.39936899999999997</v>
      </c>
      <c r="T221">
        <v>0.41827300000000001</v>
      </c>
      <c r="U221">
        <v>0.43508400000000003</v>
      </c>
      <c r="V221">
        <v>0.45114199999999999</v>
      </c>
      <c r="W221">
        <v>0.47569099999999997</v>
      </c>
      <c r="X221">
        <v>0.50579700000000005</v>
      </c>
      <c r="Y221">
        <v>0.536161</v>
      </c>
      <c r="Z221">
        <v>0.56783799999999995</v>
      </c>
      <c r="AA221">
        <v>0.59999899999999995</v>
      </c>
      <c r="AB221">
        <v>0.63241899999999995</v>
      </c>
      <c r="AC221">
        <v>0.66570799999999997</v>
      </c>
      <c r="AD221">
        <v>0.70254399999999995</v>
      </c>
      <c r="AE221">
        <v>0.74366500000000002</v>
      </c>
      <c r="AF221">
        <v>0.79225299999999999</v>
      </c>
      <c r="AG221">
        <v>0.84309400000000001</v>
      </c>
      <c r="AH221">
        <v>0.89080199999999998</v>
      </c>
      <c r="AI221">
        <v>0.94247999999999998</v>
      </c>
      <c r="AJ221">
        <v>0.99448199999999998</v>
      </c>
      <c r="AK221">
        <v>1.037096</v>
      </c>
      <c r="AL221" t="s">
        <v>125</v>
      </c>
    </row>
    <row r="222" spans="2:38">
      <c r="B222" t="s">
        <v>658</v>
      </c>
      <c r="C222" t="s">
        <v>1030</v>
      </c>
      <c r="D222" t="s">
        <v>1283</v>
      </c>
      <c r="E222" t="s">
        <v>1266</v>
      </c>
      <c r="F222">
        <v>0</v>
      </c>
      <c r="G222">
        <v>0.25949299999999997</v>
      </c>
      <c r="H222">
        <v>0.25480399999999997</v>
      </c>
      <c r="I222">
        <v>0.29125000000000001</v>
      </c>
      <c r="J222">
        <v>0.30393599999999998</v>
      </c>
      <c r="K222">
        <v>0.30896600000000002</v>
      </c>
      <c r="L222">
        <v>0.31534099999999998</v>
      </c>
      <c r="M222">
        <v>0.327127</v>
      </c>
      <c r="N222">
        <v>0.34287200000000001</v>
      </c>
      <c r="O222">
        <v>0.36204500000000001</v>
      </c>
      <c r="P222">
        <v>0.38284699999999999</v>
      </c>
      <c r="Q222">
        <v>0.40156599999999998</v>
      </c>
      <c r="R222">
        <v>0.420429</v>
      </c>
      <c r="S222">
        <v>0.44279299999999999</v>
      </c>
      <c r="T222">
        <v>0.46375300000000003</v>
      </c>
      <c r="U222">
        <v>0.48239199999999999</v>
      </c>
      <c r="V222">
        <v>0.500197</v>
      </c>
      <c r="W222">
        <v>0.52741499999999997</v>
      </c>
      <c r="X222">
        <v>0.56079500000000004</v>
      </c>
      <c r="Y222">
        <v>0.59445899999999996</v>
      </c>
      <c r="Z222">
        <v>0.62958099999999995</v>
      </c>
      <c r="AA222">
        <v>0.66523900000000002</v>
      </c>
      <c r="AB222">
        <v>0.70118499999999995</v>
      </c>
      <c r="AC222">
        <v>0.738093</v>
      </c>
      <c r="AD222">
        <v>0.77893400000000002</v>
      </c>
      <c r="AE222">
        <v>0.82452599999999998</v>
      </c>
      <c r="AF222">
        <v>0.87839699999999998</v>
      </c>
      <c r="AG222">
        <v>0.93476700000000001</v>
      </c>
      <c r="AH222">
        <v>0.98766200000000004</v>
      </c>
      <c r="AI222">
        <v>1.044959</v>
      </c>
      <c r="AJ222">
        <v>1.1026149999999999</v>
      </c>
      <c r="AK222">
        <v>1.1498630000000001</v>
      </c>
      <c r="AL222" t="s">
        <v>125</v>
      </c>
    </row>
    <row r="223" spans="2:38">
      <c r="B223" t="s">
        <v>656</v>
      </c>
      <c r="C223" t="s">
        <v>1031</v>
      </c>
      <c r="D223" t="s">
        <v>1284</v>
      </c>
      <c r="E223" t="s">
        <v>1266</v>
      </c>
      <c r="F223">
        <v>0</v>
      </c>
      <c r="G223">
        <v>0.223744</v>
      </c>
      <c r="H223">
        <v>0.21970000000000001</v>
      </c>
      <c r="I223">
        <v>0.25112499999999999</v>
      </c>
      <c r="J223">
        <v>0.26206299999999999</v>
      </c>
      <c r="K223">
        <v>0.26640000000000003</v>
      </c>
      <c r="L223">
        <v>0.271897</v>
      </c>
      <c r="M223">
        <v>0.28205999999999998</v>
      </c>
      <c r="N223">
        <v>0.29563499999999998</v>
      </c>
      <c r="O223">
        <v>0.31216699999999997</v>
      </c>
      <c r="P223">
        <v>0.33010299999999998</v>
      </c>
      <c r="Q223">
        <v>0.34624300000000002</v>
      </c>
      <c r="R223">
        <v>0.362508</v>
      </c>
      <c r="S223">
        <v>0.38179099999999999</v>
      </c>
      <c r="T223">
        <v>0.39986300000000002</v>
      </c>
      <c r="U223">
        <v>0.41593400000000003</v>
      </c>
      <c r="V223">
        <v>0.431286</v>
      </c>
      <c r="W223">
        <v>0.45475399999999999</v>
      </c>
      <c r="X223">
        <v>0.48353499999999999</v>
      </c>
      <c r="Y223">
        <v>0.51256199999999996</v>
      </c>
      <c r="Z223">
        <v>0.54284500000000002</v>
      </c>
      <c r="AA223">
        <v>0.57359099999999996</v>
      </c>
      <c r="AB223">
        <v>0.60458400000000001</v>
      </c>
      <c r="AC223">
        <v>0.63640699999999994</v>
      </c>
      <c r="AD223">
        <v>0.67162299999999997</v>
      </c>
      <c r="AE223">
        <v>0.71093300000000004</v>
      </c>
      <c r="AF223">
        <v>0.75738300000000003</v>
      </c>
      <c r="AG223">
        <v>0.80598599999999998</v>
      </c>
      <c r="AH223">
        <v>0.85159399999999996</v>
      </c>
      <c r="AI223">
        <v>0.90099700000000005</v>
      </c>
      <c r="AJ223">
        <v>0.95071099999999997</v>
      </c>
      <c r="AK223">
        <v>0.99144900000000002</v>
      </c>
      <c r="AL223" t="s">
        <v>125</v>
      </c>
    </row>
    <row r="224" spans="2:38">
      <c r="B224" t="s">
        <v>660</v>
      </c>
      <c r="C224" t="s">
        <v>1032</v>
      </c>
      <c r="D224" t="s">
        <v>1285</v>
      </c>
      <c r="E224" t="s">
        <v>1266</v>
      </c>
      <c r="F224">
        <v>0</v>
      </c>
      <c r="G224">
        <v>0.39895599999999998</v>
      </c>
      <c r="H224">
        <v>0.39174599999999998</v>
      </c>
      <c r="I224">
        <v>0.44778000000000001</v>
      </c>
      <c r="J224">
        <v>0.46728399999999998</v>
      </c>
      <c r="K224">
        <v>0.475018</v>
      </c>
      <c r="L224">
        <v>0.48481800000000003</v>
      </c>
      <c r="M224">
        <v>0.50294000000000005</v>
      </c>
      <c r="N224">
        <v>0.527146</v>
      </c>
      <c r="O224">
        <v>0.55662400000000001</v>
      </c>
      <c r="P224">
        <v>0.58860500000000004</v>
      </c>
      <c r="Q224">
        <v>0.61738499999999996</v>
      </c>
      <c r="R224">
        <v>0.64638700000000004</v>
      </c>
      <c r="S224">
        <v>0.68076999999999999</v>
      </c>
      <c r="T224">
        <v>0.71299400000000002</v>
      </c>
      <c r="U224">
        <v>0.74165099999999995</v>
      </c>
      <c r="V224">
        <v>0.76902400000000004</v>
      </c>
      <c r="W224">
        <v>0.81086999999999998</v>
      </c>
      <c r="X224">
        <v>0.86219000000000001</v>
      </c>
      <c r="Y224">
        <v>0.91394699999999995</v>
      </c>
      <c r="Z224">
        <v>0.96794500000000006</v>
      </c>
      <c r="AA224">
        <v>1.0227679999999999</v>
      </c>
      <c r="AB224">
        <v>1.0780320000000001</v>
      </c>
      <c r="AC224">
        <v>1.1347750000000001</v>
      </c>
      <c r="AD224">
        <v>1.197567</v>
      </c>
      <c r="AE224">
        <v>1.267663</v>
      </c>
      <c r="AF224">
        <v>1.3504860000000001</v>
      </c>
      <c r="AG224">
        <v>1.4371510000000001</v>
      </c>
      <c r="AH224">
        <v>1.518475</v>
      </c>
      <c r="AI224">
        <v>1.606565</v>
      </c>
      <c r="AJ224">
        <v>1.695208</v>
      </c>
      <c r="AK224">
        <v>1.7678499999999999</v>
      </c>
      <c r="AL224" t="s">
        <v>125</v>
      </c>
    </row>
    <row r="225" spans="2:38">
      <c r="B225" t="s">
        <v>855</v>
      </c>
      <c r="C225" t="s">
        <v>1033</v>
      </c>
      <c r="D225" t="s">
        <v>1286</v>
      </c>
      <c r="E225" t="s">
        <v>1266</v>
      </c>
      <c r="F225">
        <v>207.31321700000001</v>
      </c>
      <c r="G225">
        <v>199.478241</v>
      </c>
      <c r="H225">
        <v>190.167923</v>
      </c>
      <c r="I225">
        <v>211.03787199999999</v>
      </c>
      <c r="J225">
        <v>213.815369</v>
      </c>
      <c r="K225">
        <v>211.023483</v>
      </c>
      <c r="L225">
        <v>209.10434000000001</v>
      </c>
      <c r="M225">
        <v>210.60211200000001</v>
      </c>
      <c r="N225">
        <v>214.308853</v>
      </c>
      <c r="O225">
        <v>219.70192</v>
      </c>
      <c r="P225">
        <v>225.55839499999999</v>
      </c>
      <c r="Q225">
        <v>229.69635</v>
      </c>
      <c r="R225">
        <v>233.48173499999999</v>
      </c>
      <c r="S225">
        <v>238.73915099999999</v>
      </c>
      <c r="T225">
        <v>242.75732400000001</v>
      </c>
      <c r="U225">
        <v>245.159302</v>
      </c>
      <c r="V225">
        <v>246.80360400000001</v>
      </c>
      <c r="W225">
        <v>252.65389999999999</v>
      </c>
      <c r="X225">
        <v>260.81973299999999</v>
      </c>
      <c r="Y225">
        <v>268.42404199999999</v>
      </c>
      <c r="Z225">
        <v>276.002838</v>
      </c>
      <c r="AA225">
        <v>283.14102200000002</v>
      </c>
      <c r="AB225">
        <v>289.747681</v>
      </c>
      <c r="AC225">
        <v>296.11554000000001</v>
      </c>
      <c r="AD225">
        <v>303.398956</v>
      </c>
      <c r="AE225">
        <v>311.80319200000002</v>
      </c>
      <c r="AF225">
        <v>322.50018299999999</v>
      </c>
      <c r="AG225">
        <v>333.19979899999998</v>
      </c>
      <c r="AH225">
        <v>341.80050699999998</v>
      </c>
      <c r="AI225">
        <v>351.09643599999998</v>
      </c>
      <c r="AJ225">
        <v>359.67804000000001</v>
      </c>
      <c r="AK225">
        <v>364.16558800000001</v>
      </c>
      <c r="AL225" s="51">
        <v>1.7999999999999999E-2</v>
      </c>
    </row>
    <row r="226" spans="2:38">
      <c r="B226" t="s">
        <v>857</v>
      </c>
      <c r="D226" t="s">
        <v>1287</v>
      </c>
    </row>
    <row r="227" spans="2:38">
      <c r="B227" t="s">
        <v>423</v>
      </c>
      <c r="C227" t="s">
        <v>1034</v>
      </c>
      <c r="D227" t="s">
        <v>1288</v>
      </c>
      <c r="E227" t="s">
        <v>1266</v>
      </c>
      <c r="F227">
        <v>313.00292999999999</v>
      </c>
      <c r="G227">
        <v>294.13482699999997</v>
      </c>
      <c r="H227">
        <v>274.28537</v>
      </c>
      <c r="I227">
        <v>297.734467</v>
      </c>
      <c r="J227">
        <v>295.04791299999999</v>
      </c>
      <c r="K227">
        <v>284.78118899999998</v>
      </c>
      <c r="L227">
        <v>275.95517000000001</v>
      </c>
      <c r="M227">
        <v>271.72909499999997</v>
      </c>
      <c r="N227">
        <v>270.32437099999999</v>
      </c>
      <c r="O227">
        <v>270.93441799999999</v>
      </c>
      <c r="P227">
        <v>271.88659699999999</v>
      </c>
      <c r="Q227">
        <v>270.61029100000002</v>
      </c>
      <c r="R227">
        <v>268.83331299999998</v>
      </c>
      <c r="S227">
        <v>268.64913899999999</v>
      </c>
      <c r="T227">
        <v>266.93511999999998</v>
      </c>
      <c r="U227">
        <v>263.37426799999997</v>
      </c>
      <c r="V227">
        <v>258.97555499999999</v>
      </c>
      <c r="W227">
        <v>258.90319799999997</v>
      </c>
      <c r="X227">
        <v>260.98092700000001</v>
      </c>
      <c r="Y227">
        <v>262.26492300000001</v>
      </c>
      <c r="Z227">
        <v>263.30053700000002</v>
      </c>
      <c r="AA227">
        <v>263.70959499999998</v>
      </c>
      <c r="AB227">
        <v>263.35900900000001</v>
      </c>
      <c r="AC227">
        <v>262.58175699999998</v>
      </c>
      <c r="AD227">
        <v>262.50427200000001</v>
      </c>
      <c r="AE227">
        <v>263.14703400000002</v>
      </c>
      <c r="AF227">
        <v>265.41558800000001</v>
      </c>
      <c r="AG227">
        <v>267.33084100000002</v>
      </c>
      <c r="AH227">
        <v>267.252319</v>
      </c>
      <c r="AI227">
        <v>267.43359400000003</v>
      </c>
      <c r="AJ227">
        <v>266.77179000000001</v>
      </c>
      <c r="AK227">
        <v>262.83627300000001</v>
      </c>
      <c r="AL227" s="51">
        <v>-6.0000000000000001E-3</v>
      </c>
    </row>
    <row r="228" spans="2:38">
      <c r="B228" t="s">
        <v>352</v>
      </c>
      <c r="C228" t="s">
        <v>1035</v>
      </c>
      <c r="D228" t="s">
        <v>1289</v>
      </c>
      <c r="E228" t="s">
        <v>1266</v>
      </c>
      <c r="F228">
        <v>0.50072899999999998</v>
      </c>
      <c r="G228">
        <v>0.47068700000000002</v>
      </c>
      <c r="H228">
        <v>0.438413</v>
      </c>
      <c r="I228">
        <v>0.47540100000000002</v>
      </c>
      <c r="J228">
        <v>0.470688</v>
      </c>
      <c r="K228">
        <v>0.45400299999999999</v>
      </c>
      <c r="L228">
        <v>0.43970399999999998</v>
      </c>
      <c r="M228">
        <v>0.43287500000000001</v>
      </c>
      <c r="N228">
        <v>0.43059900000000001</v>
      </c>
      <c r="O228">
        <v>0.43154599999999999</v>
      </c>
      <c r="P228">
        <v>0.43314900000000001</v>
      </c>
      <c r="Q228">
        <v>0.43126100000000001</v>
      </c>
      <c r="R228">
        <v>0.42861399999999999</v>
      </c>
      <c r="S228">
        <v>0.428531</v>
      </c>
      <c r="T228">
        <v>0.42608000000000001</v>
      </c>
      <c r="U228">
        <v>0.42076400000000003</v>
      </c>
      <c r="V228">
        <v>0.414213</v>
      </c>
      <c r="W228">
        <v>0.41465600000000002</v>
      </c>
      <c r="X228">
        <v>0.418597</v>
      </c>
      <c r="Y228">
        <v>0.42128300000000002</v>
      </c>
      <c r="Z228">
        <v>0.42360700000000001</v>
      </c>
      <c r="AA228">
        <v>0.42495899999999998</v>
      </c>
      <c r="AB228">
        <v>0.42526000000000003</v>
      </c>
      <c r="AC228">
        <v>0.42498999999999998</v>
      </c>
      <c r="AD228">
        <v>0.42579899999999998</v>
      </c>
      <c r="AE228">
        <v>0.42789100000000002</v>
      </c>
      <c r="AF228">
        <v>0.43274200000000002</v>
      </c>
      <c r="AG228">
        <v>0.43715300000000001</v>
      </c>
      <c r="AH228">
        <v>0.438442</v>
      </c>
      <c r="AI228">
        <v>0.440305</v>
      </c>
      <c r="AJ228">
        <v>0.44096600000000002</v>
      </c>
      <c r="AK228">
        <v>0.436442</v>
      </c>
      <c r="AL228" s="51">
        <v>-4.0000000000000001E-3</v>
      </c>
    </row>
    <row r="229" spans="2:38">
      <c r="B229" t="s">
        <v>335</v>
      </c>
      <c r="C229" t="s">
        <v>1036</v>
      </c>
      <c r="D229" t="s">
        <v>1290</v>
      </c>
      <c r="E229" t="s">
        <v>1266</v>
      </c>
      <c r="F229">
        <v>0.36423699999999998</v>
      </c>
      <c r="G229">
        <v>0.33555099999999999</v>
      </c>
      <c r="H229">
        <v>0.30646600000000002</v>
      </c>
      <c r="I229">
        <v>0.32603700000000002</v>
      </c>
      <c r="J229">
        <v>0.31687799999999999</v>
      </c>
      <c r="K229">
        <v>0.300209</v>
      </c>
      <c r="L229">
        <v>0.28575499999999998</v>
      </c>
      <c r="M229">
        <v>0.27665400000000001</v>
      </c>
      <c r="N229">
        <v>0.270812</v>
      </c>
      <c r="O229">
        <v>0.26725900000000002</v>
      </c>
      <c r="P229">
        <v>0.26433400000000001</v>
      </c>
      <c r="Q229">
        <v>0.25951999999999997</v>
      </c>
      <c r="R229">
        <v>0.25452399999999997</v>
      </c>
      <c r="S229">
        <v>0.25136799999999998</v>
      </c>
      <c r="T229">
        <v>0.24706900000000001</v>
      </c>
      <c r="U229">
        <v>0.24138299999999999</v>
      </c>
      <c r="V229">
        <v>0.235398</v>
      </c>
      <c r="W229">
        <v>0.23368900000000001</v>
      </c>
      <c r="X229">
        <v>0.23472100000000001</v>
      </c>
      <c r="Y229">
        <v>0.235707</v>
      </c>
      <c r="Z229">
        <v>0.23687</v>
      </c>
      <c r="AA229">
        <v>0.23810500000000001</v>
      </c>
      <c r="AB229">
        <v>0.238981</v>
      </c>
      <c r="AC229">
        <v>0.23984800000000001</v>
      </c>
      <c r="AD229">
        <v>0.24154100000000001</v>
      </c>
      <c r="AE229">
        <v>0.24418699999999999</v>
      </c>
      <c r="AF229">
        <v>0.248805</v>
      </c>
      <c r="AG229">
        <v>0.25343300000000002</v>
      </c>
      <c r="AH229">
        <v>0.25650600000000001</v>
      </c>
      <c r="AI229">
        <v>0.26005600000000001</v>
      </c>
      <c r="AJ229">
        <v>0.26324399999999998</v>
      </c>
      <c r="AK229">
        <v>0.263353</v>
      </c>
      <c r="AL229" s="51">
        <v>-0.01</v>
      </c>
    </row>
    <row r="230" spans="2:38">
      <c r="B230" t="s">
        <v>333</v>
      </c>
      <c r="C230" t="s">
        <v>1037</v>
      </c>
      <c r="D230" t="s">
        <v>1291</v>
      </c>
      <c r="E230" t="s">
        <v>1266</v>
      </c>
      <c r="F230">
        <v>5.4496529999999996</v>
      </c>
      <c r="G230">
        <v>4.7318379999999998</v>
      </c>
      <c r="H230">
        <v>4.076689</v>
      </c>
      <c r="I230">
        <v>4.0984530000000001</v>
      </c>
      <c r="J230">
        <v>3.7785489999999999</v>
      </c>
      <c r="K230">
        <v>3.4375640000000001</v>
      </c>
      <c r="L230">
        <v>3.170703</v>
      </c>
      <c r="M230">
        <v>3.0458090000000002</v>
      </c>
      <c r="N230">
        <v>2.988934</v>
      </c>
      <c r="O230">
        <v>2.962358</v>
      </c>
      <c r="P230">
        <v>3.009125</v>
      </c>
      <c r="Q230">
        <v>3.06778</v>
      </c>
      <c r="R230">
        <v>3.1451129999999998</v>
      </c>
      <c r="S230">
        <v>3.2552279999999998</v>
      </c>
      <c r="T230">
        <v>3.3918379999999999</v>
      </c>
      <c r="U230">
        <v>3.5575939999999999</v>
      </c>
      <c r="V230">
        <v>3.7768890000000002</v>
      </c>
      <c r="W230">
        <v>4.1056169999999996</v>
      </c>
      <c r="X230">
        <v>4.5015470000000004</v>
      </c>
      <c r="Y230">
        <v>4.8931820000000004</v>
      </c>
      <c r="Z230">
        <v>5.3019949999999998</v>
      </c>
      <c r="AA230">
        <v>5.7192460000000001</v>
      </c>
      <c r="AB230">
        <v>6.2284280000000001</v>
      </c>
      <c r="AC230">
        <v>6.8011290000000004</v>
      </c>
      <c r="AD230">
        <v>7.3569750000000003</v>
      </c>
      <c r="AE230">
        <v>8.0037070000000003</v>
      </c>
      <c r="AF230">
        <v>8.7715270000000007</v>
      </c>
      <c r="AG230">
        <v>9.611599</v>
      </c>
      <c r="AH230">
        <v>10.465555</v>
      </c>
      <c r="AI230">
        <v>11.422077</v>
      </c>
      <c r="AJ230">
        <v>12.458174</v>
      </c>
      <c r="AK230">
        <v>13.484024</v>
      </c>
      <c r="AL230" s="51">
        <v>0.03</v>
      </c>
    </row>
    <row r="231" spans="2:38">
      <c r="B231" t="s">
        <v>652</v>
      </c>
      <c r="C231" t="s">
        <v>1038</v>
      </c>
      <c r="D231" t="s">
        <v>1292</v>
      </c>
      <c r="E231" t="s">
        <v>1266</v>
      </c>
      <c r="F231">
        <v>0</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v>0</v>
      </c>
      <c r="AK231">
        <v>0</v>
      </c>
      <c r="AL231" t="s">
        <v>125</v>
      </c>
    </row>
    <row r="232" spans="2:38">
      <c r="B232" t="s">
        <v>654</v>
      </c>
      <c r="C232" t="s">
        <v>1039</v>
      </c>
      <c r="D232" t="s">
        <v>1293</v>
      </c>
      <c r="E232" t="s">
        <v>1266</v>
      </c>
      <c r="F232">
        <v>0</v>
      </c>
      <c r="G232">
        <v>0.111386</v>
      </c>
      <c r="H232">
        <v>0.106679</v>
      </c>
      <c r="I232">
        <v>0.11915000000000001</v>
      </c>
      <c r="J232">
        <v>0.121508</v>
      </c>
      <c r="K232">
        <v>0.120716</v>
      </c>
      <c r="L232">
        <v>0.120422</v>
      </c>
      <c r="M232">
        <v>0.12210799999999999</v>
      </c>
      <c r="N232">
        <v>0.12511</v>
      </c>
      <c r="O232">
        <v>0.12914700000000001</v>
      </c>
      <c r="P232">
        <v>0.13351499999999999</v>
      </c>
      <c r="Q232">
        <v>0.13692099999999999</v>
      </c>
      <c r="R232">
        <v>0.14016300000000001</v>
      </c>
      <c r="S232">
        <v>0.14434</v>
      </c>
      <c r="T232">
        <v>0.14782000000000001</v>
      </c>
      <c r="U232">
        <v>0.15035499999999999</v>
      </c>
      <c r="V232">
        <v>0.15245500000000001</v>
      </c>
      <c r="W232">
        <v>0.157196</v>
      </c>
      <c r="X232">
        <v>0.16345100000000001</v>
      </c>
      <c r="Y232">
        <v>0.169435</v>
      </c>
      <c r="Z232">
        <v>0.175481</v>
      </c>
      <c r="AA232">
        <v>0.18132200000000001</v>
      </c>
      <c r="AB232">
        <v>0.186894</v>
      </c>
      <c r="AC232">
        <v>0.19237799999999999</v>
      </c>
      <c r="AD232">
        <v>0.19852700000000001</v>
      </c>
      <c r="AE232">
        <v>0.205487</v>
      </c>
      <c r="AF232">
        <v>0.21405099999999999</v>
      </c>
      <c r="AG232">
        <v>0.22272</v>
      </c>
      <c r="AH232">
        <v>0.230078</v>
      </c>
      <c r="AI232">
        <v>0.23798800000000001</v>
      </c>
      <c r="AJ232">
        <v>0.24549499999999999</v>
      </c>
      <c r="AK232">
        <v>0.25026599999999999</v>
      </c>
      <c r="AL232" t="s">
        <v>125</v>
      </c>
    </row>
    <row r="233" spans="2:38">
      <c r="B233" t="s">
        <v>658</v>
      </c>
      <c r="C233" t="s">
        <v>1040</v>
      </c>
      <c r="D233" t="s">
        <v>1294</v>
      </c>
      <c r="E233" t="s">
        <v>1266</v>
      </c>
      <c r="F233">
        <v>5.0930000000000003E-2</v>
      </c>
      <c r="G233">
        <v>0.15346299999999999</v>
      </c>
      <c r="H233">
        <v>0.147229</v>
      </c>
      <c r="I233">
        <v>0.16444</v>
      </c>
      <c r="J233">
        <v>0.16769400000000001</v>
      </c>
      <c r="K233">
        <v>0.166602</v>
      </c>
      <c r="L233">
        <v>0.16619500000000001</v>
      </c>
      <c r="M233">
        <v>0.16852300000000001</v>
      </c>
      <c r="N233">
        <v>0.17266500000000001</v>
      </c>
      <c r="O233">
        <v>0.17823600000000001</v>
      </c>
      <c r="P233">
        <v>0.18426600000000001</v>
      </c>
      <c r="Q233">
        <v>0.188966</v>
      </c>
      <c r="R233">
        <v>0.193441</v>
      </c>
      <c r="S233">
        <v>0.19920499999999999</v>
      </c>
      <c r="T233">
        <v>0.20400799999999999</v>
      </c>
      <c r="U233">
        <v>0.207507</v>
      </c>
      <c r="V233">
        <v>0.21040400000000001</v>
      </c>
      <c r="W233">
        <v>0.216948</v>
      </c>
      <c r="X233">
        <v>0.22558</v>
      </c>
      <c r="Y233">
        <v>0.23383899999999999</v>
      </c>
      <c r="Z233">
        <v>0.24218200000000001</v>
      </c>
      <c r="AA233">
        <v>0.25024400000000002</v>
      </c>
      <c r="AB233">
        <v>0.257934</v>
      </c>
      <c r="AC233">
        <v>0.26550299999999999</v>
      </c>
      <c r="AD233">
        <v>0.27398899999999998</v>
      </c>
      <c r="AE233">
        <v>0.28359499999999999</v>
      </c>
      <c r="AF233">
        <v>0.29541400000000001</v>
      </c>
      <c r="AG233">
        <v>0.30737900000000001</v>
      </c>
      <c r="AH233">
        <v>0.31753300000000001</v>
      </c>
      <c r="AI233">
        <v>0.32844899999999999</v>
      </c>
      <c r="AJ233">
        <v>0.33881</v>
      </c>
      <c r="AK233">
        <v>0.34539399999999998</v>
      </c>
      <c r="AL233" s="51">
        <v>6.4000000000000001E-2</v>
      </c>
    </row>
    <row r="234" spans="2:38">
      <c r="B234" t="s">
        <v>656</v>
      </c>
      <c r="C234" t="s">
        <v>1041</v>
      </c>
      <c r="D234" t="s">
        <v>1295</v>
      </c>
      <c r="E234" t="s">
        <v>1266</v>
      </c>
      <c r="F234">
        <v>5.4847E-2</v>
      </c>
      <c r="G234">
        <v>0.16056999999999999</v>
      </c>
      <c r="H234">
        <v>0.15404699999999999</v>
      </c>
      <c r="I234">
        <v>0.17205500000000001</v>
      </c>
      <c r="J234">
        <v>0.17546</v>
      </c>
      <c r="K234">
        <v>0.174317</v>
      </c>
      <c r="L234">
        <v>0.17389199999999999</v>
      </c>
      <c r="M234">
        <v>0.17632700000000001</v>
      </c>
      <c r="N234">
        <v>0.18066099999999999</v>
      </c>
      <c r="O234">
        <v>0.18648999999999999</v>
      </c>
      <c r="P234">
        <v>0.192799</v>
      </c>
      <c r="Q234">
        <v>0.197717</v>
      </c>
      <c r="R234">
        <v>0.202399</v>
      </c>
      <c r="S234">
        <v>0.20843</v>
      </c>
      <c r="T234">
        <v>0.21345500000000001</v>
      </c>
      <c r="U234">
        <v>0.217116</v>
      </c>
      <c r="V234">
        <v>0.22014800000000001</v>
      </c>
      <c r="W234">
        <v>0.226994</v>
      </c>
      <c r="X234">
        <v>0.23602699999999999</v>
      </c>
      <c r="Y234">
        <v>0.244667</v>
      </c>
      <c r="Z234">
        <v>0.25339800000000001</v>
      </c>
      <c r="AA234">
        <v>0.26183299999999998</v>
      </c>
      <c r="AB234">
        <v>0.26987800000000001</v>
      </c>
      <c r="AC234">
        <v>0.27779799999999999</v>
      </c>
      <c r="AD234">
        <v>0.28667700000000002</v>
      </c>
      <c r="AE234">
        <v>0.29672799999999999</v>
      </c>
      <c r="AF234">
        <v>0.30909500000000001</v>
      </c>
      <c r="AG234">
        <v>0.32161299999999998</v>
      </c>
      <c r="AH234">
        <v>0.33223799999999998</v>
      </c>
      <c r="AI234">
        <v>0.34365899999999999</v>
      </c>
      <c r="AJ234">
        <v>0.35449999999999998</v>
      </c>
      <c r="AK234">
        <v>0.36138900000000002</v>
      </c>
      <c r="AL234" s="51">
        <v>6.3E-2</v>
      </c>
    </row>
    <row r="235" spans="2:38">
      <c r="B235" t="s">
        <v>660</v>
      </c>
      <c r="C235" t="s">
        <v>1042</v>
      </c>
      <c r="D235" t="s">
        <v>1296</v>
      </c>
      <c r="E235" t="s">
        <v>1266</v>
      </c>
      <c r="F235">
        <v>5.9582000000000003E-2</v>
      </c>
      <c r="G235">
        <v>0.216973</v>
      </c>
      <c r="H235">
        <v>0.20815800000000001</v>
      </c>
      <c r="I235">
        <v>0.232492</v>
      </c>
      <c r="J235">
        <v>0.237093</v>
      </c>
      <c r="K235">
        <v>0.23554900000000001</v>
      </c>
      <c r="L235">
        <v>0.23497399999999999</v>
      </c>
      <c r="M235">
        <v>0.238264</v>
      </c>
      <c r="N235">
        <v>0.24412200000000001</v>
      </c>
      <c r="O235">
        <v>0.251998</v>
      </c>
      <c r="P235">
        <v>0.260523</v>
      </c>
      <c r="Q235">
        <v>0.26716899999999999</v>
      </c>
      <c r="R235">
        <v>0.27349499999999999</v>
      </c>
      <c r="S235">
        <v>0.28164499999999998</v>
      </c>
      <c r="T235">
        <v>0.288435</v>
      </c>
      <c r="U235">
        <v>0.29338199999999998</v>
      </c>
      <c r="V235">
        <v>0.29747800000000002</v>
      </c>
      <c r="W235">
        <v>0.30673</v>
      </c>
      <c r="X235">
        <v>0.31893500000000002</v>
      </c>
      <c r="Y235">
        <v>0.33061099999999999</v>
      </c>
      <c r="Z235">
        <v>0.34240799999999999</v>
      </c>
      <c r="AA235">
        <v>0.35380600000000001</v>
      </c>
      <c r="AB235">
        <v>0.364678</v>
      </c>
      <c r="AC235">
        <v>0.37537999999999999</v>
      </c>
      <c r="AD235">
        <v>0.387378</v>
      </c>
      <c r="AE235">
        <v>0.40095900000000001</v>
      </c>
      <c r="AF235">
        <v>0.41766999999999999</v>
      </c>
      <c r="AG235">
        <v>0.434585</v>
      </c>
      <c r="AH235">
        <v>0.44894200000000001</v>
      </c>
      <c r="AI235">
        <v>0.46437600000000001</v>
      </c>
      <c r="AJ235">
        <v>0.47902499999999998</v>
      </c>
      <c r="AK235">
        <v>0.48833300000000002</v>
      </c>
      <c r="AL235" s="51">
        <v>7.0000000000000007E-2</v>
      </c>
    </row>
    <row r="236" spans="2:38">
      <c r="B236" t="s">
        <v>867</v>
      </c>
      <c r="C236" t="s">
        <v>1043</v>
      </c>
      <c r="D236" t="s">
        <v>1297</v>
      </c>
      <c r="E236" t="s">
        <v>1266</v>
      </c>
      <c r="F236">
        <v>319.48291</v>
      </c>
      <c r="G236">
        <v>300.315338</v>
      </c>
      <c r="H236">
        <v>279.72305299999999</v>
      </c>
      <c r="I236">
        <v>303.32247899999999</v>
      </c>
      <c r="J236">
        <v>300.315765</v>
      </c>
      <c r="K236">
        <v>289.67013500000002</v>
      </c>
      <c r="L236">
        <v>280.54684400000002</v>
      </c>
      <c r="M236">
        <v>276.18966699999999</v>
      </c>
      <c r="N236">
        <v>274.73730499999999</v>
      </c>
      <c r="O236">
        <v>275.34136999999998</v>
      </c>
      <c r="P236">
        <v>276.36431900000002</v>
      </c>
      <c r="Q236">
        <v>275.15960699999999</v>
      </c>
      <c r="R236">
        <v>273.47109999999998</v>
      </c>
      <c r="S236">
        <v>273.41781600000002</v>
      </c>
      <c r="T236">
        <v>271.85376000000002</v>
      </c>
      <c r="U236">
        <v>268.46237200000002</v>
      </c>
      <c r="V236">
        <v>264.28259300000002</v>
      </c>
      <c r="W236">
        <v>264.56500199999999</v>
      </c>
      <c r="X236">
        <v>267.07977299999999</v>
      </c>
      <c r="Y236">
        <v>268.79363999999998</v>
      </c>
      <c r="Z236">
        <v>270.27652</v>
      </c>
      <c r="AA236">
        <v>271.13906900000001</v>
      </c>
      <c r="AB236">
        <v>271.33105499999999</v>
      </c>
      <c r="AC236">
        <v>271.15881300000001</v>
      </c>
      <c r="AD236">
        <v>271.67514</v>
      </c>
      <c r="AE236">
        <v>273.00958300000002</v>
      </c>
      <c r="AF236">
        <v>276.10485799999998</v>
      </c>
      <c r="AG236">
        <v>278.91937300000001</v>
      </c>
      <c r="AH236">
        <v>279.74160799999999</v>
      </c>
      <c r="AI236">
        <v>280.93048099999999</v>
      </c>
      <c r="AJ236">
        <v>281.35201999999998</v>
      </c>
      <c r="AK236">
        <v>278.465485</v>
      </c>
      <c r="AL236" s="51">
        <v>-4.0000000000000001E-3</v>
      </c>
    </row>
    <row r="237" spans="2:38">
      <c r="B237" t="s">
        <v>1044</v>
      </c>
      <c r="C237" t="s">
        <v>1045</v>
      </c>
      <c r="D237" t="s">
        <v>1298</v>
      </c>
      <c r="E237" t="s">
        <v>1266</v>
      </c>
      <c r="F237">
        <v>772.67767300000003</v>
      </c>
      <c r="G237">
        <v>748.604736</v>
      </c>
      <c r="H237">
        <v>723.56079099999999</v>
      </c>
      <c r="I237">
        <v>769.56201199999998</v>
      </c>
      <c r="J237">
        <v>772.74633800000004</v>
      </c>
      <c r="K237">
        <v>760.17297399999995</v>
      </c>
      <c r="L237">
        <v>748.90618900000004</v>
      </c>
      <c r="M237">
        <v>746.47631799999999</v>
      </c>
      <c r="N237">
        <v>750.48614499999996</v>
      </c>
      <c r="O237">
        <v>759.57775900000001</v>
      </c>
      <c r="P237">
        <v>769.87554899999998</v>
      </c>
      <c r="Q237">
        <v>774.83660899999995</v>
      </c>
      <c r="R237">
        <v>779.89929199999995</v>
      </c>
      <c r="S237">
        <v>788.19232199999999</v>
      </c>
      <c r="T237">
        <v>792.37243699999999</v>
      </c>
      <c r="U237">
        <v>792.88647500000002</v>
      </c>
      <c r="V237">
        <v>793.37292500000001</v>
      </c>
      <c r="W237">
        <v>804.99432400000001</v>
      </c>
      <c r="X237">
        <v>820.25256300000001</v>
      </c>
      <c r="Y237">
        <v>835.25726299999997</v>
      </c>
      <c r="Z237">
        <v>850.26629600000001</v>
      </c>
      <c r="AA237">
        <v>861.83660899999995</v>
      </c>
      <c r="AB237">
        <v>872.51879899999994</v>
      </c>
      <c r="AC237">
        <v>882.81140100000005</v>
      </c>
      <c r="AD237">
        <v>893.47564699999998</v>
      </c>
      <c r="AE237">
        <v>908.75268600000004</v>
      </c>
      <c r="AF237">
        <v>930.01788299999998</v>
      </c>
      <c r="AG237">
        <v>950.87329099999999</v>
      </c>
      <c r="AH237">
        <v>967.51525900000001</v>
      </c>
      <c r="AI237">
        <v>987.03381300000001</v>
      </c>
      <c r="AJ237">
        <v>1002.271057</v>
      </c>
      <c r="AK237">
        <v>1010.010864</v>
      </c>
      <c r="AL237" s="51">
        <v>8.9999999999999993E-3</v>
      </c>
    </row>
    <row r="238" spans="2:38">
      <c r="B238" t="s">
        <v>226</v>
      </c>
      <c r="D238" t="s">
        <v>1299</v>
      </c>
    </row>
    <row r="239" spans="2:38">
      <c r="B239" t="s">
        <v>1046</v>
      </c>
      <c r="C239" t="s">
        <v>1047</v>
      </c>
      <c r="D239" t="s">
        <v>1300</v>
      </c>
      <c r="E239" t="s">
        <v>1301</v>
      </c>
      <c r="F239">
        <v>1807.96228</v>
      </c>
      <c r="G239">
        <v>1730.8404539999999</v>
      </c>
      <c r="H239">
        <v>1660.033447</v>
      </c>
      <c r="I239">
        <v>1651.259399</v>
      </c>
      <c r="J239">
        <v>1652.7242429999999</v>
      </c>
      <c r="K239">
        <v>1638.4692379999999</v>
      </c>
      <c r="L239">
        <v>1604.7768550000001</v>
      </c>
      <c r="M239">
        <v>1643.9995120000001</v>
      </c>
      <c r="N239">
        <v>1652.7871090000001</v>
      </c>
      <c r="O239">
        <v>1662.7436520000001</v>
      </c>
      <c r="P239">
        <v>1655.604004</v>
      </c>
      <c r="Q239">
        <v>1648.302124</v>
      </c>
      <c r="R239">
        <v>1654.8007809999999</v>
      </c>
      <c r="S239">
        <v>1663.8508300000001</v>
      </c>
      <c r="T239">
        <v>1673.9210210000001</v>
      </c>
      <c r="U239">
        <v>1684.4979249999999</v>
      </c>
      <c r="V239">
        <v>1686.8079829999999</v>
      </c>
      <c r="W239">
        <v>1698.2738039999999</v>
      </c>
      <c r="X239">
        <v>1704.6904300000001</v>
      </c>
      <c r="Y239">
        <v>1701.2554929999999</v>
      </c>
      <c r="Z239">
        <v>1711.9681399999999</v>
      </c>
      <c r="AA239">
        <v>1715.1282960000001</v>
      </c>
      <c r="AB239">
        <v>1722.2583010000001</v>
      </c>
      <c r="AC239">
        <v>1735.240356</v>
      </c>
      <c r="AD239">
        <v>1747.2885739999999</v>
      </c>
      <c r="AE239">
        <v>1760.9610600000001</v>
      </c>
      <c r="AF239">
        <v>1777.279663</v>
      </c>
      <c r="AG239">
        <v>1802.0692140000001</v>
      </c>
      <c r="AH239">
        <v>1818.081543</v>
      </c>
      <c r="AI239">
        <v>1839.2490230000001</v>
      </c>
      <c r="AJ239">
        <v>1861.996948</v>
      </c>
      <c r="AK239">
        <v>1888.5421140000001</v>
      </c>
      <c r="AL239" s="51">
        <v>1E-3</v>
      </c>
    </row>
    <row r="240" spans="2:38">
      <c r="B240" t="s">
        <v>1048</v>
      </c>
      <c r="C240" t="s">
        <v>1049</v>
      </c>
      <c r="D240" t="s">
        <v>1302</v>
      </c>
      <c r="E240" t="s">
        <v>1303</v>
      </c>
      <c r="F240">
        <v>3.4668839999999999</v>
      </c>
      <c r="G240">
        <v>3.4893709999999998</v>
      </c>
      <c r="H240">
        <v>3.512003</v>
      </c>
      <c r="I240">
        <v>3.5347819999999999</v>
      </c>
      <c r="J240">
        <v>3.5577100000000002</v>
      </c>
      <c r="K240">
        <v>3.5807850000000001</v>
      </c>
      <c r="L240">
        <v>3.6040100000000002</v>
      </c>
      <c r="M240">
        <v>3.627386</v>
      </c>
      <c r="N240">
        <v>3.6509140000000002</v>
      </c>
      <c r="O240">
        <v>3.6745939999999999</v>
      </c>
      <c r="P240">
        <v>3.6984279999999998</v>
      </c>
      <c r="Q240">
        <v>3.7224159999999999</v>
      </c>
      <c r="R240">
        <v>3.7465600000000001</v>
      </c>
      <c r="S240">
        <v>3.7708599999999999</v>
      </c>
      <c r="T240">
        <v>3.795318</v>
      </c>
      <c r="U240">
        <v>3.8199350000000001</v>
      </c>
      <c r="V240">
        <v>3.8447119999999999</v>
      </c>
      <c r="W240">
        <v>3.8696489999999999</v>
      </c>
      <c r="X240">
        <v>3.8947479999999999</v>
      </c>
      <c r="Y240">
        <v>3.9200089999999999</v>
      </c>
      <c r="Z240">
        <v>3.9454349999999998</v>
      </c>
      <c r="AA240">
        <v>3.971025</v>
      </c>
      <c r="AB240">
        <v>3.9967820000000001</v>
      </c>
      <c r="AC240">
        <v>4.0227050000000002</v>
      </c>
      <c r="AD240">
        <v>4.0487970000000004</v>
      </c>
      <c r="AE240">
        <v>4.0750580000000003</v>
      </c>
      <c r="AF240">
        <v>4.1014889999999999</v>
      </c>
      <c r="AG240">
        <v>4.1280910000000004</v>
      </c>
      <c r="AH240">
        <v>4.1548660000000002</v>
      </c>
      <c r="AI240">
        <v>4.1818150000000003</v>
      </c>
      <c r="AJ240">
        <v>4.208939</v>
      </c>
      <c r="AK240">
        <v>4.2362380000000002</v>
      </c>
      <c r="AL240" s="51">
        <v>6.0000000000000001E-3</v>
      </c>
    </row>
    <row r="241" spans="2:38">
      <c r="B241" t="s">
        <v>124</v>
      </c>
      <c r="D241" t="s">
        <v>1304</v>
      </c>
    </row>
    <row r="242" spans="2:38">
      <c r="B242" t="s">
        <v>331</v>
      </c>
      <c r="C242" t="s">
        <v>1050</v>
      </c>
      <c r="D242" t="s">
        <v>1305</v>
      </c>
      <c r="E242" t="s">
        <v>526</v>
      </c>
      <c r="F242">
        <v>521.49481200000002</v>
      </c>
      <c r="G242">
        <v>495.50134300000002</v>
      </c>
      <c r="H242">
        <v>471.15774499999998</v>
      </c>
      <c r="I242">
        <v>464.15228300000001</v>
      </c>
      <c r="J242">
        <v>459.59439099999997</v>
      </c>
      <c r="K242">
        <v>450.27181999999999</v>
      </c>
      <c r="L242">
        <v>434.29849200000001</v>
      </c>
      <c r="M242">
        <v>436.59869400000002</v>
      </c>
      <c r="N242">
        <v>429.209137</v>
      </c>
      <c r="O242">
        <v>420.73406999999997</v>
      </c>
      <c r="P242">
        <v>406.74523900000003</v>
      </c>
      <c r="Q242">
        <v>393.16223100000002</v>
      </c>
      <c r="R242">
        <v>383.20843500000001</v>
      </c>
      <c r="S242">
        <v>374.06173699999999</v>
      </c>
      <c r="T242">
        <v>365.33306900000002</v>
      </c>
      <c r="U242">
        <v>356.89035000000001</v>
      </c>
      <c r="V242">
        <v>346.92865</v>
      </c>
      <c r="W242">
        <v>339.07257099999998</v>
      </c>
      <c r="X242">
        <v>330.40054300000003</v>
      </c>
      <c r="Y242">
        <v>320.09222399999999</v>
      </c>
      <c r="Z242">
        <v>312.68826300000001</v>
      </c>
      <c r="AA242">
        <v>304.10449199999999</v>
      </c>
      <c r="AB242">
        <v>296.43866000000003</v>
      </c>
      <c r="AC242">
        <v>289.93890399999998</v>
      </c>
      <c r="AD242">
        <v>283.41436800000002</v>
      </c>
      <c r="AE242">
        <v>277.27917500000001</v>
      </c>
      <c r="AF242">
        <v>271.66494799999998</v>
      </c>
      <c r="AG242">
        <v>267.39889499999998</v>
      </c>
      <c r="AH242">
        <v>261.88574199999999</v>
      </c>
      <c r="AI242">
        <v>257.18719499999997</v>
      </c>
      <c r="AJ242">
        <v>252.75401299999999</v>
      </c>
      <c r="AK242">
        <v>248.86059599999999</v>
      </c>
      <c r="AL242" s="51">
        <v>-2.4E-2</v>
      </c>
    </row>
    <row r="243" spans="2:38">
      <c r="B243" t="s">
        <v>363</v>
      </c>
      <c r="C243" t="s">
        <v>1051</v>
      </c>
      <c r="D243" t="s">
        <v>1306</v>
      </c>
      <c r="E243" t="s">
        <v>526</v>
      </c>
      <c r="F243">
        <v>0</v>
      </c>
      <c r="G243">
        <v>0</v>
      </c>
      <c r="H243">
        <v>0</v>
      </c>
      <c r="I243">
        <v>0</v>
      </c>
      <c r="J243">
        <v>0</v>
      </c>
      <c r="K243">
        <v>0</v>
      </c>
      <c r="L243">
        <v>0</v>
      </c>
      <c r="M243">
        <v>0</v>
      </c>
      <c r="N243">
        <v>0</v>
      </c>
      <c r="O243">
        <v>0</v>
      </c>
      <c r="P243">
        <v>0</v>
      </c>
      <c r="Q243">
        <v>0</v>
      </c>
      <c r="R243">
        <v>0</v>
      </c>
      <c r="S243">
        <v>0</v>
      </c>
      <c r="T243">
        <v>0</v>
      </c>
      <c r="U243">
        <v>0</v>
      </c>
      <c r="V243">
        <v>0</v>
      </c>
      <c r="W243">
        <v>0</v>
      </c>
      <c r="X243">
        <v>0</v>
      </c>
      <c r="Y243">
        <v>0</v>
      </c>
      <c r="Z243">
        <v>0</v>
      </c>
      <c r="AA243">
        <v>0</v>
      </c>
      <c r="AB243">
        <v>0</v>
      </c>
      <c r="AC243">
        <v>0</v>
      </c>
      <c r="AD243">
        <v>0</v>
      </c>
      <c r="AE243">
        <v>0</v>
      </c>
      <c r="AF243">
        <v>0</v>
      </c>
      <c r="AG243">
        <v>0</v>
      </c>
      <c r="AH243">
        <v>0</v>
      </c>
      <c r="AI243">
        <v>0</v>
      </c>
      <c r="AJ243">
        <v>0</v>
      </c>
      <c r="AK243">
        <v>0</v>
      </c>
      <c r="AL243" t="s">
        <v>125</v>
      </c>
    </row>
    <row r="244" spans="2:38">
      <c r="B244" t="s">
        <v>365</v>
      </c>
      <c r="C244" t="s">
        <v>1052</v>
      </c>
      <c r="D244" t="s">
        <v>1307</v>
      </c>
      <c r="E244" t="s">
        <v>526</v>
      </c>
      <c r="F244">
        <v>0</v>
      </c>
      <c r="G244">
        <v>0</v>
      </c>
      <c r="H244">
        <v>0</v>
      </c>
      <c r="I244">
        <v>0</v>
      </c>
      <c r="J244">
        <v>0</v>
      </c>
      <c r="K244">
        <v>0</v>
      </c>
      <c r="L244">
        <v>0</v>
      </c>
      <c r="M244">
        <v>0</v>
      </c>
      <c r="N244">
        <v>0</v>
      </c>
      <c r="O244">
        <v>0</v>
      </c>
      <c r="P244">
        <v>0</v>
      </c>
      <c r="Q244">
        <v>0</v>
      </c>
      <c r="R244">
        <v>0</v>
      </c>
      <c r="S244">
        <v>0</v>
      </c>
      <c r="T244">
        <v>0</v>
      </c>
      <c r="U244">
        <v>0</v>
      </c>
      <c r="V244">
        <v>0</v>
      </c>
      <c r="W244">
        <v>0</v>
      </c>
      <c r="X244">
        <v>0</v>
      </c>
      <c r="Y244">
        <v>0</v>
      </c>
      <c r="Z244">
        <v>0</v>
      </c>
      <c r="AA244">
        <v>0</v>
      </c>
      <c r="AB244">
        <v>0</v>
      </c>
      <c r="AC244">
        <v>0</v>
      </c>
      <c r="AD244">
        <v>0</v>
      </c>
      <c r="AE244">
        <v>0</v>
      </c>
      <c r="AF244">
        <v>0</v>
      </c>
      <c r="AG244">
        <v>0</v>
      </c>
      <c r="AH244">
        <v>0</v>
      </c>
      <c r="AI244">
        <v>0</v>
      </c>
      <c r="AJ244">
        <v>0</v>
      </c>
      <c r="AK244">
        <v>0</v>
      </c>
      <c r="AL244" t="s">
        <v>125</v>
      </c>
    </row>
    <row r="245" spans="2:38">
      <c r="B245" t="s">
        <v>367</v>
      </c>
      <c r="C245" t="s">
        <v>1053</v>
      </c>
      <c r="D245" t="s">
        <v>1308</v>
      </c>
      <c r="E245" t="s">
        <v>526</v>
      </c>
      <c r="F245">
        <v>0</v>
      </c>
      <c r="G245">
        <v>0.53084200000000004</v>
      </c>
      <c r="H245">
        <v>1.5164519999999999</v>
      </c>
      <c r="I245">
        <v>2.99369</v>
      </c>
      <c r="J245">
        <v>4.9528829999999999</v>
      </c>
      <c r="K245">
        <v>7.3008350000000002</v>
      </c>
      <c r="L245">
        <v>10.976789</v>
      </c>
      <c r="M245">
        <v>16.620100000000001</v>
      </c>
      <c r="N245">
        <v>23.49588</v>
      </c>
      <c r="O245">
        <v>31.763241000000001</v>
      </c>
      <c r="P245">
        <v>40.905560000000001</v>
      </c>
      <c r="Q245">
        <v>49.642147000000001</v>
      </c>
      <c r="R245">
        <v>58.476996999999997</v>
      </c>
      <c r="S245">
        <v>67.177245999999997</v>
      </c>
      <c r="T245">
        <v>75.715880999999996</v>
      </c>
      <c r="U245">
        <v>84.085205000000002</v>
      </c>
      <c r="V245">
        <v>91.805854999999994</v>
      </c>
      <c r="W245">
        <v>99.797721999999993</v>
      </c>
      <c r="X245">
        <v>107.289001</v>
      </c>
      <c r="Y245">
        <v>113.900513</v>
      </c>
      <c r="Z245">
        <v>121.22287799999999</v>
      </c>
      <c r="AA245">
        <v>127.806213</v>
      </c>
      <c r="AB245">
        <v>134.47262599999999</v>
      </c>
      <c r="AC245">
        <v>141.422653</v>
      </c>
      <c r="AD245">
        <v>148.14317299999999</v>
      </c>
      <c r="AE245">
        <v>154.852417</v>
      </c>
      <c r="AF245">
        <v>161.660583</v>
      </c>
      <c r="AG245">
        <v>169.13922099999999</v>
      </c>
      <c r="AH245">
        <v>175.69311500000001</v>
      </c>
      <c r="AI245">
        <v>182.633545</v>
      </c>
      <c r="AJ245">
        <v>189.63705400000001</v>
      </c>
      <c r="AK245">
        <v>196.945831</v>
      </c>
      <c r="AL245" t="s">
        <v>125</v>
      </c>
    </row>
    <row r="246" spans="2:38">
      <c r="B246" t="s">
        <v>225</v>
      </c>
      <c r="D246" t="s">
        <v>1309</v>
      </c>
    </row>
    <row r="247" spans="2:38">
      <c r="B247" t="s">
        <v>1054</v>
      </c>
      <c r="C247" t="s">
        <v>1055</v>
      </c>
      <c r="D247" t="s">
        <v>1310</v>
      </c>
      <c r="E247" t="s">
        <v>1301</v>
      </c>
      <c r="F247">
        <v>416.68075599999997</v>
      </c>
      <c r="G247">
        <v>409.15490699999998</v>
      </c>
      <c r="H247">
        <v>404.529877</v>
      </c>
      <c r="I247">
        <v>396.47796599999998</v>
      </c>
      <c r="J247">
        <v>388.98980699999998</v>
      </c>
      <c r="K247">
        <v>379.45697000000001</v>
      </c>
      <c r="L247">
        <v>370.07324199999999</v>
      </c>
      <c r="M247">
        <v>361.44610599999999</v>
      </c>
      <c r="N247">
        <v>352.76406900000001</v>
      </c>
      <c r="O247">
        <v>343.56066900000002</v>
      </c>
      <c r="P247">
        <v>333.81878699999999</v>
      </c>
      <c r="Q247">
        <v>323.794983</v>
      </c>
      <c r="R247">
        <v>320.25204500000001</v>
      </c>
      <c r="S247">
        <v>316.14532500000001</v>
      </c>
      <c r="T247">
        <v>312.65210000000002</v>
      </c>
      <c r="U247">
        <v>308.385468</v>
      </c>
      <c r="V247">
        <v>304.23715199999998</v>
      </c>
      <c r="W247">
        <v>300.63772599999999</v>
      </c>
      <c r="X247">
        <v>296.55325299999998</v>
      </c>
      <c r="Y247">
        <v>292.41882299999997</v>
      </c>
      <c r="Z247">
        <v>288.76394699999997</v>
      </c>
      <c r="AA247">
        <v>284.95684799999998</v>
      </c>
      <c r="AB247">
        <v>283.66168199999998</v>
      </c>
      <c r="AC247">
        <v>282.64859000000001</v>
      </c>
      <c r="AD247">
        <v>281.33288599999997</v>
      </c>
      <c r="AE247">
        <v>280.511841</v>
      </c>
      <c r="AF247">
        <v>279.87280299999998</v>
      </c>
      <c r="AG247">
        <v>280.18786599999999</v>
      </c>
      <c r="AH247">
        <v>279.40164199999998</v>
      </c>
      <c r="AI247">
        <v>279.350281</v>
      </c>
      <c r="AJ247">
        <v>279.69216899999998</v>
      </c>
      <c r="AK247">
        <v>280.25091600000002</v>
      </c>
      <c r="AL247" s="51">
        <v>-1.2999999999999999E-2</v>
      </c>
    </row>
    <row r="248" spans="2:38">
      <c r="B248" t="s">
        <v>1048</v>
      </c>
      <c r="C248" t="s">
        <v>1056</v>
      </c>
      <c r="D248" t="s">
        <v>1311</v>
      </c>
      <c r="E248" t="s">
        <v>1303</v>
      </c>
      <c r="F248">
        <v>4.8133650000000001</v>
      </c>
      <c r="G248">
        <v>4.8419600000000003</v>
      </c>
      <c r="H248">
        <v>4.8707260000000003</v>
      </c>
      <c r="I248">
        <v>4.8996630000000003</v>
      </c>
      <c r="J248">
        <v>4.9287720000000004</v>
      </c>
      <c r="K248">
        <v>4.9580539999999997</v>
      </c>
      <c r="L248">
        <v>4.9875090000000002</v>
      </c>
      <c r="M248">
        <v>5.0171400000000004</v>
      </c>
      <c r="N248">
        <v>5.0469470000000003</v>
      </c>
      <c r="O248">
        <v>5.0769310000000001</v>
      </c>
      <c r="P248">
        <v>5.1070919999999997</v>
      </c>
      <c r="Q248">
        <v>5.1374339999999998</v>
      </c>
      <c r="R248">
        <v>5.1679550000000001</v>
      </c>
      <c r="S248">
        <v>5.198658</v>
      </c>
      <c r="T248">
        <v>5.2295429999999996</v>
      </c>
      <c r="U248">
        <v>5.2606109999999999</v>
      </c>
      <c r="V248">
        <v>5.2918640000000003</v>
      </c>
      <c r="W248">
        <v>5.3233030000000001</v>
      </c>
      <c r="X248">
        <v>5.3549290000000003</v>
      </c>
      <c r="Y248">
        <v>5.3867419999999999</v>
      </c>
      <c r="Z248">
        <v>5.4187450000000004</v>
      </c>
      <c r="AA248">
        <v>5.4509379999999998</v>
      </c>
      <c r="AB248">
        <v>5.4833220000000003</v>
      </c>
      <c r="AC248">
        <v>5.515898</v>
      </c>
      <c r="AD248">
        <v>5.548667</v>
      </c>
      <c r="AE248">
        <v>5.5816319999999999</v>
      </c>
      <c r="AF248">
        <v>5.6147919999999996</v>
      </c>
      <c r="AG248">
        <v>5.6481500000000002</v>
      </c>
      <c r="AH248">
        <v>5.681705</v>
      </c>
      <c r="AI248">
        <v>5.7154600000000002</v>
      </c>
      <c r="AJ248">
        <v>5.7494160000000001</v>
      </c>
      <c r="AK248">
        <v>5.7835729999999996</v>
      </c>
      <c r="AL248" s="51">
        <v>6.0000000000000001E-3</v>
      </c>
    </row>
    <row r="249" spans="2:38">
      <c r="B249" t="s">
        <v>124</v>
      </c>
      <c r="D249" t="s">
        <v>1312</v>
      </c>
    </row>
    <row r="250" spans="2:38">
      <c r="B250" t="s">
        <v>331</v>
      </c>
      <c r="C250" t="s">
        <v>1057</v>
      </c>
      <c r="D250" t="s">
        <v>1313</v>
      </c>
      <c r="E250" t="s">
        <v>526</v>
      </c>
      <c r="F250">
        <v>86.762908999999993</v>
      </c>
      <c r="G250">
        <v>84.306113999999994</v>
      </c>
      <c r="H250">
        <v>83.001830999999996</v>
      </c>
      <c r="I250">
        <v>81.066428999999999</v>
      </c>
      <c r="J250">
        <v>79.037163000000007</v>
      </c>
      <c r="K250">
        <v>76.613297000000003</v>
      </c>
      <c r="L250">
        <v>74.252257999999998</v>
      </c>
      <c r="M250">
        <v>72.069480999999996</v>
      </c>
      <c r="N250">
        <v>69.893257000000006</v>
      </c>
      <c r="O250">
        <v>67.634338</v>
      </c>
      <c r="P250">
        <v>65.292312999999993</v>
      </c>
      <c r="Q250">
        <v>62.918449000000003</v>
      </c>
      <c r="R250">
        <v>61.819186999999999</v>
      </c>
      <c r="S250">
        <v>60.623375000000003</v>
      </c>
      <c r="T250">
        <v>59.551369000000001</v>
      </c>
      <c r="U250">
        <v>58.340328</v>
      </c>
      <c r="V250">
        <v>57.169089999999997</v>
      </c>
      <c r="W250">
        <v>56.117263999999999</v>
      </c>
      <c r="X250">
        <v>54.977631000000002</v>
      </c>
      <c r="Y250">
        <v>53.831322</v>
      </c>
      <c r="Z250">
        <v>52.775950999999999</v>
      </c>
      <c r="AA250">
        <v>51.681522000000001</v>
      </c>
      <c r="AB250">
        <v>51.084251000000002</v>
      </c>
      <c r="AC250">
        <v>50.539864000000001</v>
      </c>
      <c r="AD250">
        <v>49.941414000000002</v>
      </c>
      <c r="AE250">
        <v>49.431511</v>
      </c>
      <c r="AF250">
        <v>48.953727999999998</v>
      </c>
      <c r="AG250">
        <v>48.641235000000002</v>
      </c>
      <c r="AH250">
        <v>48.134163000000001</v>
      </c>
      <c r="AI250">
        <v>47.751972000000002</v>
      </c>
      <c r="AJ250">
        <v>47.434081999999997</v>
      </c>
      <c r="AK250">
        <v>47.147132999999997</v>
      </c>
      <c r="AL250" s="51">
        <v>-1.9E-2</v>
      </c>
    </row>
    <row r="251" spans="2:38">
      <c r="B251" t="s">
        <v>363</v>
      </c>
      <c r="C251" t="s">
        <v>1058</v>
      </c>
      <c r="D251" t="s">
        <v>1314</v>
      </c>
      <c r="E251" t="s">
        <v>526</v>
      </c>
      <c r="F251">
        <v>2.235385</v>
      </c>
      <c r="G251">
        <v>3.1859519999999999</v>
      </c>
      <c r="H251">
        <v>2.322066</v>
      </c>
      <c r="I251">
        <v>1.5368459999999999</v>
      </c>
      <c r="J251">
        <v>1.430444</v>
      </c>
      <c r="K251">
        <v>1.323928</v>
      </c>
      <c r="L251">
        <v>1.2232050000000001</v>
      </c>
      <c r="M251">
        <v>1.1355170000000001</v>
      </c>
      <c r="N251">
        <v>1.0484849999999999</v>
      </c>
      <c r="O251">
        <v>0.96447400000000005</v>
      </c>
      <c r="P251">
        <v>0.88311600000000001</v>
      </c>
      <c r="Q251">
        <v>0.80201199999999995</v>
      </c>
      <c r="R251">
        <v>0.73750899999999997</v>
      </c>
      <c r="S251">
        <v>0.67493400000000003</v>
      </c>
      <c r="T251">
        <v>0.61419000000000001</v>
      </c>
      <c r="U251">
        <v>0.55547800000000003</v>
      </c>
      <c r="V251">
        <v>0.500224</v>
      </c>
      <c r="W251">
        <v>0.45387899999999998</v>
      </c>
      <c r="X251">
        <v>0.404642</v>
      </c>
      <c r="Y251">
        <v>0.35112399999999999</v>
      </c>
      <c r="Z251">
        <v>0.296574</v>
      </c>
      <c r="AA251">
        <v>0.248728</v>
      </c>
      <c r="AB251">
        <v>0.24607599999999999</v>
      </c>
      <c r="AC251">
        <v>0.24366399999999999</v>
      </c>
      <c r="AD251">
        <v>0.24105099999999999</v>
      </c>
      <c r="AE251">
        <v>0.23888200000000001</v>
      </c>
      <c r="AF251">
        <v>0.236868</v>
      </c>
      <c r="AG251">
        <v>0.235655</v>
      </c>
      <c r="AH251">
        <v>0.233567</v>
      </c>
      <c r="AI251">
        <v>0.232095</v>
      </c>
      <c r="AJ251">
        <v>0.23092799999999999</v>
      </c>
      <c r="AK251">
        <v>0.22997100000000001</v>
      </c>
      <c r="AL251" s="51">
        <v>-7.0999999999999994E-2</v>
      </c>
    </row>
    <row r="252" spans="2:38">
      <c r="B252" t="s">
        <v>365</v>
      </c>
      <c r="C252" t="s">
        <v>1059</v>
      </c>
      <c r="D252" t="s">
        <v>1315</v>
      </c>
      <c r="E252" t="s">
        <v>526</v>
      </c>
      <c r="F252">
        <v>0</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v>0</v>
      </c>
      <c r="AK252">
        <v>0</v>
      </c>
      <c r="AL252" t="s">
        <v>125</v>
      </c>
    </row>
    <row r="253" spans="2:38">
      <c r="B253" t="s">
        <v>367</v>
      </c>
      <c r="C253" t="s">
        <v>1060</v>
      </c>
      <c r="D253" t="s">
        <v>1316</v>
      </c>
      <c r="E253" t="s">
        <v>526</v>
      </c>
      <c r="F253">
        <v>0.41039300000000001</v>
      </c>
      <c r="G253">
        <v>0.45460099999999998</v>
      </c>
      <c r="H253">
        <v>0.50124199999999997</v>
      </c>
      <c r="I253">
        <v>0.540412</v>
      </c>
      <c r="J253">
        <v>0.57549600000000001</v>
      </c>
      <c r="K253">
        <v>0.60282999999999998</v>
      </c>
      <c r="L253">
        <v>0.62714300000000001</v>
      </c>
      <c r="M253">
        <v>0.64570799999999995</v>
      </c>
      <c r="N253">
        <v>0.66405700000000001</v>
      </c>
      <c r="O253">
        <v>0.67871499999999996</v>
      </c>
      <c r="P253">
        <v>0.68984699999999999</v>
      </c>
      <c r="Q253">
        <v>0.70019699999999996</v>
      </c>
      <c r="R253">
        <v>0.72452499999999997</v>
      </c>
      <c r="S253">
        <v>0.74545099999999997</v>
      </c>
      <c r="T253">
        <v>0.76766599999999996</v>
      </c>
      <c r="U253">
        <v>0.78569100000000003</v>
      </c>
      <c r="V253">
        <v>0.80185499999999998</v>
      </c>
      <c r="W253">
        <v>0.81404500000000002</v>
      </c>
      <c r="X253">
        <v>0.82663299999999995</v>
      </c>
      <c r="Y253">
        <v>0.84219699999999997</v>
      </c>
      <c r="Z253">
        <v>0.86042200000000002</v>
      </c>
      <c r="AA253">
        <v>0.90076100000000003</v>
      </c>
      <c r="AB253">
        <v>0.95246699999999995</v>
      </c>
      <c r="AC253">
        <v>1.0081420000000001</v>
      </c>
      <c r="AD253">
        <v>1.0658890000000001</v>
      </c>
      <c r="AE253">
        <v>1.1289119999999999</v>
      </c>
      <c r="AF253">
        <v>1.196442</v>
      </c>
      <c r="AG253">
        <v>1.272354</v>
      </c>
      <c r="AH253">
        <v>1.3477380000000001</v>
      </c>
      <c r="AI253">
        <v>1.4313530000000001</v>
      </c>
      <c r="AJ253">
        <v>1.5223279999999999</v>
      </c>
      <c r="AK253">
        <v>1.620312</v>
      </c>
      <c r="AL253" s="51">
        <v>4.4999999999999998E-2</v>
      </c>
    </row>
    <row r="254" spans="2:38">
      <c r="B254" t="s">
        <v>224</v>
      </c>
      <c r="D254" t="s">
        <v>1317</v>
      </c>
    </row>
    <row r="255" spans="2:38">
      <c r="B255" t="s">
        <v>1061</v>
      </c>
      <c r="C255" t="s">
        <v>1062</v>
      </c>
      <c r="D255" t="s">
        <v>1318</v>
      </c>
      <c r="E255" t="s">
        <v>1319</v>
      </c>
      <c r="F255">
        <v>4889.7353519999997</v>
      </c>
      <c r="G255">
        <v>5156.6806640000004</v>
      </c>
      <c r="H255">
        <v>5372.2089839999999</v>
      </c>
      <c r="I255">
        <v>5628.09375</v>
      </c>
      <c r="J255">
        <v>5880.2001950000003</v>
      </c>
      <c r="K255">
        <v>6094.5864259999998</v>
      </c>
      <c r="L255">
        <v>6268.7861329999996</v>
      </c>
      <c r="M255">
        <v>6451.1318359999996</v>
      </c>
      <c r="N255">
        <v>6650.6171880000002</v>
      </c>
      <c r="O255">
        <v>6853.71875</v>
      </c>
      <c r="P255">
        <v>7078.9506840000004</v>
      </c>
      <c r="Q255">
        <v>7266.751953</v>
      </c>
      <c r="R255">
        <v>7493.6474609999996</v>
      </c>
      <c r="S255">
        <v>7711.1591799999997</v>
      </c>
      <c r="T255">
        <v>7924.2485349999997</v>
      </c>
      <c r="U255">
        <v>8145.9790039999998</v>
      </c>
      <c r="V255">
        <v>8359.0400389999995</v>
      </c>
      <c r="W255">
        <v>8575.9599610000005</v>
      </c>
      <c r="X255">
        <v>8826.15625</v>
      </c>
      <c r="Y255">
        <v>9046.71875</v>
      </c>
      <c r="Z255">
        <v>9279.6396480000003</v>
      </c>
      <c r="AA255">
        <v>9527.5566409999992</v>
      </c>
      <c r="AB255">
        <v>9797.0556639999995</v>
      </c>
      <c r="AC255">
        <v>10049.824219</v>
      </c>
      <c r="AD255">
        <v>10315.028319999999</v>
      </c>
      <c r="AE255">
        <v>10582.304688</v>
      </c>
      <c r="AF255">
        <v>10860.224609000001</v>
      </c>
      <c r="AG255">
        <v>11162.009765999999</v>
      </c>
      <c r="AH255">
        <v>11475.46875</v>
      </c>
      <c r="AI255">
        <v>11835.691406</v>
      </c>
      <c r="AJ255">
        <v>12209.767578000001</v>
      </c>
      <c r="AK255">
        <v>12516.130859000001</v>
      </c>
      <c r="AL255" s="51">
        <v>3.1E-2</v>
      </c>
    </row>
    <row r="256" spans="2:38">
      <c r="B256" t="s">
        <v>1063</v>
      </c>
      <c r="C256" t="s">
        <v>1064</v>
      </c>
      <c r="D256" t="s">
        <v>1320</v>
      </c>
      <c r="E256" t="s">
        <v>1319</v>
      </c>
      <c r="F256">
        <v>1823.1679690000001</v>
      </c>
      <c r="G256">
        <v>1908.395996</v>
      </c>
      <c r="H256">
        <v>1944.5722659999999</v>
      </c>
      <c r="I256">
        <v>2002.815552</v>
      </c>
      <c r="J256">
        <v>2079.298096</v>
      </c>
      <c r="K256">
        <v>2163.3439939999998</v>
      </c>
      <c r="L256">
        <v>2248.3400879999999</v>
      </c>
      <c r="M256">
        <v>2353.4111330000001</v>
      </c>
      <c r="N256">
        <v>2468.5520019999999</v>
      </c>
      <c r="O256">
        <v>2575.9233399999998</v>
      </c>
      <c r="P256">
        <v>2676.4560550000001</v>
      </c>
      <c r="Q256">
        <v>2754.3237300000001</v>
      </c>
      <c r="R256">
        <v>2847.4958499999998</v>
      </c>
      <c r="S256">
        <v>2935.1171880000002</v>
      </c>
      <c r="T256">
        <v>3025.2998050000001</v>
      </c>
      <c r="U256">
        <v>3112.4057619999999</v>
      </c>
      <c r="V256">
        <v>3205.0026859999998</v>
      </c>
      <c r="W256">
        <v>3298.0275879999999</v>
      </c>
      <c r="X256">
        <v>3405.5017090000001</v>
      </c>
      <c r="Y256">
        <v>3496.6762699999999</v>
      </c>
      <c r="Z256">
        <v>3594.181885</v>
      </c>
      <c r="AA256">
        <v>3700.5283199999999</v>
      </c>
      <c r="AB256">
        <v>3820.5083009999998</v>
      </c>
      <c r="AC256">
        <v>3934.8896479999999</v>
      </c>
      <c r="AD256">
        <v>4052.5656739999999</v>
      </c>
      <c r="AE256">
        <v>4173.1708980000003</v>
      </c>
      <c r="AF256">
        <v>4291.4741210000002</v>
      </c>
      <c r="AG256">
        <v>4414.966797</v>
      </c>
      <c r="AH256">
        <v>4544.2700199999999</v>
      </c>
      <c r="AI256">
        <v>4690.1435549999997</v>
      </c>
      <c r="AJ256">
        <v>4842.4624020000001</v>
      </c>
      <c r="AK256">
        <v>4970.7250979999999</v>
      </c>
      <c r="AL256" s="51">
        <v>3.3000000000000002E-2</v>
      </c>
    </row>
    <row r="257" spans="2:38">
      <c r="B257" t="s">
        <v>1065</v>
      </c>
      <c r="C257" t="s">
        <v>1066</v>
      </c>
      <c r="D257" t="s">
        <v>1321</v>
      </c>
      <c r="E257" t="s">
        <v>1319</v>
      </c>
      <c r="F257">
        <v>3066.5673830000001</v>
      </c>
      <c r="G257">
        <v>3248.2849120000001</v>
      </c>
      <c r="H257">
        <v>3427.6369629999999</v>
      </c>
      <c r="I257">
        <v>3625.2783199999999</v>
      </c>
      <c r="J257">
        <v>3800.9020999999998</v>
      </c>
      <c r="K257">
        <v>3931.242432</v>
      </c>
      <c r="L257">
        <v>4020.446289</v>
      </c>
      <c r="M257">
        <v>4097.720703</v>
      </c>
      <c r="N257">
        <v>4182.0649409999996</v>
      </c>
      <c r="O257">
        <v>4277.7954099999997</v>
      </c>
      <c r="P257">
        <v>4402.4946289999998</v>
      </c>
      <c r="Q257">
        <v>4512.4282229999999</v>
      </c>
      <c r="R257">
        <v>4646.1513670000004</v>
      </c>
      <c r="S257">
        <v>4776.0419920000004</v>
      </c>
      <c r="T257">
        <v>4898.9487300000001</v>
      </c>
      <c r="U257">
        <v>5033.5732420000004</v>
      </c>
      <c r="V257">
        <v>5154.0375979999999</v>
      </c>
      <c r="W257">
        <v>5277.9326170000004</v>
      </c>
      <c r="X257">
        <v>5420.6547849999997</v>
      </c>
      <c r="Y257">
        <v>5550.0429690000001</v>
      </c>
      <c r="Z257">
        <v>5685.4580079999996</v>
      </c>
      <c r="AA257">
        <v>5827.0288090000004</v>
      </c>
      <c r="AB257">
        <v>5976.5473629999997</v>
      </c>
      <c r="AC257">
        <v>6114.9340819999998</v>
      </c>
      <c r="AD257">
        <v>6262.4624020000001</v>
      </c>
      <c r="AE257">
        <v>6409.1337890000004</v>
      </c>
      <c r="AF257">
        <v>6568.7504879999997</v>
      </c>
      <c r="AG257">
        <v>6747.0434569999998</v>
      </c>
      <c r="AH257">
        <v>6931.1992190000001</v>
      </c>
      <c r="AI257">
        <v>7145.5478519999997</v>
      </c>
      <c r="AJ257">
        <v>7367.3051759999998</v>
      </c>
      <c r="AK257">
        <v>7545.4052730000003</v>
      </c>
      <c r="AL257" s="51">
        <v>2.9000000000000001E-2</v>
      </c>
    </row>
    <row r="258" spans="2:38">
      <c r="B258" t="s">
        <v>124</v>
      </c>
      <c r="D258" t="s">
        <v>1322</v>
      </c>
    </row>
    <row r="259" spans="2:38">
      <c r="B259" t="s">
        <v>331</v>
      </c>
      <c r="C259" t="s">
        <v>1067</v>
      </c>
      <c r="D259" t="s">
        <v>1323</v>
      </c>
      <c r="E259" t="s">
        <v>526</v>
      </c>
      <c r="F259">
        <v>373.04852299999999</v>
      </c>
      <c r="G259">
        <v>492.63659699999999</v>
      </c>
      <c r="H259">
        <v>398.97430400000002</v>
      </c>
      <c r="I259">
        <v>270.68814099999997</v>
      </c>
      <c r="J259">
        <v>260.35339399999998</v>
      </c>
      <c r="K259">
        <v>284.41613799999999</v>
      </c>
      <c r="L259">
        <v>260.11810300000002</v>
      </c>
      <c r="M259">
        <v>305.99264499999998</v>
      </c>
      <c r="N259">
        <v>287.353027</v>
      </c>
      <c r="O259">
        <v>286.02362099999999</v>
      </c>
      <c r="P259">
        <v>309.098389</v>
      </c>
      <c r="Q259">
        <v>290.22256499999997</v>
      </c>
      <c r="R259">
        <v>287.38903800000003</v>
      </c>
      <c r="S259">
        <v>304.67053199999998</v>
      </c>
      <c r="T259">
        <v>287.642517</v>
      </c>
      <c r="U259">
        <v>286.05914300000001</v>
      </c>
      <c r="V259">
        <v>289.48724399999998</v>
      </c>
      <c r="W259">
        <v>303.53295900000001</v>
      </c>
      <c r="X259">
        <v>290.359711</v>
      </c>
      <c r="Y259">
        <v>303.77838100000002</v>
      </c>
      <c r="Z259">
        <v>302.08587599999998</v>
      </c>
      <c r="AA259">
        <v>289.51818800000001</v>
      </c>
      <c r="AB259">
        <v>302.03198200000003</v>
      </c>
      <c r="AC259">
        <v>299.421448</v>
      </c>
      <c r="AD259">
        <v>299.355164</v>
      </c>
      <c r="AE259">
        <v>301.17114299999997</v>
      </c>
      <c r="AF259">
        <v>301.36944599999998</v>
      </c>
      <c r="AG259">
        <v>300.46417200000002</v>
      </c>
      <c r="AH259">
        <v>301.91915899999998</v>
      </c>
      <c r="AI259">
        <v>302.29302999999999</v>
      </c>
      <c r="AJ259">
        <v>301.71484400000003</v>
      </c>
      <c r="AK259">
        <v>301.03601099999997</v>
      </c>
      <c r="AL259" s="51">
        <v>-7.0000000000000001E-3</v>
      </c>
    </row>
    <row r="260" spans="2:38">
      <c r="B260" t="s">
        <v>363</v>
      </c>
      <c r="C260" t="s">
        <v>1068</v>
      </c>
      <c r="D260" t="s">
        <v>1324</v>
      </c>
      <c r="E260" t="s">
        <v>526</v>
      </c>
      <c r="F260">
        <v>540.36908000000005</v>
      </c>
      <c r="G260">
        <v>498.79110700000001</v>
      </c>
      <c r="H260">
        <v>528.29766800000004</v>
      </c>
      <c r="I260">
        <v>585.81372099999999</v>
      </c>
      <c r="J260">
        <v>598.65875200000005</v>
      </c>
      <c r="K260">
        <v>547.18670699999996</v>
      </c>
      <c r="L260">
        <v>586.83374000000003</v>
      </c>
      <c r="M260">
        <v>508.31253099999998</v>
      </c>
      <c r="N260">
        <v>541.50268600000004</v>
      </c>
      <c r="O260">
        <v>543.14996299999996</v>
      </c>
      <c r="P260">
        <v>498.26242100000002</v>
      </c>
      <c r="Q260">
        <v>539.54382299999997</v>
      </c>
      <c r="R260">
        <v>540.50958300000002</v>
      </c>
      <c r="S260">
        <v>503.43539399999997</v>
      </c>
      <c r="T260">
        <v>533.15039100000001</v>
      </c>
      <c r="U260">
        <v>531.77252199999998</v>
      </c>
      <c r="V260">
        <v>520.51074200000005</v>
      </c>
      <c r="W260">
        <v>487.70532200000002</v>
      </c>
      <c r="X260">
        <v>506.624664</v>
      </c>
      <c r="Y260">
        <v>473.15625</v>
      </c>
      <c r="Z260">
        <v>470.15078699999998</v>
      </c>
      <c r="AA260">
        <v>487.993042</v>
      </c>
      <c r="AB260">
        <v>452.730774</v>
      </c>
      <c r="AC260">
        <v>446.88406400000002</v>
      </c>
      <c r="AD260">
        <v>437.73727400000001</v>
      </c>
      <c r="AE260">
        <v>426.45843500000001</v>
      </c>
      <c r="AF260">
        <v>418.569885</v>
      </c>
      <c r="AG260">
        <v>414.66601600000001</v>
      </c>
      <c r="AH260">
        <v>406.38665800000001</v>
      </c>
      <c r="AI260">
        <v>401.58767699999999</v>
      </c>
      <c r="AJ260">
        <v>398.158569</v>
      </c>
      <c r="AK260">
        <v>397.07925399999999</v>
      </c>
      <c r="AL260" s="51">
        <v>-0.01</v>
      </c>
    </row>
    <row r="261" spans="2:38">
      <c r="B261" t="s">
        <v>365</v>
      </c>
      <c r="C261" t="s">
        <v>1069</v>
      </c>
      <c r="D261" t="s">
        <v>1325</v>
      </c>
      <c r="E261" t="s">
        <v>526</v>
      </c>
      <c r="F261">
        <v>0</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v>0</v>
      </c>
      <c r="AK261">
        <v>0</v>
      </c>
      <c r="AL261" t="s">
        <v>125</v>
      </c>
    </row>
    <row r="262" spans="2:38">
      <c r="B262" t="s">
        <v>367</v>
      </c>
      <c r="C262" t="s">
        <v>1070</v>
      </c>
      <c r="D262" t="s">
        <v>1326</v>
      </c>
      <c r="E262" t="s">
        <v>526</v>
      </c>
      <c r="F262">
        <v>13.90934</v>
      </c>
      <c r="G262">
        <v>17.410114</v>
      </c>
      <c r="H262">
        <v>43.843933</v>
      </c>
      <c r="I262">
        <v>30.469657999999999</v>
      </c>
      <c r="J262">
        <v>32.936737000000001</v>
      </c>
      <c r="K262">
        <v>44.320019000000002</v>
      </c>
      <c r="L262">
        <v>42.345123000000001</v>
      </c>
      <c r="M262">
        <v>50.059466999999998</v>
      </c>
      <c r="N262">
        <v>46.811691000000003</v>
      </c>
      <c r="O262">
        <v>47.560921</v>
      </c>
      <c r="P262">
        <v>55.391410999999998</v>
      </c>
      <c r="Q262">
        <v>46.84478</v>
      </c>
      <c r="R262">
        <v>49.562832</v>
      </c>
      <c r="S262">
        <v>57.838287000000001</v>
      </c>
      <c r="T262">
        <v>55.271194000000001</v>
      </c>
      <c r="U262">
        <v>58.276950999999997</v>
      </c>
      <c r="V262">
        <v>62.914200000000001</v>
      </c>
      <c r="W262">
        <v>71.488654999999994</v>
      </c>
      <c r="X262">
        <v>72.386870999999999</v>
      </c>
      <c r="Y262">
        <v>82.020920000000004</v>
      </c>
      <c r="Z262">
        <v>86.199387000000002</v>
      </c>
      <c r="AA262">
        <v>87.187720999999996</v>
      </c>
      <c r="AB262">
        <v>98.987724</v>
      </c>
      <c r="AC262">
        <v>106.003815</v>
      </c>
      <c r="AD262">
        <v>112.71416499999999</v>
      </c>
      <c r="AE262">
        <v>118.97422</v>
      </c>
      <c r="AF262">
        <v>124.575676</v>
      </c>
      <c r="AG262">
        <v>128.616287</v>
      </c>
      <c r="AH262">
        <v>133.25088500000001</v>
      </c>
      <c r="AI262">
        <v>136.66824299999999</v>
      </c>
      <c r="AJ262">
        <v>140.11526499999999</v>
      </c>
      <c r="AK262">
        <v>141.97546399999999</v>
      </c>
      <c r="AL262" s="51">
        <v>7.8E-2</v>
      </c>
    </row>
  </sheetData>
  <pageMargins left="0.75" right="0.75" top="1" bottom="1" header="0.5" footer="0.5"/>
  <pageSetup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Q35"/>
  <sheetViews>
    <sheetView zoomScale="115" zoomScaleNormal="115" workbookViewId="0">
      <selection activeCell="F2" sqref="F2"/>
    </sheetView>
  </sheetViews>
  <sheetFormatPr baseColWidth="10" defaultColWidth="8.83203125" defaultRowHeight="15"/>
  <cols>
    <col min="2" max="2" width="13.1640625" customWidth="1"/>
    <col min="3" max="3" width="18.5" customWidth="1"/>
    <col min="4" max="4" width="16.6640625" customWidth="1"/>
    <col min="5" max="5" width="11.83203125" customWidth="1"/>
    <col min="10" max="10" width="11.83203125" customWidth="1"/>
  </cols>
  <sheetData>
    <row r="1" spans="1:17">
      <c r="D1" t="s">
        <v>2258</v>
      </c>
      <c r="E1" t="s">
        <v>2259</v>
      </c>
      <c r="F1" t="s">
        <v>2298</v>
      </c>
      <c r="J1" s="87" t="s">
        <v>2305</v>
      </c>
      <c r="K1" s="87"/>
      <c r="L1" s="87"/>
      <c r="M1" s="87"/>
      <c r="N1" s="87"/>
      <c r="O1" s="87"/>
      <c r="P1" s="87"/>
      <c r="Q1" s="87"/>
    </row>
    <row r="2" spans="1:17" ht="48">
      <c r="A2" s="81" t="s">
        <v>120</v>
      </c>
      <c r="B2" s="80" t="s">
        <v>2220</v>
      </c>
      <c r="C2" t="s">
        <v>2263</v>
      </c>
      <c r="D2">
        <f>IFERROR(INDEX('AEO 40'!$B$37:$AI$37,MATCH(B2,'AEO 40'!$B$5:$AI$5,0)),0)</f>
        <v>40.156863999999999</v>
      </c>
      <c r="E2">
        <f>IFERROR(INDEX('AEO 38'!$B$40:$AJ$40,MATCH(LDVs!C2,'AEO 38'!$B$8:$AJ$8,0)),0)</f>
        <v>6709.9770509999998</v>
      </c>
      <c r="F2">
        <f>D2*(E2/SUMIF(A:A,A2,E:E))</f>
        <v>17.753919591616114</v>
      </c>
      <c r="K2" s="44" t="s">
        <v>118</v>
      </c>
      <c r="L2" s="44" t="s">
        <v>119</v>
      </c>
      <c r="M2" s="44" t="s">
        <v>120</v>
      </c>
      <c r="N2" s="44" t="s">
        <v>121</v>
      </c>
      <c r="O2" s="44" t="s">
        <v>122</v>
      </c>
      <c r="P2" s="44" t="s">
        <v>269</v>
      </c>
      <c r="Q2" s="44" t="s">
        <v>270</v>
      </c>
    </row>
    <row r="3" spans="1:17" ht="48">
      <c r="A3" s="81" t="s">
        <v>121</v>
      </c>
      <c r="B3" s="80" t="s">
        <v>2221</v>
      </c>
      <c r="C3" t="s">
        <v>2264</v>
      </c>
      <c r="D3">
        <f>IFERROR(INDEX('AEO 40'!$B$37:$AI$37,MATCH(B3,'AEO 40'!$B$5:$AI$5,0)),0)</f>
        <v>50.414794999999998</v>
      </c>
      <c r="E3">
        <f>IFERROR(INDEX('AEO 38'!$B$40:$AJ$40,MATCH(LDVs!C3,'AEO 38'!$B$8:$AJ$8,0)),0)</f>
        <v>2.0940340000000002</v>
      </c>
      <c r="F3">
        <f t="shared" ref="F3:F35" si="0">D3*(E3/SUMIF(A:A,A3,E:E))</f>
        <v>1.3703325128845232</v>
      </c>
      <c r="J3" t="s">
        <v>2306</v>
      </c>
      <c r="K3">
        <f>SUMIF($A:$A,K2,$F:$F)</f>
        <v>117.15993310210855</v>
      </c>
      <c r="L3">
        <f t="shared" ref="L3:Q3" si="1">SUMIF($A:$A,L2,$F:$F)</f>
        <v>33.509855577316202</v>
      </c>
      <c r="M3">
        <f t="shared" si="1"/>
        <v>34.908538325310758</v>
      </c>
      <c r="N3">
        <f t="shared" si="1"/>
        <v>37.401060756427974</v>
      </c>
      <c r="O3">
        <f t="shared" si="1"/>
        <v>66.914154475145807</v>
      </c>
      <c r="P3">
        <f t="shared" si="1"/>
        <v>30.743514278002429</v>
      </c>
      <c r="Q3">
        <f t="shared" si="1"/>
        <v>54.463524</v>
      </c>
    </row>
    <row r="4" spans="1:17" ht="64">
      <c r="A4" s="81" t="s">
        <v>120</v>
      </c>
      <c r="B4" s="80" t="s">
        <v>2222</v>
      </c>
      <c r="C4" t="s">
        <v>2266</v>
      </c>
      <c r="D4">
        <f>IFERROR(INDEX('AEO 40'!$B$37:$AI$37,MATCH(B4,'AEO 40'!$B$5:$AI$5,0)),0)</f>
        <v>40.841617999999997</v>
      </c>
      <c r="E4">
        <f>IFERROR(INDEX('AEO 38'!$B$40:$AJ$40,MATCH(LDVs!C4,'AEO 38'!$B$8:$AJ$8,0)),0)</f>
        <v>124.26005600000001</v>
      </c>
      <c r="F4">
        <f t="shared" si="0"/>
        <v>0.33438586276611459</v>
      </c>
      <c r="J4" t="s">
        <v>2307</v>
      </c>
      <c r="K4">
        <f>K3*'AEO 40'!$AO$37/'AEO 40'!$AL$37</f>
        <v>78.956804255976593</v>
      </c>
      <c r="L4">
        <f>L3*'AEO 40'!$AO$37/'AEO 40'!$AL$37</f>
        <v>22.583071169546297</v>
      </c>
      <c r="M4">
        <f>M3*'AEO 40'!$AO$37/'AEO 40'!$AL$37</f>
        <v>23.525676009149354</v>
      </c>
      <c r="N4">
        <f>N3*'AEO 40'!$AO$37/'AEO 40'!$AL$37</f>
        <v>25.205444855772321</v>
      </c>
      <c r="O4">
        <f>O3*'AEO 40'!$AO$37/'AEO 40'!$AL$37</f>
        <v>45.095005237359445</v>
      </c>
      <c r="P4">
        <f>P3*'AEO 40'!$AO$37/'AEO 40'!$AL$37</f>
        <v>20.718769418155059</v>
      </c>
      <c r="Q4">
        <f>Q3*'AEO 40'!$AO$37/'AEO 40'!$AL$37</f>
        <v>36.704235737407487</v>
      </c>
    </row>
    <row r="5" spans="1:17" ht="64">
      <c r="A5" s="81" t="s">
        <v>118</v>
      </c>
      <c r="B5" s="80" t="s">
        <v>2223</v>
      </c>
      <c r="C5" t="s">
        <v>2267</v>
      </c>
      <c r="D5">
        <f>IFERROR(INDEX('AEO 40'!$B$37:$AI$37,MATCH(B5,'AEO 40'!$B$5:$AI$5,0)),0)</f>
        <v>111.42800099999999</v>
      </c>
      <c r="E5">
        <f>IFERROR(INDEX('AEO 38'!$B$40:$AJ$40,MATCH(LDVs!C5,'AEO 38'!$B$8:$AJ$8,0)),0)</f>
        <v>9.8944340000000004</v>
      </c>
      <c r="F5">
        <f t="shared" si="0"/>
        <v>3.8061885193827498</v>
      </c>
    </row>
    <row r="6" spans="1:17" ht="64">
      <c r="A6" s="81" t="s">
        <v>118</v>
      </c>
      <c r="B6" s="80" t="s">
        <v>2224</v>
      </c>
      <c r="C6" t="s">
        <v>2268</v>
      </c>
      <c r="D6">
        <f>IFERROR(INDEX('AEO 40'!$B$37:$AI$37,MATCH(B6,'AEO 40'!$B$5:$AI$5,0)),0)</f>
        <v>121.631721</v>
      </c>
      <c r="E6">
        <f>IFERROR(INDEX('AEO 38'!$B$40:$AJ$40,MATCH(LDVs!C6,'AEO 38'!$B$8:$AJ$8,0)),0)</f>
        <v>5.7977920000000003</v>
      </c>
      <c r="F6">
        <f t="shared" si="0"/>
        <v>2.434526364272565</v>
      </c>
    </row>
    <row r="7" spans="1:17" ht="64">
      <c r="A7" s="81" t="s">
        <v>118</v>
      </c>
      <c r="B7" s="80" t="s">
        <v>2225</v>
      </c>
      <c r="C7" t="s">
        <v>2269</v>
      </c>
      <c r="D7">
        <f>IFERROR(INDEX('AEO 40'!$B$37:$AI$37,MATCH(B7,'AEO 40'!$B$5:$AI$5,0)),0)</f>
        <v>120.736069</v>
      </c>
      <c r="E7">
        <f>IFERROR(INDEX('AEO 38'!$B$40:$AJ$40,MATCH(LDVs!C7,'AEO 38'!$B$8:$AJ$8,0)),0)</f>
        <v>223.921402</v>
      </c>
      <c r="F7">
        <f t="shared" si="0"/>
        <v>93.333518015321246</v>
      </c>
    </row>
    <row r="8" spans="1:17" ht="64">
      <c r="A8" s="81" t="s">
        <v>122</v>
      </c>
      <c r="B8" s="80" t="s">
        <v>2226</v>
      </c>
      <c r="C8" t="s">
        <v>2270</v>
      </c>
      <c r="D8">
        <f>IFERROR(INDEX('AEO 40'!$B$37:$AI$37,MATCH(B8,'AEO 40'!$B$5:$AI$5,0)),0)</f>
        <v>61.002524999999999</v>
      </c>
      <c r="E8">
        <f>IFERROR(INDEX('AEO 38'!$B$40:$AJ$40,MATCH(LDVs!C8,'AEO 38'!$B$8:$AJ$8,0)),0)</f>
        <v>29.030843999999998</v>
      </c>
      <c r="F8">
        <f t="shared" si="0"/>
        <v>12.968209339461708</v>
      </c>
    </row>
    <row r="9" spans="1:17" ht="64">
      <c r="A9" s="81" t="s">
        <v>122</v>
      </c>
      <c r="B9" s="80" t="s">
        <v>2227</v>
      </c>
      <c r="C9" t="s">
        <v>2271</v>
      </c>
      <c r="D9">
        <f>IFERROR(INDEX('AEO 40'!$B$37:$AI$37,MATCH(B9,'AEO 40'!$B$5:$AI$5,0)),0)</f>
        <v>74.516875999999996</v>
      </c>
      <c r="E9">
        <f>IFERROR(INDEX('AEO 38'!$B$40:$AJ$40,MATCH(LDVs!C9,'AEO 38'!$B$8:$AJ$8,0)),0)</f>
        <v>78.612166999999999</v>
      </c>
      <c r="F9">
        <f t="shared" si="0"/>
        <v>42.896014797040856</v>
      </c>
    </row>
    <row r="10" spans="1:17" ht="64">
      <c r="A10" s="81" t="s">
        <v>121</v>
      </c>
      <c r="B10" s="80" t="s">
        <v>2228</v>
      </c>
      <c r="C10" t="s">
        <v>2272</v>
      </c>
      <c r="D10">
        <f>IFERROR(INDEX('AEO 40'!$B$37:$AI$37,MATCH(B10,'AEO 40'!$B$5:$AI$5,0)),0)</f>
        <v>0</v>
      </c>
      <c r="E10">
        <f>IFERROR(INDEX('AEO 38'!$B$40:$AJ$40,MATCH(LDVs!C10,'AEO 38'!$B$8:$AJ$8,0)),0)</f>
        <v>0</v>
      </c>
      <c r="F10">
        <f t="shared" si="0"/>
        <v>0</v>
      </c>
    </row>
    <row r="11" spans="1:17" ht="64">
      <c r="A11" s="81" t="s">
        <v>120</v>
      </c>
      <c r="B11" s="80" t="s">
        <v>2229</v>
      </c>
      <c r="C11" t="s">
        <v>2273</v>
      </c>
      <c r="D11">
        <f>IFERROR(INDEX('AEO 40'!$B$37:$AI$37,MATCH(B11,'AEO 40'!$B$5:$AI$5,0)),0)</f>
        <v>57.716971999999998</v>
      </c>
      <c r="E11">
        <f>IFERROR(INDEX('AEO 38'!$B$40:$AJ$40,MATCH(LDVs!C11,'AEO 38'!$B$8:$AJ$8,0)),0)</f>
        <v>146.890152</v>
      </c>
      <c r="F11">
        <f t="shared" si="0"/>
        <v>0.55861120510323536</v>
      </c>
    </row>
    <row r="12" spans="1:17" ht="64">
      <c r="A12" s="81" t="s">
        <v>119</v>
      </c>
      <c r="B12" s="80" t="s">
        <v>2230</v>
      </c>
      <c r="C12" t="s">
        <v>2274</v>
      </c>
      <c r="D12">
        <f>IFERROR(INDEX('AEO 40'!$B$37:$AI$37,MATCH(B12,'AEO 40'!$B$5:$AI$5,0)),0)</f>
        <v>42.766303999999998</v>
      </c>
      <c r="E12">
        <f>IFERROR(INDEX('AEO 38'!$B$40:$AJ$40,MATCH(LDVs!C12,'AEO 38'!$B$8:$AJ$8,0)),0)</f>
        <v>0.67931299999999994</v>
      </c>
      <c r="F12">
        <f t="shared" si="0"/>
        <v>2.7830741045663583</v>
      </c>
    </row>
    <row r="13" spans="1:17" ht="64">
      <c r="A13" s="81" t="s">
        <v>119</v>
      </c>
      <c r="B13" s="80" t="s">
        <v>2231</v>
      </c>
      <c r="C13" t="s">
        <v>2275</v>
      </c>
      <c r="D13">
        <f>IFERROR(INDEX('AEO 40'!$B$37:$AI$37,MATCH(B13,'AEO 40'!$B$5:$AI$5,0)),0)</f>
        <v>40.074883</v>
      </c>
      <c r="E13">
        <f>IFERROR(INDEX('AEO 38'!$B$40:$AJ$40,MATCH(LDVs!C13,'AEO 38'!$B$8:$AJ$8,0)),0)</f>
        <v>3.4463539999999999</v>
      </c>
      <c r="F13">
        <f t="shared" si="0"/>
        <v>13.230774693023113</v>
      </c>
    </row>
    <row r="14" spans="1:17" ht="64">
      <c r="A14" s="81" t="s">
        <v>269</v>
      </c>
      <c r="B14" s="80" t="s">
        <v>2232</v>
      </c>
      <c r="C14" t="s">
        <v>2276</v>
      </c>
      <c r="D14">
        <f>IFERROR(INDEX('AEO 40'!$B$37:$AI$37,MATCH(B14,'AEO 40'!$B$5:$AI$5,0)),0)</f>
        <v>41.242378000000002</v>
      </c>
      <c r="E14">
        <f>IFERROR(INDEX('AEO 38'!$B$40:$AJ$40,MATCH(LDVs!C14,'AEO 38'!$B$8:$AJ$8,0)),0)</f>
        <v>0.84987000000000001</v>
      </c>
      <c r="F14">
        <f t="shared" si="0"/>
        <v>6.5451794290022001</v>
      </c>
    </row>
    <row r="15" spans="1:17" ht="64">
      <c r="A15" s="81" t="s">
        <v>269</v>
      </c>
      <c r="B15" s="80" t="s">
        <v>2233</v>
      </c>
      <c r="D15">
        <f>IFERROR(INDEX('AEO 40'!$B$37:$AI$37,MATCH(B15,'AEO 40'!$B$5:$AI$5,0)),0)</f>
        <v>40.469090000000001</v>
      </c>
      <c r="E15">
        <f>IFERROR(INDEX('AEO 38'!$B$40:$AJ$40,MATCH(LDVs!C15,'AEO 38'!$B$8:$AJ$8,0)),0)</f>
        <v>0</v>
      </c>
      <c r="F15">
        <f t="shared" si="0"/>
        <v>0</v>
      </c>
    </row>
    <row r="16" spans="1:17" ht="64">
      <c r="A16" s="81" t="s">
        <v>270</v>
      </c>
      <c r="B16" s="80" t="s">
        <v>2234</v>
      </c>
      <c r="C16" t="s">
        <v>2277</v>
      </c>
      <c r="D16">
        <f>IFERROR(INDEX('AEO 40'!$B$37:$AI$37,MATCH(B16,'AEO 40'!$B$5:$AI$5,0)),0)</f>
        <v>0</v>
      </c>
      <c r="E16">
        <f>IFERROR(INDEX('AEO 38'!$B$40:$AJ$40,MATCH(LDVs!C16,'AEO 38'!$B$8:$AJ$8,0)),0)</f>
        <v>0</v>
      </c>
      <c r="F16">
        <f t="shared" si="0"/>
        <v>0</v>
      </c>
    </row>
    <row r="17" spans="1:6" ht="64">
      <c r="A17" s="81" t="s">
        <v>270</v>
      </c>
      <c r="B17" s="80" t="s">
        <v>2235</v>
      </c>
      <c r="C17" t="s">
        <v>2278</v>
      </c>
      <c r="D17">
        <f>IFERROR(INDEX('AEO 40'!$B$37:$AI$37,MATCH(B17,'AEO 40'!$B$5:$AI$5,0)),0)</f>
        <v>54.463524</v>
      </c>
      <c r="E17">
        <f>IFERROR(INDEX('AEO 38'!$B$40:$AJ$40,MATCH(LDVs!C17,'AEO 38'!$B$8:$AJ$8,0)),0)</f>
        <v>1.9637420000000001</v>
      </c>
      <c r="F17">
        <f t="shared" si="0"/>
        <v>54.463524</v>
      </c>
    </row>
    <row r="18" spans="1:6" ht="48">
      <c r="A18" s="48"/>
      <c r="B18" s="80" t="s">
        <v>2236</v>
      </c>
      <c r="D18">
        <f>IFERROR(INDEX('AEO 40'!$B$37:$AI$37,MATCH(B18,'AEO 40'!$B$5:$AI$5,0)),0)</f>
        <v>42.356316</v>
      </c>
      <c r="E18">
        <f>IFERROR(INDEX('AEO 38'!$B$40:$AJ$40,MATCH(LDVs!C18,'AEO 38'!$B$8:$AJ$8,0)),0)</f>
        <v>0</v>
      </c>
      <c r="F18" t="e">
        <f t="shared" si="0"/>
        <v>#DIV/0!</v>
      </c>
    </row>
    <row r="19" spans="1:6" ht="64">
      <c r="A19" s="81" t="s">
        <v>120</v>
      </c>
      <c r="B19" s="80" t="s">
        <v>2237</v>
      </c>
      <c r="C19" t="s">
        <v>2280</v>
      </c>
      <c r="D19">
        <f>IFERROR(INDEX('AEO 40'!$B$37:$AI$37,MATCH(B19,'AEO 40'!$B$5:$AI$5,0)),0)</f>
        <v>29.754852</v>
      </c>
      <c r="E19">
        <f>IFERROR(INDEX('AEO 38'!$B$40:$AJ$40,MATCH(LDVs!C19,'AEO 38'!$B$8:$AJ$8,0)),0)</f>
        <v>7254.7426759999998</v>
      </c>
      <c r="F19">
        <f t="shared" si="0"/>
        <v>14.22306619126746</v>
      </c>
    </row>
    <row r="20" spans="1:6" ht="64">
      <c r="A20" s="81" t="s">
        <v>121</v>
      </c>
      <c r="B20" s="80" t="s">
        <v>2238</v>
      </c>
      <c r="C20" t="s">
        <v>2281</v>
      </c>
      <c r="D20">
        <f>IFERROR(INDEX('AEO 40'!$B$37:$AI$37,MATCH(B20,'AEO 40'!$B$5:$AI$5,0)),0)</f>
        <v>37.037449000000002</v>
      </c>
      <c r="E20">
        <f>IFERROR(INDEX('AEO 38'!$B$40:$AJ$40,MATCH(LDVs!C20,'AEO 38'!$B$8:$AJ$8,0)),0)</f>
        <v>74.945876999999996</v>
      </c>
      <c r="F20">
        <f t="shared" si="0"/>
        <v>36.03072824354345</v>
      </c>
    </row>
    <row r="21" spans="1:6" ht="80">
      <c r="A21" s="81" t="s">
        <v>120</v>
      </c>
      <c r="B21" s="80" t="s">
        <v>2239</v>
      </c>
      <c r="C21" t="s">
        <v>2283</v>
      </c>
      <c r="D21">
        <f>IFERROR(INDEX('AEO 40'!$B$37:$AI$37,MATCH(B21,'AEO 40'!$B$5:$AI$5,0)),0)</f>
        <v>29.940484999999999</v>
      </c>
      <c r="E21">
        <f>IFERROR(INDEX('AEO 38'!$B$40:$AJ$40,MATCH(LDVs!C21,'AEO 38'!$B$8:$AJ$8,0)),0)</f>
        <v>733.30767800000001</v>
      </c>
      <c r="F21">
        <f t="shared" si="0"/>
        <v>1.4466333981755339</v>
      </c>
    </row>
    <row r="22" spans="1:6" ht="80">
      <c r="A22" s="81" t="s">
        <v>118</v>
      </c>
      <c r="B22" s="80" t="s">
        <v>2240</v>
      </c>
      <c r="C22" t="s">
        <v>2284</v>
      </c>
      <c r="D22">
        <f>IFERROR(INDEX('AEO 40'!$B$37:$AI$37,MATCH(B22,'AEO 40'!$B$5:$AI$5,0)),0)</f>
        <v>0</v>
      </c>
      <c r="E22">
        <f>IFERROR(INDEX('AEO 38'!$B$40:$AJ$40,MATCH(LDVs!C22,'AEO 38'!$B$8:$AJ$8,0)),0)</f>
        <v>0.17566300000000001</v>
      </c>
      <c r="F22">
        <f t="shared" si="0"/>
        <v>0</v>
      </c>
    </row>
    <row r="23" spans="1:6" ht="80">
      <c r="A23" s="81" t="s">
        <v>118</v>
      </c>
      <c r="B23" s="80" t="s">
        <v>2241</v>
      </c>
      <c r="C23" t="s">
        <v>2285</v>
      </c>
      <c r="D23">
        <f>IFERROR(INDEX('AEO 40'!$B$37:$AI$37,MATCH(B23,'AEO 40'!$B$5:$AI$5,0)),0)</f>
        <v>103.56574999999999</v>
      </c>
      <c r="E23">
        <f>IFERROR(INDEX('AEO 38'!$B$40:$AJ$40,MATCH(LDVs!C23,'AEO 38'!$B$8:$AJ$8,0)),0)</f>
        <v>44.449252999999999</v>
      </c>
      <c r="F23">
        <f t="shared" si="0"/>
        <v>15.892258513817881</v>
      </c>
    </row>
    <row r="24" spans="1:6" ht="80">
      <c r="A24" s="81" t="s">
        <v>118</v>
      </c>
      <c r="B24" s="80" t="s">
        <v>2242</v>
      </c>
      <c r="C24" t="s">
        <v>2286</v>
      </c>
      <c r="D24">
        <f>IFERROR(INDEX('AEO 40'!$B$37:$AI$37,MATCH(B24,'AEO 40'!$B$5:$AI$5,0)),0)</f>
        <v>90.407309999999995</v>
      </c>
      <c r="E24">
        <f>IFERROR(INDEX('AEO 38'!$B$40:$AJ$40,MATCH(LDVs!C24,'AEO 38'!$B$8:$AJ$8,0)),0)</f>
        <v>5.4257739999999997</v>
      </c>
      <c r="F24">
        <f t="shared" si="0"/>
        <v>1.6934416893141115</v>
      </c>
    </row>
    <row r="25" spans="1:6" ht="80">
      <c r="A25" s="81" t="s">
        <v>122</v>
      </c>
      <c r="B25" s="80" t="s">
        <v>2243</v>
      </c>
      <c r="C25" t="s">
        <v>2287</v>
      </c>
      <c r="D25">
        <f>IFERROR(INDEX('AEO 40'!$B$37:$AI$37,MATCH(B25,'AEO 40'!$B$5:$AI$5,0)),0)</f>
        <v>46.257995999999999</v>
      </c>
      <c r="E25">
        <f>IFERROR(INDEX('AEO 38'!$B$40:$AJ$40,MATCH(LDVs!C25,'AEO 38'!$B$8:$AJ$8,0)),0)</f>
        <v>7.1583370000000004</v>
      </c>
      <c r="F25">
        <f t="shared" si="0"/>
        <v>2.4247752659416846</v>
      </c>
    </row>
    <row r="26" spans="1:6" ht="80">
      <c r="A26" s="81" t="s">
        <v>122</v>
      </c>
      <c r="B26" s="80" t="s">
        <v>2244</v>
      </c>
      <c r="C26" t="s">
        <v>2288</v>
      </c>
      <c r="D26">
        <f>IFERROR(INDEX('AEO 40'!$B$37:$AI$37,MATCH(B26,'AEO 40'!$B$5:$AI$5,0)),0)</f>
        <v>54.129944000000002</v>
      </c>
      <c r="E26">
        <f>IFERROR(INDEX('AEO 38'!$B$40:$AJ$40,MATCH(LDVs!C26,'AEO 38'!$B$8:$AJ$8,0)),0)</f>
        <v>21.759895</v>
      </c>
      <c r="F26">
        <f t="shared" si="0"/>
        <v>8.625155072701558</v>
      </c>
    </row>
    <row r="27" spans="1:6" ht="80">
      <c r="A27" s="81" t="s">
        <v>121</v>
      </c>
      <c r="B27" s="80" t="s">
        <v>2245</v>
      </c>
      <c r="C27" t="s">
        <v>2289</v>
      </c>
      <c r="D27">
        <f>IFERROR(INDEX('AEO 40'!$B$37:$AI$37,MATCH(B27,'AEO 40'!$B$5:$AI$5,0)),0)</f>
        <v>0</v>
      </c>
      <c r="E27">
        <f>IFERROR(INDEX('AEO 38'!$B$40:$AJ$40,MATCH(LDVs!C27,'AEO 38'!$B$8:$AJ$8,0)),0)</f>
        <v>0</v>
      </c>
      <c r="F27">
        <f t="shared" si="0"/>
        <v>0</v>
      </c>
    </row>
    <row r="28" spans="1:6" ht="80">
      <c r="A28" s="81" t="s">
        <v>120</v>
      </c>
      <c r="B28" s="80" t="s">
        <v>2246</v>
      </c>
      <c r="C28" t="s">
        <v>2290</v>
      </c>
      <c r="D28">
        <f>IFERROR(INDEX('AEO 40'!$B$37:$AI$37,MATCH(B28,'AEO 40'!$B$5:$AI$5,0)),0)</f>
        <v>43.222701999999998</v>
      </c>
      <c r="E28">
        <f>IFERROR(INDEX('AEO 38'!$B$40:$AJ$40,MATCH(LDVs!C28,'AEO 38'!$B$8:$AJ$8,0)),0)</f>
        <v>207.844818</v>
      </c>
      <c r="F28">
        <f t="shared" si="0"/>
        <v>0.59192207638229832</v>
      </c>
    </row>
    <row r="29" spans="1:6" ht="64">
      <c r="A29" s="81" t="s">
        <v>119</v>
      </c>
      <c r="B29" s="80" t="s">
        <v>2247</v>
      </c>
      <c r="C29" t="s">
        <v>2291</v>
      </c>
      <c r="D29">
        <f>IFERROR(INDEX('AEO 40'!$B$37:$AI$37,MATCH(B29,'AEO 40'!$B$5:$AI$5,0)),0)</f>
        <v>30.834769999999999</v>
      </c>
      <c r="E29">
        <f>IFERROR(INDEX('AEO 38'!$B$40:$AJ$40,MATCH(LDVs!C29,'AEO 38'!$B$8:$AJ$8,0)),0)</f>
        <v>0.98143800000000003</v>
      </c>
      <c r="F29">
        <f t="shared" si="0"/>
        <v>2.8990566938063522</v>
      </c>
    </row>
    <row r="30" spans="1:6" ht="80">
      <c r="A30" s="81" t="s">
        <v>119</v>
      </c>
      <c r="B30" s="80" t="s">
        <v>2248</v>
      </c>
      <c r="C30" t="s">
        <v>2292</v>
      </c>
      <c r="D30">
        <f>IFERROR(INDEX('AEO 40'!$B$37:$AI$37,MATCH(B30,'AEO 40'!$B$5:$AI$5,0)),0)</f>
        <v>28.579257999999999</v>
      </c>
      <c r="E30">
        <f>IFERROR(INDEX('AEO 38'!$B$40:$AJ$40,MATCH(LDVs!C30,'AEO 38'!$B$8:$AJ$8,0)),0)</f>
        <v>5.3316059999999998</v>
      </c>
      <c r="F30">
        <f t="shared" si="0"/>
        <v>14.596950085920378</v>
      </c>
    </row>
    <row r="31" spans="1:6" ht="64">
      <c r="A31" s="81" t="s">
        <v>269</v>
      </c>
      <c r="B31" s="80" t="s">
        <v>2249</v>
      </c>
      <c r="C31" t="s">
        <v>2293</v>
      </c>
      <c r="D31">
        <f>IFERROR(INDEX('AEO 40'!$B$37:$AI$37,MATCH(B31,'AEO 40'!$B$5:$AI$5,0)),0)</f>
        <v>29.503197</v>
      </c>
      <c r="E31">
        <f>IFERROR(INDEX('AEO 38'!$B$40:$AJ$40,MATCH(LDVs!C31,'AEO 38'!$B$8:$AJ$8,0)),0)</f>
        <v>1.0643689999999999</v>
      </c>
      <c r="F31">
        <f t="shared" si="0"/>
        <v>5.863901351660175</v>
      </c>
    </row>
    <row r="32" spans="1:6" ht="64">
      <c r="A32" s="81" t="s">
        <v>269</v>
      </c>
      <c r="B32" s="80" t="s">
        <v>2250</v>
      </c>
      <c r="C32" t="s">
        <v>2294</v>
      </c>
      <c r="D32">
        <f>IFERROR(INDEX('AEO 40'!$B$37:$AI$37,MATCH(B32,'AEO 40'!$B$5:$AI$5,0)),0)</f>
        <v>28.534089999999999</v>
      </c>
      <c r="E32">
        <f>IFERROR(INDEX('AEO 38'!$B$40:$AJ$40,MATCH(LDVs!C32,'AEO 38'!$B$8:$AJ$8,0)),0)</f>
        <v>3.4409480000000001</v>
      </c>
      <c r="F32">
        <f t="shared" si="0"/>
        <v>18.334433497340054</v>
      </c>
    </row>
    <row r="33" spans="1:6" ht="80">
      <c r="A33" s="81" t="s">
        <v>270</v>
      </c>
      <c r="B33" s="80" t="s">
        <v>2251</v>
      </c>
      <c r="C33" t="s">
        <v>2295</v>
      </c>
      <c r="D33">
        <f>IFERROR(INDEX('AEO 40'!$B$37:$AI$37,MATCH(B33,'AEO 40'!$B$5:$AI$5,0)),0)</f>
        <v>0</v>
      </c>
      <c r="E33">
        <f>IFERROR(INDEX('AEO 38'!$B$40:$AJ$40,MATCH(LDVs!C33,'AEO 38'!$B$8:$AJ$8,0)),0)</f>
        <v>0</v>
      </c>
      <c r="F33">
        <f t="shared" si="0"/>
        <v>0</v>
      </c>
    </row>
    <row r="34" spans="1:6" ht="80">
      <c r="A34" s="81" t="s">
        <v>270</v>
      </c>
      <c r="B34" s="80" t="s">
        <v>2252</v>
      </c>
      <c r="C34" t="s">
        <v>2296</v>
      </c>
      <c r="D34">
        <f>IFERROR(INDEX('AEO 40'!$B$37:$AI$37,MATCH(B34,'AEO 40'!$B$5:$AI$5,0)),0)</f>
        <v>41.850655000000003</v>
      </c>
      <c r="E34">
        <f>IFERROR(INDEX('AEO 38'!$B$40:$AJ$40,MATCH(LDVs!C34,'AEO 38'!$B$8:$AJ$8,0)),0)</f>
        <v>0</v>
      </c>
      <c r="F34">
        <f t="shared" si="0"/>
        <v>0</v>
      </c>
    </row>
    <row r="35" spans="1:6" ht="64">
      <c r="A35" s="81"/>
      <c r="B35" s="80" t="s">
        <v>2253</v>
      </c>
      <c r="C35" t="s">
        <v>2297</v>
      </c>
      <c r="D35">
        <f>IFERROR(INDEX('AEO 40'!$B$37:$AI$37,MATCH(B35,'AEO 40'!$B$5:$AI$5,0)),0)</f>
        <v>30.865908000000001</v>
      </c>
      <c r="E35">
        <f>IFERROR(INDEX('AEO 38'!$B$40:$AJ$40,MATCH(LDVs!C35,'AEO 38'!$B$8:$AJ$8,0)),0)</f>
        <v>1030.9398189999999</v>
      </c>
      <c r="F35" t="e">
        <f t="shared" si="0"/>
        <v>#DIV/0!</v>
      </c>
    </row>
  </sheetData>
  <mergeCells count="1">
    <mergeCell ref="J1:Q1"/>
  </mergeCell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H7"/>
  <sheetViews>
    <sheetView workbookViewId="0">
      <selection sqref="A1:H7"/>
    </sheetView>
  </sheetViews>
  <sheetFormatPr baseColWidth="10" defaultColWidth="8.83203125" defaultRowHeight="15"/>
  <sheetData>
    <row r="1" spans="1:8">
      <c r="A1" t="s">
        <v>267</v>
      </c>
      <c r="B1" t="s">
        <v>118</v>
      </c>
      <c r="C1" t="s">
        <v>119</v>
      </c>
      <c r="D1" t="s">
        <v>120</v>
      </c>
      <c r="E1" t="s">
        <v>121</v>
      </c>
      <c r="F1" t="s">
        <v>122</v>
      </c>
      <c r="G1" t="s">
        <v>269</v>
      </c>
      <c r="H1" t="s">
        <v>270</v>
      </c>
    </row>
    <row r="2" spans="1:8">
      <c r="A2" t="s">
        <v>231</v>
      </c>
      <c r="B2">
        <v>872915.99999999988</v>
      </c>
      <c r="C2">
        <v>118567</v>
      </c>
      <c r="D2">
        <v>253943823.99999997</v>
      </c>
      <c r="E2">
        <v>1292884</v>
      </c>
      <c r="F2">
        <v>641434.00000000012</v>
      </c>
      <c r="G2">
        <v>93051</v>
      </c>
      <c r="H2">
        <v>6446</v>
      </c>
    </row>
    <row r="3" spans="1:8">
      <c r="A3" t="s">
        <v>145</v>
      </c>
      <c r="B3">
        <v>300</v>
      </c>
      <c r="C3">
        <v>89003.968103278894</v>
      </c>
      <c r="D3">
        <v>97885.941482764523</v>
      </c>
      <c r="E3">
        <v>786021.37237516593</v>
      </c>
      <c r="F3">
        <v>0</v>
      </c>
      <c r="G3">
        <v>7255.1325854891593</v>
      </c>
      <c r="H3">
        <v>126.69237914387894</v>
      </c>
    </row>
    <row r="4" spans="1:8">
      <c r="A4" t="s">
        <v>142</v>
      </c>
      <c r="B4">
        <v>0</v>
      </c>
      <c r="C4">
        <v>0</v>
      </c>
      <c r="D4">
        <v>0</v>
      </c>
      <c r="E4">
        <v>7149.0898440000001</v>
      </c>
      <c r="F4">
        <v>0</v>
      </c>
      <c r="G4">
        <v>0</v>
      </c>
      <c r="H4">
        <v>0</v>
      </c>
    </row>
    <row r="5" spans="1:8">
      <c r="A5" t="s">
        <v>232</v>
      </c>
      <c r="B5">
        <v>1894.1878942932087</v>
      </c>
      <c r="C5">
        <v>0</v>
      </c>
      <c r="D5">
        <v>0</v>
      </c>
      <c r="E5">
        <v>624.11210570679145</v>
      </c>
      <c r="F5">
        <v>0</v>
      </c>
      <c r="G5">
        <v>0</v>
      </c>
      <c r="H5">
        <v>0</v>
      </c>
    </row>
    <row r="6" spans="1:8">
      <c r="A6" t="s">
        <v>233</v>
      </c>
      <c r="B6">
        <v>0</v>
      </c>
      <c r="C6">
        <v>0</v>
      </c>
      <c r="D6">
        <v>9854565.4293467794</v>
      </c>
      <c r="E6">
        <v>2850434.9329325566</v>
      </c>
      <c r="F6">
        <v>0</v>
      </c>
      <c r="G6">
        <v>0</v>
      </c>
      <c r="H6">
        <v>0</v>
      </c>
    </row>
    <row r="7" spans="1:8">
      <c r="A7" t="s">
        <v>234</v>
      </c>
      <c r="B7">
        <v>0</v>
      </c>
      <c r="C7">
        <v>0</v>
      </c>
      <c r="D7">
        <v>8596314</v>
      </c>
      <c r="E7">
        <v>0</v>
      </c>
      <c r="F7">
        <v>0</v>
      </c>
      <c r="G7">
        <v>0</v>
      </c>
      <c r="H7">
        <v>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H7"/>
  <sheetViews>
    <sheetView workbookViewId="0">
      <selection sqref="A1:XFD1"/>
    </sheetView>
  </sheetViews>
  <sheetFormatPr baseColWidth="10" defaultColWidth="8.83203125" defaultRowHeight="15"/>
  <sheetData>
    <row r="1" spans="1:8" s="80" customFormat="1" ht="48">
      <c r="A1" s="80" t="s">
        <v>267</v>
      </c>
      <c r="B1" s="80" t="s">
        <v>118</v>
      </c>
      <c r="C1" s="80" t="s">
        <v>119</v>
      </c>
      <c r="D1" s="80" t="s">
        <v>120</v>
      </c>
      <c r="E1" s="80" t="s">
        <v>121</v>
      </c>
      <c r="F1" s="80" t="s">
        <v>122</v>
      </c>
      <c r="G1" s="80" t="s">
        <v>269</v>
      </c>
      <c r="H1" s="80" t="s">
        <v>270</v>
      </c>
    </row>
    <row r="2" spans="1:8">
      <c r="A2" t="s">
        <v>231</v>
      </c>
      <c r="B2">
        <v>84.000000000000014</v>
      </c>
      <c r="C2">
        <v>14866.598</v>
      </c>
      <c r="D2">
        <v>11972117.539999999</v>
      </c>
      <c r="E2">
        <v>9818361.2930000015</v>
      </c>
      <c r="F2">
        <v>0</v>
      </c>
      <c r="G2">
        <v>5402.8509999999997</v>
      </c>
      <c r="H2">
        <v>0</v>
      </c>
    </row>
    <row r="3" spans="1:8">
      <c r="A3" t="s">
        <v>145</v>
      </c>
      <c r="B3">
        <v>0</v>
      </c>
      <c r="C3">
        <v>43170</v>
      </c>
      <c r="D3">
        <v>49465</v>
      </c>
      <c r="E3">
        <v>4968137</v>
      </c>
      <c r="F3">
        <v>202</v>
      </c>
      <c r="G3">
        <v>4008.0000000000005</v>
      </c>
      <c r="H3">
        <v>114</v>
      </c>
    </row>
    <row r="4" spans="1:8">
      <c r="A4" t="s">
        <v>142</v>
      </c>
      <c r="B4">
        <v>0</v>
      </c>
      <c r="C4">
        <v>0</v>
      </c>
      <c r="D4">
        <v>0</v>
      </c>
      <c r="E4">
        <v>895.49011199999995</v>
      </c>
      <c r="F4">
        <v>0</v>
      </c>
      <c r="G4">
        <v>0</v>
      </c>
      <c r="H4">
        <v>0</v>
      </c>
    </row>
    <row r="5" spans="1:8">
      <c r="A5" t="s">
        <v>232</v>
      </c>
      <c r="B5">
        <v>0</v>
      </c>
      <c r="C5">
        <v>0</v>
      </c>
      <c r="D5">
        <v>0</v>
      </c>
      <c r="E5">
        <v>26052.44378698225</v>
      </c>
      <c r="F5">
        <v>0</v>
      </c>
      <c r="G5">
        <v>0</v>
      </c>
      <c r="H5">
        <v>0</v>
      </c>
    </row>
    <row r="6" spans="1:8">
      <c r="A6" t="s">
        <v>233</v>
      </c>
      <c r="B6">
        <v>0</v>
      </c>
      <c r="C6">
        <v>0</v>
      </c>
      <c r="D6">
        <v>0</v>
      </c>
      <c r="E6">
        <v>10110</v>
      </c>
      <c r="F6">
        <v>0</v>
      </c>
      <c r="G6">
        <v>0</v>
      </c>
      <c r="H6">
        <v>0</v>
      </c>
    </row>
    <row r="7" spans="1:8">
      <c r="A7" t="s">
        <v>234</v>
      </c>
      <c r="B7">
        <v>0</v>
      </c>
      <c r="C7">
        <v>0</v>
      </c>
      <c r="D7">
        <v>0</v>
      </c>
      <c r="E7">
        <v>0</v>
      </c>
      <c r="F7">
        <v>0</v>
      </c>
      <c r="G7">
        <v>0</v>
      </c>
      <c r="H7">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H7"/>
  <sheetViews>
    <sheetView workbookViewId="0">
      <selection sqref="A1:AH7"/>
    </sheetView>
  </sheetViews>
  <sheetFormatPr baseColWidth="10" defaultColWidth="8.83203125" defaultRowHeight="15"/>
  <sheetData>
    <row r="1" spans="1:34">
      <c r="A1" t="s">
        <v>2364</v>
      </c>
      <c r="B1">
        <v>2018</v>
      </c>
      <c r="C1">
        <v>2019</v>
      </c>
      <c r="D1">
        <v>2020</v>
      </c>
      <c r="E1">
        <v>2021</v>
      </c>
      <c r="F1">
        <v>2022</v>
      </c>
      <c r="G1">
        <v>2023</v>
      </c>
      <c r="H1">
        <v>2024</v>
      </c>
      <c r="I1">
        <v>2025</v>
      </c>
      <c r="J1">
        <v>2026</v>
      </c>
      <c r="K1">
        <v>2027</v>
      </c>
      <c r="L1">
        <v>2028</v>
      </c>
      <c r="M1">
        <v>2029</v>
      </c>
      <c r="N1">
        <v>2030</v>
      </c>
      <c r="O1">
        <v>2031</v>
      </c>
      <c r="P1">
        <v>2032</v>
      </c>
      <c r="Q1">
        <v>2033</v>
      </c>
      <c r="R1">
        <v>2034</v>
      </c>
      <c r="S1">
        <v>2035</v>
      </c>
      <c r="T1">
        <v>2036</v>
      </c>
      <c r="U1">
        <v>2037</v>
      </c>
      <c r="V1">
        <v>2038</v>
      </c>
      <c r="W1">
        <v>2039</v>
      </c>
      <c r="X1">
        <v>2040</v>
      </c>
      <c r="Y1">
        <v>2041</v>
      </c>
      <c r="Z1">
        <v>2042</v>
      </c>
      <c r="AA1">
        <v>2043</v>
      </c>
      <c r="AB1">
        <v>2044</v>
      </c>
      <c r="AC1">
        <v>2045</v>
      </c>
      <c r="AD1">
        <v>2046</v>
      </c>
      <c r="AE1">
        <v>2047</v>
      </c>
      <c r="AF1">
        <v>2048</v>
      </c>
      <c r="AG1">
        <v>2049</v>
      </c>
      <c r="AH1">
        <v>2050</v>
      </c>
    </row>
    <row r="2" spans="1:34">
      <c r="A2" t="s">
        <v>231</v>
      </c>
      <c r="B2">
        <v>11352.544598724202</v>
      </c>
      <c r="C2">
        <v>11352.544598724202</v>
      </c>
      <c r="D2">
        <v>11352.544598724202</v>
      </c>
      <c r="E2">
        <v>11352.544598724202</v>
      </c>
      <c r="F2">
        <v>11352.544598724202</v>
      </c>
      <c r="G2">
        <v>11352.544598724202</v>
      </c>
      <c r="H2">
        <v>11352.544598724202</v>
      </c>
      <c r="I2">
        <v>11352.544598724202</v>
      </c>
      <c r="J2">
        <v>11352.544598724202</v>
      </c>
      <c r="K2">
        <v>11352.544598724202</v>
      </c>
      <c r="L2">
        <v>11352.544598724202</v>
      </c>
      <c r="M2">
        <v>11352.544598724202</v>
      </c>
      <c r="N2">
        <v>11352.544598724202</v>
      </c>
      <c r="O2">
        <v>11352.544598724202</v>
      </c>
      <c r="P2">
        <v>11352.544598724202</v>
      </c>
      <c r="Q2">
        <v>11352.544598724202</v>
      </c>
      <c r="R2">
        <v>11352.544598724202</v>
      </c>
      <c r="S2">
        <v>11352.544598724202</v>
      </c>
      <c r="T2">
        <v>11352.544598724202</v>
      </c>
      <c r="U2">
        <v>11352.544598724202</v>
      </c>
      <c r="V2">
        <v>11352.544598724202</v>
      </c>
      <c r="W2">
        <v>11352.544598724202</v>
      </c>
      <c r="X2">
        <v>11352.544598724202</v>
      </c>
      <c r="Y2">
        <v>11352.544598724202</v>
      </c>
      <c r="Z2">
        <v>11352.544598724202</v>
      </c>
      <c r="AA2">
        <v>11352.544598724202</v>
      </c>
      <c r="AB2">
        <v>11352.544598724202</v>
      </c>
      <c r="AC2">
        <v>11352.544598724202</v>
      </c>
      <c r="AD2">
        <v>11352.544598724202</v>
      </c>
      <c r="AE2">
        <v>11352.544598724202</v>
      </c>
      <c r="AF2">
        <v>11352.544598724202</v>
      </c>
      <c r="AG2">
        <v>11352.544598724202</v>
      </c>
      <c r="AH2">
        <v>11352.544598724202</v>
      </c>
    </row>
    <row r="3" spans="1:34">
      <c r="A3" t="s">
        <v>145</v>
      </c>
      <c r="B3">
        <v>10078.78705377418</v>
      </c>
      <c r="C3">
        <v>10078.78705377418</v>
      </c>
      <c r="D3">
        <v>10078.78705377418</v>
      </c>
      <c r="E3">
        <v>10078.78705377418</v>
      </c>
      <c r="F3">
        <v>10078.78705377418</v>
      </c>
      <c r="G3">
        <v>10078.78705377418</v>
      </c>
      <c r="H3">
        <v>10078.78705377418</v>
      </c>
      <c r="I3">
        <v>10078.78705377418</v>
      </c>
      <c r="J3">
        <v>10078.78705377418</v>
      </c>
      <c r="K3">
        <v>10078.78705377418</v>
      </c>
      <c r="L3">
        <v>10078.78705377418</v>
      </c>
      <c r="M3">
        <v>10078.78705377418</v>
      </c>
      <c r="N3">
        <v>10078.78705377418</v>
      </c>
      <c r="O3">
        <v>10078.78705377418</v>
      </c>
      <c r="P3">
        <v>10078.78705377418</v>
      </c>
      <c r="Q3">
        <v>10078.78705377418</v>
      </c>
      <c r="R3">
        <v>10078.78705377418</v>
      </c>
      <c r="S3">
        <v>10078.78705377418</v>
      </c>
      <c r="T3">
        <v>10078.78705377418</v>
      </c>
      <c r="U3">
        <v>10078.78705377418</v>
      </c>
      <c r="V3">
        <v>10078.78705377418</v>
      </c>
      <c r="W3">
        <v>10078.78705377418</v>
      </c>
      <c r="X3">
        <v>10078.78705377418</v>
      </c>
      <c r="Y3">
        <v>10078.78705377418</v>
      </c>
      <c r="Z3">
        <v>10078.78705377418</v>
      </c>
      <c r="AA3">
        <v>10078.78705377418</v>
      </c>
      <c r="AB3">
        <v>10078.78705377418</v>
      </c>
      <c r="AC3">
        <v>10078.78705377418</v>
      </c>
      <c r="AD3">
        <v>10078.78705377418</v>
      </c>
      <c r="AE3">
        <v>10078.78705377418</v>
      </c>
      <c r="AF3">
        <v>10078.78705377418</v>
      </c>
      <c r="AG3">
        <v>10078.78705377418</v>
      </c>
      <c r="AH3">
        <v>10078.78705377418</v>
      </c>
    </row>
    <row r="4" spans="1:34">
      <c r="A4" t="s">
        <v>142</v>
      </c>
      <c r="B4">
        <v>1280573.0572316123</v>
      </c>
      <c r="C4">
        <v>1280573.0572316123</v>
      </c>
      <c r="D4">
        <v>1280573.0572316123</v>
      </c>
      <c r="E4">
        <v>1280573.0572316123</v>
      </c>
      <c r="F4">
        <v>1280573.0572316123</v>
      </c>
      <c r="G4">
        <v>1280573.0572316123</v>
      </c>
      <c r="H4">
        <v>1280573.0572316123</v>
      </c>
      <c r="I4">
        <v>1280573.0572316123</v>
      </c>
      <c r="J4">
        <v>1280573.0572316123</v>
      </c>
      <c r="K4">
        <v>1280573.0572316123</v>
      </c>
      <c r="L4">
        <v>1280573.0572316123</v>
      </c>
      <c r="M4">
        <v>1280573.0572316123</v>
      </c>
      <c r="N4">
        <v>1280573.0572316123</v>
      </c>
      <c r="O4">
        <v>1280573.0572316123</v>
      </c>
      <c r="P4">
        <v>1280573.0572316123</v>
      </c>
      <c r="Q4">
        <v>1280573.0572316123</v>
      </c>
      <c r="R4">
        <v>1280573.0572316123</v>
      </c>
      <c r="S4">
        <v>1280573.0572316123</v>
      </c>
      <c r="T4">
        <v>1280573.0572316123</v>
      </c>
      <c r="U4">
        <v>1280573.0572316123</v>
      </c>
      <c r="V4">
        <v>1280573.0572316123</v>
      </c>
      <c r="W4">
        <v>1280573.0572316123</v>
      </c>
      <c r="X4">
        <v>1280573.0572316123</v>
      </c>
      <c r="Y4">
        <v>1280573.0572316123</v>
      </c>
      <c r="Z4">
        <v>1280573.0572316123</v>
      </c>
      <c r="AA4">
        <v>1280573.0572316123</v>
      </c>
      <c r="AB4">
        <v>1280573.0572316123</v>
      </c>
      <c r="AC4">
        <v>1280573.0572316123</v>
      </c>
      <c r="AD4">
        <v>1280573.0572316123</v>
      </c>
      <c r="AE4">
        <v>1280573.0572316123</v>
      </c>
      <c r="AF4">
        <v>1280573.0572316123</v>
      </c>
      <c r="AG4">
        <v>1280573.0572316123</v>
      </c>
      <c r="AH4">
        <v>1280573.0572316123</v>
      </c>
    </row>
    <row r="5" spans="1:34">
      <c r="A5" t="s">
        <v>232</v>
      </c>
      <c r="B5">
        <v>336815.15580485889</v>
      </c>
      <c r="C5">
        <v>336815.15580485889</v>
      </c>
      <c r="D5">
        <v>336815.15580485889</v>
      </c>
      <c r="E5">
        <v>336815.15580485889</v>
      </c>
      <c r="F5">
        <v>336815.15580485889</v>
      </c>
      <c r="G5">
        <v>336815.15580485889</v>
      </c>
      <c r="H5">
        <v>336815.15580485889</v>
      </c>
      <c r="I5">
        <v>336815.15580485889</v>
      </c>
      <c r="J5">
        <v>336815.15580485889</v>
      </c>
      <c r="K5">
        <v>336815.15580485889</v>
      </c>
      <c r="L5">
        <v>336815.15580485889</v>
      </c>
      <c r="M5">
        <v>336815.15580485889</v>
      </c>
      <c r="N5">
        <v>336815.15580485889</v>
      </c>
      <c r="O5">
        <v>336815.15580485889</v>
      </c>
      <c r="P5">
        <v>336815.15580485889</v>
      </c>
      <c r="Q5">
        <v>336815.15580485889</v>
      </c>
      <c r="R5">
        <v>336815.15580485889</v>
      </c>
      <c r="S5">
        <v>336815.15580485889</v>
      </c>
      <c r="T5">
        <v>336815.15580485889</v>
      </c>
      <c r="U5">
        <v>336815.15580485889</v>
      </c>
      <c r="V5">
        <v>336815.15580485889</v>
      </c>
      <c r="W5">
        <v>336815.15580485889</v>
      </c>
      <c r="X5">
        <v>336815.15580485889</v>
      </c>
      <c r="Y5">
        <v>336815.15580485889</v>
      </c>
      <c r="Z5">
        <v>336815.15580485889</v>
      </c>
      <c r="AA5">
        <v>336815.15580485889</v>
      </c>
      <c r="AB5">
        <v>336815.15580485889</v>
      </c>
      <c r="AC5">
        <v>336815.15580485889</v>
      </c>
      <c r="AD5">
        <v>336815.15580485889</v>
      </c>
      <c r="AE5">
        <v>336815.15580485889</v>
      </c>
      <c r="AF5">
        <v>336815.15580485889</v>
      </c>
      <c r="AG5">
        <v>336815.15580485889</v>
      </c>
      <c r="AH5">
        <v>336815.15580485889</v>
      </c>
    </row>
    <row r="6" spans="1:34">
      <c r="A6" t="s">
        <v>233</v>
      </c>
      <c r="B6">
        <v>194.17552144824873</v>
      </c>
      <c r="C6">
        <v>194.17552144824873</v>
      </c>
      <c r="D6">
        <v>194.17552144824873</v>
      </c>
      <c r="E6">
        <v>194.17552144824873</v>
      </c>
      <c r="F6">
        <v>194.17552144824873</v>
      </c>
      <c r="G6">
        <v>194.17552144824873</v>
      </c>
      <c r="H6">
        <v>194.17552144824873</v>
      </c>
      <c r="I6">
        <v>194.17552144824873</v>
      </c>
      <c r="J6">
        <v>194.17552144824873</v>
      </c>
      <c r="K6">
        <v>194.17552144824873</v>
      </c>
      <c r="L6">
        <v>194.17552144824873</v>
      </c>
      <c r="M6">
        <v>194.17552144824873</v>
      </c>
      <c r="N6">
        <v>194.17552144824873</v>
      </c>
      <c r="O6">
        <v>194.17552144824873</v>
      </c>
      <c r="P6">
        <v>194.17552144824873</v>
      </c>
      <c r="Q6">
        <v>194.17552144824873</v>
      </c>
      <c r="R6">
        <v>194.17552144824873</v>
      </c>
      <c r="S6">
        <v>194.17552144824873</v>
      </c>
      <c r="T6">
        <v>194.17552144824873</v>
      </c>
      <c r="U6">
        <v>194.17552144824873</v>
      </c>
      <c r="V6">
        <v>194.17552144824873</v>
      </c>
      <c r="W6">
        <v>194.17552144824873</v>
      </c>
      <c r="X6">
        <v>194.17552144824873</v>
      </c>
      <c r="Y6">
        <v>194.17552144824873</v>
      </c>
      <c r="Z6">
        <v>194.17552144824873</v>
      </c>
      <c r="AA6">
        <v>194.17552144824873</v>
      </c>
      <c r="AB6">
        <v>194.17552144824873</v>
      </c>
      <c r="AC6">
        <v>194.17552144824873</v>
      </c>
      <c r="AD6">
        <v>194.17552144824873</v>
      </c>
      <c r="AE6">
        <v>194.17552144824873</v>
      </c>
      <c r="AF6">
        <v>194.17552144824873</v>
      </c>
      <c r="AG6">
        <v>194.17552144824873</v>
      </c>
      <c r="AH6">
        <v>194.17552144824873</v>
      </c>
    </row>
    <row r="7" spans="1:34">
      <c r="A7" t="s">
        <v>234</v>
      </c>
      <c r="B7">
        <v>1929.9434721024677</v>
      </c>
      <c r="C7">
        <v>1929.9434721024677</v>
      </c>
      <c r="D7">
        <v>1929.9434721024677</v>
      </c>
      <c r="E7">
        <v>1929.9434721024677</v>
      </c>
      <c r="F7">
        <v>1929.9434721024677</v>
      </c>
      <c r="G7">
        <v>1929.9434721024677</v>
      </c>
      <c r="H7">
        <v>1929.9434721024677</v>
      </c>
      <c r="I7">
        <v>1929.9434721024677</v>
      </c>
      <c r="J7">
        <v>1929.9434721024677</v>
      </c>
      <c r="K7">
        <v>1929.9434721024677</v>
      </c>
      <c r="L7">
        <v>1929.9434721024677</v>
      </c>
      <c r="M7">
        <v>1929.9434721024677</v>
      </c>
      <c r="N7">
        <v>1929.9434721024677</v>
      </c>
      <c r="O7">
        <v>1929.9434721024677</v>
      </c>
      <c r="P7">
        <v>1929.9434721024677</v>
      </c>
      <c r="Q7">
        <v>1929.9434721024677</v>
      </c>
      <c r="R7">
        <v>1929.9434721024677</v>
      </c>
      <c r="S7">
        <v>1929.9434721024677</v>
      </c>
      <c r="T7">
        <v>1929.9434721024677</v>
      </c>
      <c r="U7">
        <v>1929.9434721024677</v>
      </c>
      <c r="V7">
        <v>1929.9434721024677</v>
      </c>
      <c r="W7">
        <v>1929.9434721024677</v>
      </c>
      <c r="X7">
        <v>1929.9434721024677</v>
      </c>
      <c r="Y7">
        <v>1929.9434721024677</v>
      </c>
      <c r="Z7">
        <v>1929.9434721024677</v>
      </c>
      <c r="AA7">
        <v>1929.9434721024677</v>
      </c>
      <c r="AB7">
        <v>1929.9434721024677</v>
      </c>
      <c r="AC7">
        <v>1929.9434721024677</v>
      </c>
      <c r="AD7">
        <v>1929.9434721024677</v>
      </c>
      <c r="AE7">
        <v>1929.9434721024677</v>
      </c>
      <c r="AF7">
        <v>1929.9434721024677</v>
      </c>
      <c r="AG7">
        <v>1929.9434721024677</v>
      </c>
      <c r="AH7">
        <v>1929.9434721024677</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G7"/>
  <sheetViews>
    <sheetView workbookViewId="0">
      <selection activeCell="F14" sqref="F14"/>
    </sheetView>
  </sheetViews>
  <sheetFormatPr baseColWidth="10" defaultColWidth="8.83203125" defaultRowHeight="15"/>
  <sheetData>
    <row r="1" spans="1:33">
      <c r="A1" t="s">
        <v>2364</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c r="A2" t="s">
        <v>231</v>
      </c>
      <c r="B2">
        <v>9905.2133456774991</v>
      </c>
      <c r="C2">
        <v>9905.2133456774991</v>
      </c>
      <c r="D2">
        <v>9905.2133456774991</v>
      </c>
      <c r="E2">
        <v>9905.2133456774991</v>
      </c>
      <c r="F2">
        <v>9905.2133456774991</v>
      </c>
      <c r="G2">
        <v>9905.2133456774991</v>
      </c>
      <c r="H2">
        <v>9905.2133456774991</v>
      </c>
      <c r="I2">
        <v>9905.2133456774991</v>
      </c>
      <c r="J2">
        <v>9905.2133456774991</v>
      </c>
      <c r="K2">
        <v>9905.2133456774991</v>
      </c>
      <c r="L2">
        <v>9905.2133456774991</v>
      </c>
      <c r="M2">
        <v>9905.2133456774991</v>
      </c>
      <c r="N2">
        <v>9905.2133456774991</v>
      </c>
      <c r="O2">
        <v>9905.2133456774991</v>
      </c>
      <c r="P2">
        <v>9905.2133456774991</v>
      </c>
      <c r="Q2">
        <v>9905.2133456774991</v>
      </c>
      <c r="R2">
        <v>9905.2133456774991</v>
      </c>
      <c r="S2">
        <v>9905.2133456774991</v>
      </c>
      <c r="T2">
        <v>9905.2133456774991</v>
      </c>
      <c r="U2">
        <v>9905.2133456774991</v>
      </c>
      <c r="V2">
        <v>9905.2133456774991</v>
      </c>
      <c r="W2">
        <v>9905.2133456774991</v>
      </c>
      <c r="X2">
        <v>9905.2133456774991</v>
      </c>
      <c r="Y2">
        <v>9905.2133456774991</v>
      </c>
      <c r="Z2">
        <v>9905.2133456774991</v>
      </c>
      <c r="AA2">
        <v>9905.2133456774991</v>
      </c>
      <c r="AB2">
        <v>9905.2133456774991</v>
      </c>
      <c r="AC2">
        <v>9905.2133456774991</v>
      </c>
      <c r="AD2">
        <v>9905.2133456774991</v>
      </c>
      <c r="AE2">
        <v>9905.2133456774991</v>
      </c>
      <c r="AF2">
        <v>9905.2133456774991</v>
      </c>
      <c r="AG2">
        <v>9905.2133456774991</v>
      </c>
    </row>
    <row r="3" spans="1:33">
      <c r="A3" t="s">
        <v>145</v>
      </c>
      <c r="B3">
        <v>37032.719616765411</v>
      </c>
      <c r="C3">
        <v>37032.719616765411</v>
      </c>
      <c r="D3">
        <v>37032.719616765411</v>
      </c>
      <c r="E3">
        <v>37032.719616765411</v>
      </c>
      <c r="F3">
        <v>37032.719616765411</v>
      </c>
      <c r="G3">
        <v>37032.719616765411</v>
      </c>
      <c r="H3">
        <v>37032.719616765411</v>
      </c>
      <c r="I3">
        <v>37032.719616765411</v>
      </c>
      <c r="J3">
        <v>37032.719616765411</v>
      </c>
      <c r="K3">
        <v>37032.719616765411</v>
      </c>
      <c r="L3">
        <v>37032.719616765411</v>
      </c>
      <c r="M3">
        <v>37032.719616765411</v>
      </c>
      <c r="N3">
        <v>37032.719616765411</v>
      </c>
      <c r="O3">
        <v>37032.719616765411</v>
      </c>
      <c r="P3">
        <v>37032.719616765411</v>
      </c>
      <c r="Q3">
        <v>37032.719616765411</v>
      </c>
      <c r="R3">
        <v>37032.719616765411</v>
      </c>
      <c r="S3">
        <v>37032.719616765411</v>
      </c>
      <c r="T3">
        <v>37032.719616765411</v>
      </c>
      <c r="U3">
        <v>37032.719616765411</v>
      </c>
      <c r="V3">
        <v>37032.719616765411</v>
      </c>
      <c r="W3">
        <v>37032.719616765411</v>
      </c>
      <c r="X3">
        <v>37032.719616765411</v>
      </c>
      <c r="Y3">
        <v>37032.719616765411</v>
      </c>
      <c r="Z3">
        <v>37032.719616765411</v>
      </c>
      <c r="AA3">
        <v>37032.719616765411</v>
      </c>
      <c r="AB3">
        <v>37032.719616765411</v>
      </c>
      <c r="AC3">
        <v>37032.719616765411</v>
      </c>
      <c r="AD3">
        <v>37032.719616765411</v>
      </c>
      <c r="AE3">
        <v>37032.719616765411</v>
      </c>
      <c r="AF3">
        <v>37032.719616765411</v>
      </c>
      <c r="AG3">
        <v>37032.719616765411</v>
      </c>
    </row>
    <row r="4" spans="1:33">
      <c r="A4" t="s">
        <v>142</v>
      </c>
      <c r="B4">
        <v>999951.98753447877</v>
      </c>
      <c r="C4">
        <v>999951.98753447877</v>
      </c>
      <c r="D4">
        <v>999951.98753447877</v>
      </c>
      <c r="E4">
        <v>999951.98753447877</v>
      </c>
      <c r="F4">
        <v>999951.98753447877</v>
      </c>
      <c r="G4">
        <v>999951.98753447877</v>
      </c>
      <c r="H4">
        <v>999951.98753447877</v>
      </c>
      <c r="I4">
        <v>999951.98753447877</v>
      </c>
      <c r="J4">
        <v>999951.98753447877</v>
      </c>
      <c r="K4">
        <v>999951.98753447877</v>
      </c>
      <c r="L4">
        <v>999951.98753447877</v>
      </c>
      <c r="M4">
        <v>999951.98753447877</v>
      </c>
      <c r="N4">
        <v>999951.98753447877</v>
      </c>
      <c r="O4">
        <v>999951.98753447877</v>
      </c>
      <c r="P4">
        <v>999951.98753447877</v>
      </c>
      <c r="Q4">
        <v>999951.98753447877</v>
      </c>
      <c r="R4">
        <v>999951.98753447877</v>
      </c>
      <c r="S4">
        <v>999951.98753447877</v>
      </c>
      <c r="T4">
        <v>999951.98753447877</v>
      </c>
      <c r="U4">
        <v>999951.98753447877</v>
      </c>
      <c r="V4">
        <v>999951.98753447877</v>
      </c>
      <c r="W4">
        <v>999951.98753447877</v>
      </c>
      <c r="X4">
        <v>999951.98753447877</v>
      </c>
      <c r="Y4">
        <v>999951.98753447877</v>
      </c>
      <c r="Z4">
        <v>999951.98753447877</v>
      </c>
      <c r="AA4">
        <v>999951.98753447877</v>
      </c>
      <c r="AB4">
        <v>999951.98753447877</v>
      </c>
      <c r="AC4">
        <v>999951.98753447877</v>
      </c>
      <c r="AD4">
        <v>999951.98753447877</v>
      </c>
      <c r="AE4">
        <v>999951.98753447877</v>
      </c>
      <c r="AF4">
        <v>999951.98753447877</v>
      </c>
      <c r="AG4">
        <v>999951.98753447877</v>
      </c>
    </row>
    <row r="5" spans="1:33">
      <c r="A5" t="s">
        <v>232</v>
      </c>
      <c r="B5">
        <v>19757.954395082073</v>
      </c>
      <c r="C5">
        <v>19757.954395082073</v>
      </c>
      <c r="D5">
        <v>19757.954395082073</v>
      </c>
      <c r="E5">
        <v>19757.954395082073</v>
      </c>
      <c r="F5">
        <v>19757.954395082073</v>
      </c>
      <c r="G5">
        <v>19757.954395082073</v>
      </c>
      <c r="H5">
        <v>19757.954395082073</v>
      </c>
      <c r="I5">
        <v>19757.954395082073</v>
      </c>
      <c r="J5">
        <v>19757.954395082073</v>
      </c>
      <c r="K5">
        <v>19757.954395082073</v>
      </c>
      <c r="L5">
        <v>19757.954395082073</v>
      </c>
      <c r="M5">
        <v>19757.954395082073</v>
      </c>
      <c r="N5">
        <v>19757.954395082073</v>
      </c>
      <c r="O5">
        <v>19757.954395082073</v>
      </c>
      <c r="P5">
        <v>19757.954395082073</v>
      </c>
      <c r="Q5">
        <v>19757.954395082073</v>
      </c>
      <c r="R5">
        <v>19757.954395082073</v>
      </c>
      <c r="S5">
        <v>19757.954395082073</v>
      </c>
      <c r="T5">
        <v>19757.954395082073</v>
      </c>
      <c r="U5">
        <v>19757.954395082073</v>
      </c>
      <c r="V5">
        <v>19757.954395082073</v>
      </c>
      <c r="W5">
        <v>19757.954395082073</v>
      </c>
      <c r="X5">
        <v>19757.954395082073</v>
      </c>
      <c r="Y5">
        <v>19757.954395082073</v>
      </c>
      <c r="Z5">
        <v>19757.954395082073</v>
      </c>
      <c r="AA5">
        <v>19757.954395082073</v>
      </c>
      <c r="AB5">
        <v>19757.954395082073</v>
      </c>
      <c r="AC5">
        <v>19757.954395082073</v>
      </c>
      <c r="AD5">
        <v>19757.954395082073</v>
      </c>
      <c r="AE5">
        <v>19757.954395082073</v>
      </c>
      <c r="AF5">
        <v>19757.954395082073</v>
      </c>
      <c r="AG5">
        <v>19757.954395082073</v>
      </c>
    </row>
    <row r="6" spans="1:33">
      <c r="A6" t="s">
        <v>233</v>
      </c>
      <c r="B6">
        <v>237371.13741892608</v>
      </c>
      <c r="C6">
        <v>237371.13741892608</v>
      </c>
      <c r="D6">
        <v>237371.13741892608</v>
      </c>
      <c r="E6">
        <v>237371.13741892608</v>
      </c>
      <c r="F6">
        <v>237371.13741892608</v>
      </c>
      <c r="G6">
        <v>237371.13741892608</v>
      </c>
      <c r="H6">
        <v>237371.13741892608</v>
      </c>
      <c r="I6">
        <v>237371.13741892608</v>
      </c>
      <c r="J6">
        <v>237371.13741892608</v>
      </c>
      <c r="K6">
        <v>237371.13741892608</v>
      </c>
      <c r="L6">
        <v>237371.13741892608</v>
      </c>
      <c r="M6">
        <v>237371.13741892608</v>
      </c>
      <c r="N6">
        <v>237371.13741892608</v>
      </c>
      <c r="O6">
        <v>237371.13741892608</v>
      </c>
      <c r="P6">
        <v>237371.13741892608</v>
      </c>
      <c r="Q6">
        <v>237371.13741892608</v>
      </c>
      <c r="R6">
        <v>237371.13741892608</v>
      </c>
      <c r="S6">
        <v>237371.13741892608</v>
      </c>
      <c r="T6">
        <v>237371.13741892608</v>
      </c>
      <c r="U6">
        <v>237371.13741892608</v>
      </c>
      <c r="V6">
        <v>237371.13741892608</v>
      </c>
      <c r="W6">
        <v>237371.13741892608</v>
      </c>
      <c r="X6">
        <v>237371.13741892608</v>
      </c>
      <c r="Y6">
        <v>237371.13741892608</v>
      </c>
      <c r="Z6">
        <v>237371.13741892608</v>
      </c>
      <c r="AA6">
        <v>237371.13741892608</v>
      </c>
      <c r="AB6">
        <v>237371.13741892608</v>
      </c>
      <c r="AC6">
        <v>237371.13741892608</v>
      </c>
      <c r="AD6">
        <v>237371.13741892608</v>
      </c>
      <c r="AE6">
        <v>237371.13741892608</v>
      </c>
      <c r="AF6">
        <v>237371.13741892608</v>
      </c>
      <c r="AG6">
        <v>237371.13741892608</v>
      </c>
    </row>
    <row r="7" spans="1:33">
      <c r="A7" t="s">
        <v>234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pageSetUpPr fitToPage="1"/>
  </sheetPr>
  <dimension ref="A1:AL83"/>
  <sheetViews>
    <sheetView zoomScaleNormal="100" workbookViewId="0">
      <selection activeCell="AT13" sqref="AT13"/>
    </sheetView>
  </sheetViews>
  <sheetFormatPr baseColWidth="10" defaultColWidth="8.83203125" defaultRowHeight="13"/>
  <cols>
    <col min="1" max="1" width="41.6640625" style="61" customWidth="1"/>
    <col min="2" max="32" width="8.83203125" style="61" hidden="1" customWidth="1"/>
    <col min="33" max="35" width="8.83203125" style="61" bestFit="1" customWidth="1"/>
    <col min="36" max="37" width="8.83203125" style="61" customWidth="1"/>
    <col min="38" max="245" width="9.1640625" style="61"/>
    <col min="246" max="246" width="37.6640625" style="61" customWidth="1"/>
    <col min="247" max="273" width="12.1640625" style="61" customWidth="1"/>
    <col min="274" max="274" width="12.6640625" style="61" customWidth="1"/>
    <col min="275" max="276" width="9.1640625" style="61"/>
    <col min="277" max="278" width="13.33203125" style="61" customWidth="1"/>
    <col min="279" max="279" width="13.83203125" style="61" customWidth="1"/>
    <col min="280" max="501" width="9.1640625" style="61"/>
    <col min="502" max="502" width="37.6640625" style="61" customWidth="1"/>
    <col min="503" max="529" width="12.1640625" style="61" customWidth="1"/>
    <col min="530" max="530" width="12.6640625" style="61" customWidth="1"/>
    <col min="531" max="532" width="9.1640625" style="61"/>
    <col min="533" max="534" width="13.33203125" style="61" customWidth="1"/>
    <col min="535" max="535" width="13.83203125" style="61" customWidth="1"/>
    <col min="536" max="757" width="9.1640625" style="61"/>
    <col min="758" max="758" width="37.6640625" style="61" customWidth="1"/>
    <col min="759" max="785" width="12.1640625" style="61" customWidth="1"/>
    <col min="786" max="786" width="12.6640625" style="61" customWidth="1"/>
    <col min="787" max="788" width="9.1640625" style="61"/>
    <col min="789" max="790" width="13.33203125" style="61" customWidth="1"/>
    <col min="791" max="791" width="13.83203125" style="61" customWidth="1"/>
    <col min="792" max="1013" width="9.1640625" style="61"/>
    <col min="1014" max="1014" width="37.6640625" style="61" customWidth="1"/>
    <col min="1015" max="1041" width="12.1640625" style="61" customWidth="1"/>
    <col min="1042" max="1042" width="12.6640625" style="61" customWidth="1"/>
    <col min="1043" max="1044" width="9.1640625" style="61"/>
    <col min="1045" max="1046" width="13.33203125" style="61" customWidth="1"/>
    <col min="1047" max="1047" width="13.83203125" style="61" customWidth="1"/>
    <col min="1048" max="1269" width="9.1640625" style="61"/>
    <col min="1270" max="1270" width="37.6640625" style="61" customWidth="1"/>
    <col min="1271" max="1297" width="12.1640625" style="61" customWidth="1"/>
    <col min="1298" max="1298" width="12.6640625" style="61" customWidth="1"/>
    <col min="1299" max="1300" width="9.1640625" style="61"/>
    <col min="1301" max="1302" width="13.33203125" style="61" customWidth="1"/>
    <col min="1303" max="1303" width="13.83203125" style="61" customWidth="1"/>
    <col min="1304" max="1525" width="9.1640625" style="61"/>
    <col min="1526" max="1526" width="37.6640625" style="61" customWidth="1"/>
    <col min="1527" max="1553" width="12.1640625" style="61" customWidth="1"/>
    <col min="1554" max="1554" width="12.6640625" style="61" customWidth="1"/>
    <col min="1555" max="1556" width="9.1640625" style="61"/>
    <col min="1557" max="1558" width="13.33203125" style="61" customWidth="1"/>
    <col min="1559" max="1559" width="13.83203125" style="61" customWidth="1"/>
    <col min="1560" max="1781" width="9.1640625" style="61"/>
    <col min="1782" max="1782" width="37.6640625" style="61" customWidth="1"/>
    <col min="1783" max="1809" width="12.1640625" style="61" customWidth="1"/>
    <col min="1810" max="1810" width="12.6640625" style="61" customWidth="1"/>
    <col min="1811" max="1812" width="9.1640625" style="61"/>
    <col min="1813" max="1814" width="13.33203125" style="61" customWidth="1"/>
    <col min="1815" max="1815" width="13.83203125" style="61" customWidth="1"/>
    <col min="1816" max="2037" width="9.1640625" style="61"/>
    <col min="2038" max="2038" width="37.6640625" style="61" customWidth="1"/>
    <col min="2039" max="2065" width="12.1640625" style="61" customWidth="1"/>
    <col min="2066" max="2066" width="12.6640625" style="61" customWidth="1"/>
    <col min="2067" max="2068" width="9.1640625" style="61"/>
    <col min="2069" max="2070" width="13.33203125" style="61" customWidth="1"/>
    <col min="2071" max="2071" width="13.83203125" style="61" customWidth="1"/>
    <col min="2072" max="2293" width="9.1640625" style="61"/>
    <col min="2294" max="2294" width="37.6640625" style="61" customWidth="1"/>
    <col min="2295" max="2321" width="12.1640625" style="61" customWidth="1"/>
    <col min="2322" max="2322" width="12.6640625" style="61" customWidth="1"/>
    <col min="2323" max="2324" width="9.1640625" style="61"/>
    <col min="2325" max="2326" width="13.33203125" style="61" customWidth="1"/>
    <col min="2327" max="2327" width="13.83203125" style="61" customWidth="1"/>
    <col min="2328" max="2549" width="9.1640625" style="61"/>
    <col min="2550" max="2550" width="37.6640625" style="61" customWidth="1"/>
    <col min="2551" max="2577" width="12.1640625" style="61" customWidth="1"/>
    <col min="2578" max="2578" width="12.6640625" style="61" customWidth="1"/>
    <col min="2579" max="2580" width="9.1640625" style="61"/>
    <col min="2581" max="2582" width="13.33203125" style="61" customWidth="1"/>
    <col min="2583" max="2583" width="13.83203125" style="61" customWidth="1"/>
    <col min="2584" max="2805" width="9.1640625" style="61"/>
    <col min="2806" max="2806" width="37.6640625" style="61" customWidth="1"/>
    <col min="2807" max="2833" width="12.1640625" style="61" customWidth="1"/>
    <col min="2834" max="2834" width="12.6640625" style="61" customWidth="1"/>
    <col min="2835" max="2836" width="9.1640625" style="61"/>
    <col min="2837" max="2838" width="13.33203125" style="61" customWidth="1"/>
    <col min="2839" max="2839" width="13.83203125" style="61" customWidth="1"/>
    <col min="2840" max="3061" width="9.1640625" style="61"/>
    <col min="3062" max="3062" width="37.6640625" style="61" customWidth="1"/>
    <col min="3063" max="3089" width="12.1640625" style="61" customWidth="1"/>
    <col min="3090" max="3090" width="12.6640625" style="61" customWidth="1"/>
    <col min="3091" max="3092" width="9.1640625" style="61"/>
    <col min="3093" max="3094" width="13.33203125" style="61" customWidth="1"/>
    <col min="3095" max="3095" width="13.83203125" style="61" customWidth="1"/>
    <col min="3096" max="3317" width="9.1640625" style="61"/>
    <col min="3318" max="3318" width="37.6640625" style="61" customWidth="1"/>
    <col min="3319" max="3345" width="12.1640625" style="61" customWidth="1"/>
    <col min="3346" max="3346" width="12.6640625" style="61" customWidth="1"/>
    <col min="3347" max="3348" width="9.1640625" style="61"/>
    <col min="3349" max="3350" width="13.33203125" style="61" customWidth="1"/>
    <col min="3351" max="3351" width="13.83203125" style="61" customWidth="1"/>
    <col min="3352" max="3573" width="9.1640625" style="61"/>
    <col min="3574" max="3574" width="37.6640625" style="61" customWidth="1"/>
    <col min="3575" max="3601" width="12.1640625" style="61" customWidth="1"/>
    <col min="3602" max="3602" width="12.6640625" style="61" customWidth="1"/>
    <col min="3603" max="3604" width="9.1640625" style="61"/>
    <col min="3605" max="3606" width="13.33203125" style="61" customWidth="1"/>
    <col min="3607" max="3607" width="13.83203125" style="61" customWidth="1"/>
    <col min="3608" max="3829" width="9.1640625" style="61"/>
    <col min="3830" max="3830" width="37.6640625" style="61" customWidth="1"/>
    <col min="3831" max="3857" width="12.1640625" style="61" customWidth="1"/>
    <col min="3858" max="3858" width="12.6640625" style="61" customWidth="1"/>
    <col min="3859" max="3860" width="9.1640625" style="61"/>
    <col min="3861" max="3862" width="13.33203125" style="61" customWidth="1"/>
    <col min="3863" max="3863" width="13.83203125" style="61" customWidth="1"/>
    <col min="3864" max="4085" width="9.1640625" style="61"/>
    <col min="4086" max="4086" width="37.6640625" style="61" customWidth="1"/>
    <col min="4087" max="4113" width="12.1640625" style="61" customWidth="1"/>
    <col min="4114" max="4114" width="12.6640625" style="61" customWidth="1"/>
    <col min="4115" max="4116" width="9.1640625" style="61"/>
    <col min="4117" max="4118" width="13.33203125" style="61" customWidth="1"/>
    <col min="4119" max="4119" width="13.83203125" style="61" customWidth="1"/>
    <col min="4120" max="4341" width="9.1640625" style="61"/>
    <col min="4342" max="4342" width="37.6640625" style="61" customWidth="1"/>
    <col min="4343" max="4369" width="12.1640625" style="61" customWidth="1"/>
    <col min="4370" max="4370" width="12.6640625" style="61" customWidth="1"/>
    <col min="4371" max="4372" width="9.1640625" style="61"/>
    <col min="4373" max="4374" width="13.33203125" style="61" customWidth="1"/>
    <col min="4375" max="4375" width="13.83203125" style="61" customWidth="1"/>
    <col min="4376" max="4597" width="9.1640625" style="61"/>
    <col min="4598" max="4598" width="37.6640625" style="61" customWidth="1"/>
    <col min="4599" max="4625" width="12.1640625" style="61" customWidth="1"/>
    <col min="4626" max="4626" width="12.6640625" style="61" customWidth="1"/>
    <col min="4627" max="4628" width="9.1640625" style="61"/>
    <col min="4629" max="4630" width="13.33203125" style="61" customWidth="1"/>
    <col min="4631" max="4631" width="13.83203125" style="61" customWidth="1"/>
    <col min="4632" max="4853" width="9.1640625" style="61"/>
    <col min="4854" max="4854" width="37.6640625" style="61" customWidth="1"/>
    <col min="4855" max="4881" width="12.1640625" style="61" customWidth="1"/>
    <col min="4882" max="4882" width="12.6640625" style="61" customWidth="1"/>
    <col min="4883" max="4884" width="9.1640625" style="61"/>
    <col min="4885" max="4886" width="13.33203125" style="61" customWidth="1"/>
    <col min="4887" max="4887" width="13.83203125" style="61" customWidth="1"/>
    <col min="4888" max="5109" width="9.1640625" style="61"/>
    <col min="5110" max="5110" width="37.6640625" style="61" customWidth="1"/>
    <col min="5111" max="5137" width="12.1640625" style="61" customWidth="1"/>
    <col min="5138" max="5138" width="12.6640625" style="61" customWidth="1"/>
    <col min="5139" max="5140" width="9.1640625" style="61"/>
    <col min="5141" max="5142" width="13.33203125" style="61" customWidth="1"/>
    <col min="5143" max="5143" width="13.83203125" style="61" customWidth="1"/>
    <col min="5144" max="5365" width="9.1640625" style="61"/>
    <col min="5366" max="5366" width="37.6640625" style="61" customWidth="1"/>
    <col min="5367" max="5393" width="12.1640625" style="61" customWidth="1"/>
    <col min="5394" max="5394" width="12.6640625" style="61" customWidth="1"/>
    <col min="5395" max="5396" width="9.1640625" style="61"/>
    <col min="5397" max="5398" width="13.33203125" style="61" customWidth="1"/>
    <col min="5399" max="5399" width="13.83203125" style="61" customWidth="1"/>
    <col min="5400" max="5621" width="9.1640625" style="61"/>
    <col min="5622" max="5622" width="37.6640625" style="61" customWidth="1"/>
    <col min="5623" max="5649" width="12.1640625" style="61" customWidth="1"/>
    <col min="5650" max="5650" width="12.6640625" style="61" customWidth="1"/>
    <col min="5651" max="5652" width="9.1640625" style="61"/>
    <col min="5653" max="5654" width="13.33203125" style="61" customWidth="1"/>
    <col min="5655" max="5655" width="13.83203125" style="61" customWidth="1"/>
    <col min="5656" max="5877" width="9.1640625" style="61"/>
    <col min="5878" max="5878" width="37.6640625" style="61" customWidth="1"/>
    <col min="5879" max="5905" width="12.1640625" style="61" customWidth="1"/>
    <col min="5906" max="5906" width="12.6640625" style="61" customWidth="1"/>
    <col min="5907" max="5908" width="9.1640625" style="61"/>
    <col min="5909" max="5910" width="13.33203125" style="61" customWidth="1"/>
    <col min="5911" max="5911" width="13.83203125" style="61" customWidth="1"/>
    <col min="5912" max="6133" width="9.1640625" style="61"/>
    <col min="6134" max="6134" width="37.6640625" style="61" customWidth="1"/>
    <col min="6135" max="6161" width="12.1640625" style="61" customWidth="1"/>
    <col min="6162" max="6162" width="12.6640625" style="61" customWidth="1"/>
    <col min="6163" max="6164" width="9.1640625" style="61"/>
    <col min="6165" max="6166" width="13.33203125" style="61" customWidth="1"/>
    <col min="6167" max="6167" width="13.83203125" style="61" customWidth="1"/>
    <col min="6168" max="6389" width="9.1640625" style="61"/>
    <col min="6390" max="6390" width="37.6640625" style="61" customWidth="1"/>
    <col min="6391" max="6417" width="12.1640625" style="61" customWidth="1"/>
    <col min="6418" max="6418" width="12.6640625" style="61" customWidth="1"/>
    <col min="6419" max="6420" width="9.1640625" style="61"/>
    <col min="6421" max="6422" width="13.33203125" style="61" customWidth="1"/>
    <col min="6423" max="6423" width="13.83203125" style="61" customWidth="1"/>
    <col min="6424" max="6645" width="9.1640625" style="61"/>
    <col min="6646" max="6646" width="37.6640625" style="61" customWidth="1"/>
    <col min="6647" max="6673" width="12.1640625" style="61" customWidth="1"/>
    <col min="6674" max="6674" width="12.6640625" style="61" customWidth="1"/>
    <col min="6675" max="6676" width="9.1640625" style="61"/>
    <col min="6677" max="6678" width="13.33203125" style="61" customWidth="1"/>
    <col min="6679" max="6679" width="13.83203125" style="61" customWidth="1"/>
    <col min="6680" max="6901" width="9.1640625" style="61"/>
    <col min="6902" max="6902" width="37.6640625" style="61" customWidth="1"/>
    <col min="6903" max="6929" width="12.1640625" style="61" customWidth="1"/>
    <col min="6930" max="6930" width="12.6640625" style="61" customWidth="1"/>
    <col min="6931" max="6932" width="9.1640625" style="61"/>
    <col min="6933" max="6934" width="13.33203125" style="61" customWidth="1"/>
    <col min="6935" max="6935" width="13.83203125" style="61" customWidth="1"/>
    <col min="6936" max="7157" width="9.1640625" style="61"/>
    <col min="7158" max="7158" width="37.6640625" style="61" customWidth="1"/>
    <col min="7159" max="7185" width="12.1640625" style="61" customWidth="1"/>
    <col min="7186" max="7186" width="12.6640625" style="61" customWidth="1"/>
    <col min="7187" max="7188" width="9.1640625" style="61"/>
    <col min="7189" max="7190" width="13.33203125" style="61" customWidth="1"/>
    <col min="7191" max="7191" width="13.83203125" style="61" customWidth="1"/>
    <col min="7192" max="7413" width="9.1640625" style="61"/>
    <col min="7414" max="7414" width="37.6640625" style="61" customWidth="1"/>
    <col min="7415" max="7441" width="12.1640625" style="61" customWidth="1"/>
    <col min="7442" max="7442" width="12.6640625" style="61" customWidth="1"/>
    <col min="7443" max="7444" width="9.1640625" style="61"/>
    <col min="7445" max="7446" width="13.33203125" style="61" customWidth="1"/>
    <col min="7447" max="7447" width="13.83203125" style="61" customWidth="1"/>
    <col min="7448" max="7669" width="9.1640625" style="61"/>
    <col min="7670" max="7670" width="37.6640625" style="61" customWidth="1"/>
    <col min="7671" max="7697" width="12.1640625" style="61" customWidth="1"/>
    <col min="7698" max="7698" width="12.6640625" style="61" customWidth="1"/>
    <col min="7699" max="7700" width="9.1640625" style="61"/>
    <col min="7701" max="7702" width="13.33203125" style="61" customWidth="1"/>
    <col min="7703" max="7703" width="13.83203125" style="61" customWidth="1"/>
    <col min="7704" max="7925" width="9.1640625" style="61"/>
    <col min="7926" max="7926" width="37.6640625" style="61" customWidth="1"/>
    <col min="7927" max="7953" width="12.1640625" style="61" customWidth="1"/>
    <col min="7954" max="7954" width="12.6640625" style="61" customWidth="1"/>
    <col min="7955" max="7956" width="9.1640625" style="61"/>
    <col min="7957" max="7958" width="13.33203125" style="61" customWidth="1"/>
    <col min="7959" max="7959" width="13.83203125" style="61" customWidth="1"/>
    <col min="7960" max="8181" width="9.1640625" style="61"/>
    <col min="8182" max="8182" width="37.6640625" style="61" customWidth="1"/>
    <col min="8183" max="8209" width="12.1640625" style="61" customWidth="1"/>
    <col min="8210" max="8210" width="12.6640625" style="61" customWidth="1"/>
    <col min="8211" max="8212" width="9.1640625" style="61"/>
    <col min="8213" max="8214" width="13.33203125" style="61" customWidth="1"/>
    <col min="8215" max="8215" width="13.83203125" style="61" customWidth="1"/>
    <col min="8216" max="8437" width="9.1640625" style="61"/>
    <col min="8438" max="8438" width="37.6640625" style="61" customWidth="1"/>
    <col min="8439" max="8465" width="12.1640625" style="61" customWidth="1"/>
    <col min="8466" max="8466" width="12.6640625" style="61" customWidth="1"/>
    <col min="8467" max="8468" width="9.1640625" style="61"/>
    <col min="8469" max="8470" width="13.33203125" style="61" customWidth="1"/>
    <col min="8471" max="8471" width="13.83203125" style="61" customWidth="1"/>
    <col min="8472" max="8693" width="9.1640625" style="61"/>
    <col min="8694" max="8694" width="37.6640625" style="61" customWidth="1"/>
    <col min="8695" max="8721" width="12.1640625" style="61" customWidth="1"/>
    <col min="8722" max="8722" width="12.6640625" style="61" customWidth="1"/>
    <col min="8723" max="8724" width="9.1640625" style="61"/>
    <col min="8725" max="8726" width="13.33203125" style="61" customWidth="1"/>
    <col min="8727" max="8727" width="13.83203125" style="61" customWidth="1"/>
    <col min="8728" max="8949" width="9.1640625" style="61"/>
    <col min="8950" max="8950" width="37.6640625" style="61" customWidth="1"/>
    <col min="8951" max="8977" width="12.1640625" style="61" customWidth="1"/>
    <col min="8978" max="8978" width="12.6640625" style="61" customWidth="1"/>
    <col min="8979" max="8980" width="9.1640625" style="61"/>
    <col min="8981" max="8982" width="13.33203125" style="61" customWidth="1"/>
    <col min="8983" max="8983" width="13.83203125" style="61" customWidth="1"/>
    <col min="8984" max="9205" width="9.1640625" style="61"/>
    <col min="9206" max="9206" width="37.6640625" style="61" customWidth="1"/>
    <col min="9207" max="9233" width="12.1640625" style="61" customWidth="1"/>
    <col min="9234" max="9234" width="12.6640625" style="61" customWidth="1"/>
    <col min="9235" max="9236" width="9.1640625" style="61"/>
    <col min="9237" max="9238" width="13.33203125" style="61" customWidth="1"/>
    <col min="9239" max="9239" width="13.83203125" style="61" customWidth="1"/>
    <col min="9240" max="9461" width="9.1640625" style="61"/>
    <col min="9462" max="9462" width="37.6640625" style="61" customWidth="1"/>
    <col min="9463" max="9489" width="12.1640625" style="61" customWidth="1"/>
    <col min="9490" max="9490" width="12.6640625" style="61" customWidth="1"/>
    <col min="9491" max="9492" width="9.1640625" style="61"/>
    <col min="9493" max="9494" width="13.33203125" style="61" customWidth="1"/>
    <col min="9495" max="9495" width="13.83203125" style="61" customWidth="1"/>
    <col min="9496" max="9717" width="9.1640625" style="61"/>
    <col min="9718" max="9718" width="37.6640625" style="61" customWidth="1"/>
    <col min="9719" max="9745" width="12.1640625" style="61" customWidth="1"/>
    <col min="9746" max="9746" width="12.6640625" style="61" customWidth="1"/>
    <col min="9747" max="9748" width="9.1640625" style="61"/>
    <col min="9749" max="9750" width="13.33203125" style="61" customWidth="1"/>
    <col min="9751" max="9751" width="13.83203125" style="61" customWidth="1"/>
    <col min="9752" max="9973" width="9.1640625" style="61"/>
    <col min="9974" max="9974" width="37.6640625" style="61" customWidth="1"/>
    <col min="9975" max="10001" width="12.1640625" style="61" customWidth="1"/>
    <col min="10002" max="10002" width="12.6640625" style="61" customWidth="1"/>
    <col min="10003" max="10004" width="9.1640625" style="61"/>
    <col min="10005" max="10006" width="13.33203125" style="61" customWidth="1"/>
    <col min="10007" max="10007" width="13.83203125" style="61" customWidth="1"/>
    <col min="10008" max="10229" width="9.1640625" style="61"/>
    <col min="10230" max="10230" width="37.6640625" style="61" customWidth="1"/>
    <col min="10231" max="10257" width="12.1640625" style="61" customWidth="1"/>
    <col min="10258" max="10258" width="12.6640625" style="61" customWidth="1"/>
    <col min="10259" max="10260" width="9.1640625" style="61"/>
    <col min="10261" max="10262" width="13.33203125" style="61" customWidth="1"/>
    <col min="10263" max="10263" width="13.83203125" style="61" customWidth="1"/>
    <col min="10264" max="10485" width="9.1640625" style="61"/>
    <col min="10486" max="10486" width="37.6640625" style="61" customWidth="1"/>
    <col min="10487" max="10513" width="12.1640625" style="61" customWidth="1"/>
    <col min="10514" max="10514" width="12.6640625" style="61" customWidth="1"/>
    <col min="10515" max="10516" width="9.1640625" style="61"/>
    <col min="10517" max="10518" width="13.33203125" style="61" customWidth="1"/>
    <col min="10519" max="10519" width="13.83203125" style="61" customWidth="1"/>
    <col min="10520" max="10741" width="9.1640625" style="61"/>
    <col min="10742" max="10742" width="37.6640625" style="61" customWidth="1"/>
    <col min="10743" max="10769" width="12.1640625" style="61" customWidth="1"/>
    <col min="10770" max="10770" width="12.6640625" style="61" customWidth="1"/>
    <col min="10771" max="10772" width="9.1640625" style="61"/>
    <col min="10773" max="10774" width="13.33203125" style="61" customWidth="1"/>
    <col min="10775" max="10775" width="13.83203125" style="61" customWidth="1"/>
    <col min="10776" max="10997" width="9.1640625" style="61"/>
    <col min="10998" max="10998" width="37.6640625" style="61" customWidth="1"/>
    <col min="10999" max="11025" width="12.1640625" style="61" customWidth="1"/>
    <col min="11026" max="11026" width="12.6640625" style="61" customWidth="1"/>
    <col min="11027" max="11028" width="9.1640625" style="61"/>
    <col min="11029" max="11030" width="13.33203125" style="61" customWidth="1"/>
    <col min="11031" max="11031" width="13.83203125" style="61" customWidth="1"/>
    <col min="11032" max="11253" width="9.1640625" style="61"/>
    <col min="11254" max="11254" width="37.6640625" style="61" customWidth="1"/>
    <col min="11255" max="11281" width="12.1640625" style="61" customWidth="1"/>
    <col min="11282" max="11282" width="12.6640625" style="61" customWidth="1"/>
    <col min="11283" max="11284" width="9.1640625" style="61"/>
    <col min="11285" max="11286" width="13.33203125" style="61" customWidth="1"/>
    <col min="11287" max="11287" width="13.83203125" style="61" customWidth="1"/>
    <col min="11288" max="11509" width="9.1640625" style="61"/>
    <col min="11510" max="11510" width="37.6640625" style="61" customWidth="1"/>
    <col min="11511" max="11537" width="12.1640625" style="61" customWidth="1"/>
    <col min="11538" max="11538" width="12.6640625" style="61" customWidth="1"/>
    <col min="11539" max="11540" width="9.1640625" style="61"/>
    <col min="11541" max="11542" width="13.33203125" style="61" customWidth="1"/>
    <col min="11543" max="11543" width="13.83203125" style="61" customWidth="1"/>
    <col min="11544" max="11765" width="9.1640625" style="61"/>
    <col min="11766" max="11766" width="37.6640625" style="61" customWidth="1"/>
    <col min="11767" max="11793" width="12.1640625" style="61" customWidth="1"/>
    <col min="11794" max="11794" width="12.6640625" style="61" customWidth="1"/>
    <col min="11795" max="11796" width="9.1640625" style="61"/>
    <col min="11797" max="11798" width="13.33203125" style="61" customWidth="1"/>
    <col min="11799" max="11799" width="13.83203125" style="61" customWidth="1"/>
    <col min="11800" max="12021" width="9.1640625" style="61"/>
    <col min="12022" max="12022" width="37.6640625" style="61" customWidth="1"/>
    <col min="12023" max="12049" width="12.1640625" style="61" customWidth="1"/>
    <col min="12050" max="12050" width="12.6640625" style="61" customWidth="1"/>
    <col min="12051" max="12052" width="9.1640625" style="61"/>
    <col min="12053" max="12054" width="13.33203125" style="61" customWidth="1"/>
    <col min="12055" max="12055" width="13.83203125" style="61" customWidth="1"/>
    <col min="12056" max="12277" width="9.1640625" style="61"/>
    <col min="12278" max="12278" width="37.6640625" style="61" customWidth="1"/>
    <col min="12279" max="12305" width="12.1640625" style="61" customWidth="1"/>
    <col min="12306" max="12306" width="12.6640625" style="61" customWidth="1"/>
    <col min="12307" max="12308" width="9.1640625" style="61"/>
    <col min="12309" max="12310" width="13.33203125" style="61" customWidth="1"/>
    <col min="12311" max="12311" width="13.83203125" style="61" customWidth="1"/>
    <col min="12312" max="12533" width="9.1640625" style="61"/>
    <col min="12534" max="12534" width="37.6640625" style="61" customWidth="1"/>
    <col min="12535" max="12561" width="12.1640625" style="61" customWidth="1"/>
    <col min="12562" max="12562" width="12.6640625" style="61" customWidth="1"/>
    <col min="12563" max="12564" width="9.1640625" style="61"/>
    <col min="12565" max="12566" width="13.33203125" style="61" customWidth="1"/>
    <col min="12567" max="12567" width="13.83203125" style="61" customWidth="1"/>
    <col min="12568" max="12789" width="9.1640625" style="61"/>
    <col min="12790" max="12790" width="37.6640625" style="61" customWidth="1"/>
    <col min="12791" max="12817" width="12.1640625" style="61" customWidth="1"/>
    <col min="12818" max="12818" width="12.6640625" style="61" customWidth="1"/>
    <col min="12819" max="12820" width="9.1640625" style="61"/>
    <col min="12821" max="12822" width="13.33203125" style="61" customWidth="1"/>
    <col min="12823" max="12823" width="13.83203125" style="61" customWidth="1"/>
    <col min="12824" max="13045" width="9.1640625" style="61"/>
    <col min="13046" max="13046" width="37.6640625" style="61" customWidth="1"/>
    <col min="13047" max="13073" width="12.1640625" style="61" customWidth="1"/>
    <col min="13074" max="13074" width="12.6640625" style="61" customWidth="1"/>
    <col min="13075" max="13076" width="9.1640625" style="61"/>
    <col min="13077" max="13078" width="13.33203125" style="61" customWidth="1"/>
    <col min="13079" max="13079" width="13.83203125" style="61" customWidth="1"/>
    <col min="13080" max="13301" width="9.1640625" style="61"/>
    <col min="13302" max="13302" width="37.6640625" style="61" customWidth="1"/>
    <col min="13303" max="13329" width="12.1640625" style="61" customWidth="1"/>
    <col min="13330" max="13330" width="12.6640625" style="61" customWidth="1"/>
    <col min="13331" max="13332" width="9.1640625" style="61"/>
    <col min="13333" max="13334" width="13.33203125" style="61" customWidth="1"/>
    <col min="13335" max="13335" width="13.83203125" style="61" customWidth="1"/>
    <col min="13336" max="13557" width="9.1640625" style="61"/>
    <col min="13558" max="13558" width="37.6640625" style="61" customWidth="1"/>
    <col min="13559" max="13585" width="12.1640625" style="61" customWidth="1"/>
    <col min="13586" max="13586" width="12.6640625" style="61" customWidth="1"/>
    <col min="13587" max="13588" width="9.1640625" style="61"/>
    <col min="13589" max="13590" width="13.33203125" style="61" customWidth="1"/>
    <col min="13591" max="13591" width="13.83203125" style="61" customWidth="1"/>
    <col min="13592" max="13813" width="9.1640625" style="61"/>
    <col min="13814" max="13814" width="37.6640625" style="61" customWidth="1"/>
    <col min="13815" max="13841" width="12.1640625" style="61" customWidth="1"/>
    <col min="13842" max="13842" width="12.6640625" style="61" customWidth="1"/>
    <col min="13843" max="13844" width="9.1640625" style="61"/>
    <col min="13845" max="13846" width="13.33203125" style="61" customWidth="1"/>
    <col min="13847" max="13847" width="13.83203125" style="61" customWidth="1"/>
    <col min="13848" max="14069" width="9.1640625" style="61"/>
    <col min="14070" max="14070" width="37.6640625" style="61" customWidth="1"/>
    <col min="14071" max="14097" width="12.1640625" style="61" customWidth="1"/>
    <col min="14098" max="14098" width="12.6640625" style="61" customWidth="1"/>
    <col min="14099" max="14100" width="9.1640625" style="61"/>
    <col min="14101" max="14102" width="13.33203125" style="61" customWidth="1"/>
    <col min="14103" max="14103" width="13.83203125" style="61" customWidth="1"/>
    <col min="14104" max="14325" width="9.1640625" style="61"/>
    <col min="14326" max="14326" width="37.6640625" style="61" customWidth="1"/>
    <col min="14327" max="14353" width="12.1640625" style="61" customWidth="1"/>
    <col min="14354" max="14354" width="12.6640625" style="61" customWidth="1"/>
    <col min="14355" max="14356" width="9.1640625" style="61"/>
    <col min="14357" max="14358" width="13.33203125" style="61" customWidth="1"/>
    <col min="14359" max="14359" width="13.83203125" style="61" customWidth="1"/>
    <col min="14360" max="14581" width="9.1640625" style="61"/>
    <col min="14582" max="14582" width="37.6640625" style="61" customWidth="1"/>
    <col min="14583" max="14609" width="12.1640625" style="61" customWidth="1"/>
    <col min="14610" max="14610" width="12.6640625" style="61" customWidth="1"/>
    <col min="14611" max="14612" width="9.1640625" style="61"/>
    <col min="14613" max="14614" width="13.33203125" style="61" customWidth="1"/>
    <col min="14615" max="14615" width="13.83203125" style="61" customWidth="1"/>
    <col min="14616" max="14837" width="9.1640625" style="61"/>
    <col min="14838" max="14838" width="37.6640625" style="61" customWidth="1"/>
    <col min="14839" max="14865" width="12.1640625" style="61" customWidth="1"/>
    <col min="14866" max="14866" width="12.6640625" style="61" customWidth="1"/>
    <col min="14867" max="14868" width="9.1640625" style="61"/>
    <col min="14869" max="14870" width="13.33203125" style="61" customWidth="1"/>
    <col min="14871" max="14871" width="13.83203125" style="61" customWidth="1"/>
    <col min="14872" max="15093" width="9.1640625" style="61"/>
    <col min="15094" max="15094" width="37.6640625" style="61" customWidth="1"/>
    <col min="15095" max="15121" width="12.1640625" style="61" customWidth="1"/>
    <col min="15122" max="15122" width="12.6640625" style="61" customWidth="1"/>
    <col min="15123" max="15124" width="9.1640625" style="61"/>
    <col min="15125" max="15126" width="13.33203125" style="61" customWidth="1"/>
    <col min="15127" max="15127" width="13.83203125" style="61" customWidth="1"/>
    <col min="15128" max="15349" width="9.1640625" style="61"/>
    <col min="15350" max="15350" width="37.6640625" style="61" customWidth="1"/>
    <col min="15351" max="15377" width="12.1640625" style="61" customWidth="1"/>
    <col min="15378" max="15378" width="12.6640625" style="61" customWidth="1"/>
    <col min="15379" max="15380" width="9.1640625" style="61"/>
    <col min="15381" max="15382" width="13.33203125" style="61" customWidth="1"/>
    <col min="15383" max="15383" width="13.83203125" style="61" customWidth="1"/>
    <col min="15384" max="15605" width="9.1640625" style="61"/>
    <col min="15606" max="15606" width="37.6640625" style="61" customWidth="1"/>
    <col min="15607" max="15633" width="12.1640625" style="61" customWidth="1"/>
    <col min="15634" max="15634" width="12.6640625" style="61" customWidth="1"/>
    <col min="15635" max="15636" width="9.1640625" style="61"/>
    <col min="15637" max="15638" width="13.33203125" style="61" customWidth="1"/>
    <col min="15639" max="15639" width="13.83203125" style="61" customWidth="1"/>
    <col min="15640" max="15861" width="9.1640625" style="61"/>
    <col min="15862" max="15862" width="37.6640625" style="61" customWidth="1"/>
    <col min="15863" max="15889" width="12.1640625" style="61" customWidth="1"/>
    <col min="15890" max="15890" width="12.6640625" style="61" customWidth="1"/>
    <col min="15891" max="15892" width="9.1640625" style="61"/>
    <col min="15893" max="15894" width="13.33203125" style="61" customWidth="1"/>
    <col min="15895" max="15895" width="13.83203125" style="61" customWidth="1"/>
    <col min="15896" max="16117" width="9.1640625" style="61"/>
    <col min="16118" max="16118" width="37.6640625" style="61" customWidth="1"/>
    <col min="16119" max="16145" width="12.1640625" style="61" customWidth="1"/>
    <col min="16146" max="16146" width="12.6640625" style="61" customWidth="1"/>
    <col min="16147" max="16148" width="9.1640625" style="61"/>
    <col min="16149" max="16150" width="13.33203125" style="61" customWidth="1"/>
    <col min="16151" max="16151" width="13.83203125" style="61" customWidth="1"/>
    <col min="16152" max="16384" width="9.1640625" style="61"/>
  </cols>
  <sheetData>
    <row r="1" spans="1:38" s="54" customFormat="1" ht="16.5" customHeight="1" thickBot="1">
      <c r="A1" s="89" t="s">
        <v>198</v>
      </c>
      <c r="B1" s="89"/>
      <c r="C1" s="89"/>
      <c r="D1" s="89"/>
      <c r="E1" s="89"/>
      <c r="F1" s="89"/>
      <c r="G1" s="89"/>
      <c r="H1" s="89"/>
      <c r="I1" s="89"/>
      <c r="J1" s="89"/>
      <c r="K1" s="89"/>
      <c r="L1" s="89"/>
      <c r="M1" s="89"/>
      <c r="N1" s="89"/>
      <c r="O1" s="89"/>
      <c r="P1" s="89"/>
      <c r="Q1" s="89"/>
      <c r="R1" s="89"/>
      <c r="S1" s="89"/>
      <c r="T1" s="89"/>
      <c r="U1" s="89"/>
      <c r="V1" s="89"/>
      <c r="W1" s="89"/>
      <c r="X1" s="89"/>
      <c r="Y1" s="89"/>
      <c r="Z1" s="89"/>
      <c r="AA1" s="89"/>
      <c r="AB1" s="89"/>
      <c r="AC1" s="89"/>
      <c r="AD1" s="89"/>
      <c r="AE1" s="89"/>
      <c r="AF1" s="89"/>
      <c r="AG1" s="89"/>
      <c r="AH1" s="89"/>
      <c r="AI1" s="89"/>
      <c r="AJ1" s="89"/>
      <c r="AK1" s="89"/>
    </row>
    <row r="2" spans="1:38" s="66" customFormat="1" ht="16.5" customHeight="1">
      <c r="A2" s="55"/>
      <c r="B2" s="56">
        <v>1960</v>
      </c>
      <c r="C2" s="56">
        <v>1965</v>
      </c>
      <c r="D2" s="56">
        <v>1970</v>
      </c>
      <c r="E2" s="56">
        <v>1975</v>
      </c>
      <c r="F2" s="56">
        <v>1980</v>
      </c>
      <c r="G2" s="56">
        <v>1985</v>
      </c>
      <c r="H2" s="56">
        <v>1990</v>
      </c>
      <c r="I2" s="56">
        <v>1991</v>
      </c>
      <c r="J2" s="56">
        <v>1992</v>
      </c>
      <c r="K2" s="56">
        <v>1993</v>
      </c>
      <c r="L2" s="56">
        <v>1994</v>
      </c>
      <c r="M2" s="56">
        <v>1995</v>
      </c>
      <c r="N2" s="56">
        <v>1996</v>
      </c>
      <c r="O2" s="56">
        <v>1997</v>
      </c>
      <c r="P2" s="56">
        <v>1998</v>
      </c>
      <c r="Q2" s="56">
        <v>1999</v>
      </c>
      <c r="R2" s="56">
        <v>2000</v>
      </c>
      <c r="S2" s="56">
        <v>2001</v>
      </c>
      <c r="T2" s="55">
        <v>2002</v>
      </c>
      <c r="U2" s="55">
        <v>2003</v>
      </c>
      <c r="V2" s="57">
        <v>2004</v>
      </c>
      <c r="W2" s="55">
        <v>2005</v>
      </c>
      <c r="X2" s="55">
        <v>2006</v>
      </c>
      <c r="Y2" s="55">
        <v>2007</v>
      </c>
      <c r="Z2" s="55">
        <v>2008</v>
      </c>
      <c r="AA2" s="55">
        <v>2009</v>
      </c>
      <c r="AB2" s="55">
        <v>2010</v>
      </c>
      <c r="AC2" s="56">
        <v>2011</v>
      </c>
      <c r="AD2" s="56">
        <v>2012</v>
      </c>
      <c r="AE2" s="55">
        <v>2013</v>
      </c>
      <c r="AF2" s="56">
        <v>2014</v>
      </c>
      <c r="AG2" s="56">
        <v>2015</v>
      </c>
      <c r="AH2" s="56">
        <v>2016</v>
      </c>
      <c r="AI2" s="56">
        <v>2017</v>
      </c>
      <c r="AJ2" s="56">
        <v>2018</v>
      </c>
      <c r="AK2" s="56">
        <v>2019</v>
      </c>
    </row>
    <row r="3" spans="1:38" s="68" customFormat="1" ht="16.5" customHeight="1">
      <c r="A3" s="10" t="s">
        <v>197</v>
      </c>
      <c r="B3" s="58"/>
      <c r="C3" s="58"/>
      <c r="D3" s="58"/>
      <c r="E3" s="59"/>
      <c r="F3" s="59"/>
      <c r="G3" s="63"/>
      <c r="H3" s="63"/>
      <c r="I3" s="63"/>
      <c r="J3" s="63"/>
      <c r="K3" s="63"/>
      <c r="L3" s="63"/>
      <c r="M3" s="63"/>
      <c r="N3" s="63"/>
      <c r="O3" s="63"/>
      <c r="P3" s="63"/>
      <c r="Q3" s="63"/>
      <c r="R3" s="63"/>
      <c r="S3" s="58"/>
      <c r="T3" s="63"/>
      <c r="U3" s="63"/>
      <c r="V3" s="63"/>
      <c r="W3" s="63"/>
      <c r="X3" s="63"/>
      <c r="Y3" s="63"/>
      <c r="Z3" s="63"/>
      <c r="AA3" s="58"/>
      <c r="AB3" s="58"/>
      <c r="AC3" s="58"/>
      <c r="AD3" s="58"/>
      <c r="AE3" s="67"/>
      <c r="AF3" s="67"/>
      <c r="AG3" s="67"/>
      <c r="AH3" s="67"/>
      <c r="AI3" s="67"/>
      <c r="AJ3" s="67"/>
      <c r="AK3" s="67"/>
    </row>
    <row r="4" spans="1:38" s="68" customFormat="1" ht="16.5" customHeight="1">
      <c r="A4" s="8" t="s">
        <v>2161</v>
      </c>
      <c r="B4" s="62">
        <v>31099</v>
      </c>
      <c r="C4" s="62">
        <v>53226</v>
      </c>
      <c r="D4" s="62">
        <v>108442</v>
      </c>
      <c r="E4" s="60">
        <v>119591.474</v>
      </c>
      <c r="F4" s="60">
        <v>190765.929</v>
      </c>
      <c r="G4" s="60">
        <v>275863.54700000002</v>
      </c>
      <c r="H4" s="60">
        <v>337215.22553599998</v>
      </c>
      <c r="I4" s="60">
        <v>329787.96750099998</v>
      </c>
      <c r="J4" s="60">
        <v>345019.61278099997</v>
      </c>
      <c r="K4" s="60">
        <v>351096.458323</v>
      </c>
      <c r="L4" s="60">
        <v>376873.402328</v>
      </c>
      <c r="M4" s="60">
        <v>391593.82941200002</v>
      </c>
      <c r="N4" s="60">
        <v>419281.55251800001</v>
      </c>
      <c r="O4" s="60">
        <v>439262.67014</v>
      </c>
      <c r="P4" s="60">
        <v>449103.79910300003</v>
      </c>
      <c r="Q4" s="60">
        <v>473081.98319599999</v>
      </c>
      <c r="R4" s="60">
        <v>500431.77514500002</v>
      </c>
      <c r="S4" s="60">
        <v>473591.64681000001</v>
      </c>
      <c r="T4" s="60">
        <v>472190.76637199998</v>
      </c>
      <c r="U4" s="60">
        <v>497648.14399399998</v>
      </c>
      <c r="V4" s="60">
        <v>547931.15319800004</v>
      </c>
      <c r="W4" s="60">
        <v>572868.82004599995</v>
      </c>
      <c r="X4" s="60">
        <v>576823.04937200004</v>
      </c>
      <c r="Y4" s="60">
        <v>594614.09036200005</v>
      </c>
      <c r="Z4" s="60">
        <v>570089.94696500001</v>
      </c>
      <c r="AA4" s="60">
        <v>540693.68270899996</v>
      </c>
      <c r="AB4" s="60">
        <v>554710.522322</v>
      </c>
      <c r="AC4" s="60">
        <v>565613.64535799995</v>
      </c>
      <c r="AD4" s="60">
        <v>570438.230553</v>
      </c>
      <c r="AE4" s="60">
        <v>579461.44977599999</v>
      </c>
      <c r="AF4" s="60">
        <v>597005.00355200004</v>
      </c>
      <c r="AG4" s="60">
        <v>632154.82412700006</v>
      </c>
      <c r="AH4" s="60">
        <v>661477.92748199997</v>
      </c>
      <c r="AI4" s="60">
        <v>685472.464806</v>
      </c>
      <c r="AJ4" s="60">
        <v>722415.33364099998</v>
      </c>
      <c r="AK4" s="60">
        <v>754303.24246600003</v>
      </c>
    </row>
    <row r="5" spans="1:38" s="68" customFormat="1" ht="16.5" customHeight="1">
      <c r="A5" s="8" t="s">
        <v>2162</v>
      </c>
      <c r="B5" s="69">
        <v>2300</v>
      </c>
      <c r="C5" s="62" t="s">
        <v>190</v>
      </c>
      <c r="D5" s="69">
        <v>9100</v>
      </c>
      <c r="E5" s="62" t="s">
        <v>190</v>
      </c>
      <c r="F5" s="69">
        <v>14700</v>
      </c>
      <c r="G5" s="62" t="s">
        <v>190</v>
      </c>
      <c r="H5" s="69">
        <v>13000</v>
      </c>
      <c r="I5" s="62" t="s">
        <v>190</v>
      </c>
      <c r="J5" s="62" t="s">
        <v>190</v>
      </c>
      <c r="K5" s="62" t="s">
        <v>190</v>
      </c>
      <c r="L5" s="62" t="s">
        <v>190</v>
      </c>
      <c r="M5" s="69">
        <v>10800</v>
      </c>
      <c r="N5" s="69">
        <v>12000</v>
      </c>
      <c r="O5" s="69">
        <v>12500</v>
      </c>
      <c r="P5" s="69">
        <v>13100</v>
      </c>
      <c r="Q5" s="69">
        <v>14100</v>
      </c>
      <c r="R5" s="69">
        <v>15200</v>
      </c>
      <c r="S5" s="69">
        <v>15900</v>
      </c>
      <c r="T5" s="60" t="s">
        <v>195</v>
      </c>
      <c r="U5" s="60" t="s">
        <v>195</v>
      </c>
      <c r="V5" s="60" t="s">
        <v>195</v>
      </c>
      <c r="W5" s="60" t="s">
        <v>195</v>
      </c>
      <c r="X5" s="60" t="s">
        <v>195</v>
      </c>
      <c r="Y5" s="60" t="s">
        <v>195</v>
      </c>
      <c r="Z5" s="60" t="s">
        <v>195</v>
      </c>
      <c r="AA5" s="60" t="s">
        <v>195</v>
      </c>
      <c r="AB5" s="60" t="s">
        <v>195</v>
      </c>
      <c r="AC5" s="60" t="s">
        <v>195</v>
      </c>
      <c r="AD5" s="60" t="s">
        <v>195</v>
      </c>
      <c r="AE5" s="60" t="s">
        <v>195</v>
      </c>
      <c r="AF5" s="60" t="s">
        <v>195</v>
      </c>
      <c r="AG5" s="60" t="s">
        <v>195</v>
      </c>
      <c r="AH5" s="60" t="s">
        <v>195</v>
      </c>
      <c r="AI5" s="60" t="s">
        <v>195</v>
      </c>
      <c r="AJ5" s="60" t="s">
        <v>195</v>
      </c>
      <c r="AK5" s="60" t="s">
        <v>195</v>
      </c>
    </row>
    <row r="6" spans="1:38" s="68" customFormat="1" ht="16.5" customHeight="1">
      <c r="A6" s="52" t="s">
        <v>196</v>
      </c>
      <c r="B6" s="70">
        <v>1272078.3999999999</v>
      </c>
      <c r="C6" s="70">
        <v>1555237.28</v>
      </c>
      <c r="D6" s="70">
        <v>2042002.2799999998</v>
      </c>
      <c r="E6" s="70">
        <v>2404954.4</v>
      </c>
      <c r="F6" s="70">
        <v>2653510.21</v>
      </c>
      <c r="G6" s="70">
        <v>2991120.8</v>
      </c>
      <c r="H6" s="70">
        <v>3539602.56</v>
      </c>
      <c r="I6" s="70">
        <v>3578582.4400000004</v>
      </c>
      <c r="J6" s="70">
        <v>3676688.44</v>
      </c>
      <c r="K6" s="70">
        <v>3747067.87</v>
      </c>
      <c r="L6" s="70">
        <v>3939875</v>
      </c>
      <c r="M6" s="70">
        <v>3848458</v>
      </c>
      <c r="N6" s="70">
        <v>3951008.7272999999</v>
      </c>
      <c r="O6" s="70">
        <v>4071136.5328719998</v>
      </c>
      <c r="P6" s="70">
        <v>4182066.2400156059</v>
      </c>
      <c r="Q6" s="70">
        <v>4285299.4390774053</v>
      </c>
      <c r="R6" s="70">
        <v>4370488.7148582162</v>
      </c>
      <c r="S6" s="70">
        <v>4623397.8260386921</v>
      </c>
      <c r="T6" s="70">
        <v>4646520.9849062953</v>
      </c>
      <c r="U6" s="70">
        <v>4701825.0032426612</v>
      </c>
      <c r="V6" s="70">
        <v>4824654.4447763506</v>
      </c>
      <c r="W6" s="63">
        <v>4867608.4897589097</v>
      </c>
      <c r="X6" s="63">
        <v>4908058.8374757655</v>
      </c>
      <c r="Y6" s="63">
        <v>4959766.7012</v>
      </c>
      <c r="Z6" s="63">
        <v>4900171</v>
      </c>
      <c r="AA6" s="63">
        <v>5000591.8959189998</v>
      </c>
      <c r="AB6" s="63">
        <v>5009805.5620214241</v>
      </c>
      <c r="AC6" s="63">
        <v>4997049.3066988336</v>
      </c>
      <c r="AD6" s="63">
        <v>5046332.4132198002</v>
      </c>
      <c r="AE6" s="63">
        <v>5083123.4649372874</v>
      </c>
      <c r="AF6" s="63">
        <v>5158160.8548277542</v>
      </c>
      <c r="AG6" s="63">
        <v>5282710.2500658771</v>
      </c>
      <c r="AH6" s="63">
        <v>5411827.6229987517</v>
      </c>
      <c r="AI6" s="63">
        <v>5482189.7570441701</v>
      </c>
      <c r="AJ6" s="63">
        <v>5545845.3035232006</v>
      </c>
      <c r="AK6" s="63">
        <v>5579125.9722718718</v>
      </c>
    </row>
    <row r="7" spans="1:38" s="68" customFormat="1" ht="16.5" customHeight="1">
      <c r="A7" s="9" t="s">
        <v>2163</v>
      </c>
      <c r="B7" s="60">
        <v>1144673.3999999999</v>
      </c>
      <c r="C7" s="60">
        <v>1394803.28</v>
      </c>
      <c r="D7" s="60">
        <v>1750897</v>
      </c>
      <c r="E7" s="60">
        <v>1954165.5</v>
      </c>
      <c r="F7" s="60">
        <v>2011988.76</v>
      </c>
      <c r="G7" s="60">
        <v>2094620.64</v>
      </c>
      <c r="H7" s="60">
        <v>2281390.92</v>
      </c>
      <c r="I7" s="60">
        <v>2200259.7000000002</v>
      </c>
      <c r="J7" s="60">
        <v>2208226.09</v>
      </c>
      <c r="K7" s="60">
        <v>2213281.4900000002</v>
      </c>
      <c r="L7" s="60">
        <v>2756223</v>
      </c>
      <c r="M7" s="60">
        <v>2286887</v>
      </c>
      <c r="N7" s="60">
        <v>2337068</v>
      </c>
      <c r="O7" s="60">
        <v>2389065</v>
      </c>
      <c r="P7" s="60">
        <v>2463828.420042248</v>
      </c>
      <c r="Q7" s="60">
        <v>2495140.3026243281</v>
      </c>
      <c r="R7" s="60">
        <v>2544457.3524414399</v>
      </c>
      <c r="S7" s="60">
        <v>2556481.2400000002</v>
      </c>
      <c r="T7" s="60">
        <v>2620388.92</v>
      </c>
      <c r="U7" s="60">
        <v>2641885.0920744999</v>
      </c>
      <c r="V7" s="60">
        <v>2685826.6531088967</v>
      </c>
      <c r="W7" s="60">
        <v>2699304.6428176584</v>
      </c>
      <c r="X7" s="60">
        <v>2671044.2305259043</v>
      </c>
      <c r="Y7" s="60">
        <v>3324977</v>
      </c>
      <c r="Z7" s="60">
        <v>3199116</v>
      </c>
      <c r="AA7" s="60">
        <v>3413875</v>
      </c>
      <c r="AB7" s="60">
        <v>3429995.6410861243</v>
      </c>
      <c r="AC7" s="60">
        <v>3464405.2296386864</v>
      </c>
      <c r="AD7" s="60">
        <v>3490438.2857423411</v>
      </c>
      <c r="AE7" s="60">
        <v>3507723.0973114655</v>
      </c>
      <c r="AF7" s="60">
        <v>3502000.6903627221</v>
      </c>
      <c r="AG7" s="60">
        <v>3628378.8815517384</v>
      </c>
      <c r="AH7" s="60">
        <v>3699794.4380078609</v>
      </c>
      <c r="AI7" s="60">
        <v>3709919.1961312541</v>
      </c>
      <c r="AJ7" s="60">
        <v>3729610.234329388</v>
      </c>
      <c r="AK7" s="60">
        <v>3765896.0121443863</v>
      </c>
    </row>
    <row r="8" spans="1:38" s="68" customFormat="1" ht="16.5" customHeight="1">
      <c r="A8" s="9" t="s">
        <v>2164</v>
      </c>
      <c r="B8" s="62" t="s">
        <v>190</v>
      </c>
      <c r="C8" s="71" t="s">
        <v>190</v>
      </c>
      <c r="D8" s="62">
        <v>3276.9</v>
      </c>
      <c r="E8" s="62">
        <v>6191.9</v>
      </c>
      <c r="F8" s="62">
        <v>12256.8</v>
      </c>
      <c r="G8" s="62">
        <v>11811.8</v>
      </c>
      <c r="H8" s="62">
        <v>12424.1</v>
      </c>
      <c r="I8" s="62">
        <v>11656.06</v>
      </c>
      <c r="J8" s="62">
        <v>11946.25</v>
      </c>
      <c r="K8" s="62">
        <v>12184.38</v>
      </c>
      <c r="L8" s="60">
        <v>11264</v>
      </c>
      <c r="M8" s="60">
        <v>10777</v>
      </c>
      <c r="N8" s="60">
        <v>10912</v>
      </c>
      <c r="O8" s="60">
        <v>11089</v>
      </c>
      <c r="P8" s="60">
        <v>11311.197996230532</v>
      </c>
      <c r="Q8" s="60">
        <v>11642.295010415633</v>
      </c>
      <c r="R8" s="60">
        <v>11515.796151175477</v>
      </c>
      <c r="S8" s="60">
        <v>11759.58</v>
      </c>
      <c r="T8" s="60">
        <v>12131.04</v>
      </c>
      <c r="U8" s="60">
        <v>12162.999800241942</v>
      </c>
      <c r="V8" s="60">
        <v>12855.361903711795</v>
      </c>
      <c r="W8" s="60">
        <v>13276.957048550581</v>
      </c>
      <c r="X8" s="60">
        <v>15302.837710775921</v>
      </c>
      <c r="Y8" s="60">
        <v>27173</v>
      </c>
      <c r="Z8" s="60">
        <v>26430</v>
      </c>
      <c r="AA8" s="60">
        <v>24162</v>
      </c>
      <c r="AB8" s="60">
        <v>21482.715623236356</v>
      </c>
      <c r="AC8" s="60">
        <v>21516.752486125952</v>
      </c>
      <c r="AD8" s="60">
        <v>24815.916143547372</v>
      </c>
      <c r="AE8" s="60">
        <v>23633.293571165999</v>
      </c>
      <c r="AF8" s="60">
        <v>23173.173385423503</v>
      </c>
      <c r="AG8" s="60">
        <v>22751.532128664399</v>
      </c>
      <c r="AH8" s="60">
        <v>23725.111955421387</v>
      </c>
      <c r="AI8" s="60">
        <v>23381.622003386132</v>
      </c>
      <c r="AJ8" s="60">
        <v>23296.76856786057</v>
      </c>
      <c r="AK8" s="60">
        <v>22846.373475193806</v>
      </c>
    </row>
    <row r="9" spans="1:38" s="68" customFormat="1" ht="16.5" customHeight="1">
      <c r="A9" s="9" t="s">
        <v>2165</v>
      </c>
      <c r="B9" s="62" t="s">
        <v>190</v>
      </c>
      <c r="C9" s="62" t="s">
        <v>190</v>
      </c>
      <c r="D9" s="62">
        <v>225613.38</v>
      </c>
      <c r="E9" s="62">
        <v>363267</v>
      </c>
      <c r="F9" s="62">
        <v>520773.65</v>
      </c>
      <c r="G9" s="62">
        <v>688091.36</v>
      </c>
      <c r="H9" s="62">
        <v>999753.54</v>
      </c>
      <c r="I9" s="62">
        <v>1116957.68</v>
      </c>
      <c r="J9" s="62">
        <v>1201667.1000000001</v>
      </c>
      <c r="K9" s="62">
        <v>1252860</v>
      </c>
      <c r="L9" s="60">
        <v>885897</v>
      </c>
      <c r="M9" s="60">
        <v>1256146</v>
      </c>
      <c r="N9" s="60">
        <v>1298299</v>
      </c>
      <c r="O9" s="60">
        <v>1352675</v>
      </c>
      <c r="P9" s="60">
        <v>1380557.2397938734</v>
      </c>
      <c r="Q9" s="60">
        <v>1432782.3794077854</v>
      </c>
      <c r="R9" s="60">
        <v>1467663.7991499156</v>
      </c>
      <c r="S9" s="60">
        <v>1678852.5595885422</v>
      </c>
      <c r="T9" s="60">
        <v>1674791.8930520001</v>
      </c>
      <c r="U9" s="60">
        <v>1706102.912463947</v>
      </c>
      <c r="V9" s="60">
        <v>1780771.1384466074</v>
      </c>
      <c r="W9" s="60">
        <v>1804848.0064037023</v>
      </c>
      <c r="X9" s="60">
        <v>1876689.847532914</v>
      </c>
      <c r="Y9" s="60">
        <v>1017007</v>
      </c>
      <c r="Z9" s="60">
        <v>1049667</v>
      </c>
      <c r="AA9" s="60">
        <v>991383</v>
      </c>
      <c r="AB9" s="60">
        <v>1001455.7277059199</v>
      </c>
      <c r="AC9" s="60">
        <v>972382.44726826402</v>
      </c>
      <c r="AD9" s="60">
        <v>970669.41516661318</v>
      </c>
      <c r="AE9" s="60">
        <v>977476.62107445241</v>
      </c>
      <c r="AF9" s="60">
        <v>1037129.0861966583</v>
      </c>
      <c r="AG9" s="60">
        <v>1028773.6840018815</v>
      </c>
      <c r="AH9" s="60">
        <v>1075233.5052042801</v>
      </c>
      <c r="AI9" s="60">
        <v>1106303.4454204475</v>
      </c>
      <c r="AJ9" s="60">
        <v>1119644.0825954296</v>
      </c>
      <c r="AK9" s="60">
        <v>1128488.8887035879</v>
      </c>
    </row>
    <row r="10" spans="1:38" s="68" customFormat="1" ht="16.5" customHeight="1">
      <c r="A10" s="8" t="s">
        <v>2166</v>
      </c>
      <c r="B10" s="62">
        <v>98551</v>
      </c>
      <c r="C10" s="62">
        <v>128769</v>
      </c>
      <c r="D10" s="62">
        <v>27081</v>
      </c>
      <c r="E10" s="62">
        <v>34606</v>
      </c>
      <c r="F10" s="62">
        <v>39813</v>
      </c>
      <c r="G10" s="62">
        <v>45441</v>
      </c>
      <c r="H10" s="62">
        <v>51901</v>
      </c>
      <c r="I10" s="62">
        <v>52898</v>
      </c>
      <c r="J10" s="62">
        <v>53874</v>
      </c>
      <c r="K10" s="62">
        <v>56772</v>
      </c>
      <c r="L10" s="60">
        <v>61284</v>
      </c>
      <c r="M10" s="60">
        <v>62705</v>
      </c>
      <c r="N10" s="60">
        <v>64072</v>
      </c>
      <c r="O10" s="60">
        <v>66893</v>
      </c>
      <c r="P10" s="60">
        <v>68021</v>
      </c>
      <c r="Q10" s="60">
        <v>70311</v>
      </c>
      <c r="R10" s="60">
        <v>70500</v>
      </c>
      <c r="S10" s="60">
        <v>85488.639999999999</v>
      </c>
      <c r="T10" s="60">
        <v>75866</v>
      </c>
      <c r="U10" s="60">
        <v>77756.625026012029</v>
      </c>
      <c r="V10" s="60">
        <v>78441.001270563196</v>
      </c>
      <c r="W10" s="60">
        <v>78495.659525951312</v>
      </c>
      <c r="X10" s="60">
        <v>80344.221164056842</v>
      </c>
      <c r="Y10" s="60">
        <v>119979</v>
      </c>
      <c r="Z10" s="60">
        <v>126855</v>
      </c>
      <c r="AA10" s="60">
        <v>120207</v>
      </c>
      <c r="AB10" s="60">
        <v>110738.2452064016</v>
      </c>
      <c r="AC10" s="60">
        <v>103803.03027298137</v>
      </c>
      <c r="AD10" s="60">
        <v>105605.2225970268</v>
      </c>
      <c r="AE10" s="60">
        <v>106581.57890487878</v>
      </c>
      <c r="AF10" s="60">
        <v>109301.40619692924</v>
      </c>
      <c r="AG10" s="60">
        <v>109597.31844960712</v>
      </c>
      <c r="AH10" s="60">
        <v>113337.94163267993</v>
      </c>
      <c r="AI10" s="60">
        <v>116102.39910916959</v>
      </c>
      <c r="AJ10" s="60">
        <v>120698.99421461202</v>
      </c>
      <c r="AK10" s="60">
        <v>124745.70718075465</v>
      </c>
    </row>
    <row r="11" spans="1:38" s="68" customFormat="1" ht="16.5" customHeight="1">
      <c r="A11" s="8" t="s">
        <v>194</v>
      </c>
      <c r="B11" s="62">
        <v>28854</v>
      </c>
      <c r="C11" s="62">
        <v>31665</v>
      </c>
      <c r="D11" s="62">
        <v>35134</v>
      </c>
      <c r="E11" s="62">
        <v>46724</v>
      </c>
      <c r="F11" s="62">
        <v>68678</v>
      </c>
      <c r="G11" s="62">
        <v>78063</v>
      </c>
      <c r="H11" s="62">
        <v>94341</v>
      </c>
      <c r="I11" s="62">
        <v>96645</v>
      </c>
      <c r="J11" s="62">
        <v>99510</v>
      </c>
      <c r="K11" s="62">
        <v>103116</v>
      </c>
      <c r="L11" s="60">
        <v>108932</v>
      </c>
      <c r="M11" s="60">
        <v>115451</v>
      </c>
      <c r="N11" s="60">
        <v>118899</v>
      </c>
      <c r="O11" s="60">
        <v>124584</v>
      </c>
      <c r="P11" s="60">
        <v>128359</v>
      </c>
      <c r="Q11" s="60">
        <v>132386</v>
      </c>
      <c r="R11" s="60">
        <v>135020</v>
      </c>
      <c r="S11" s="60">
        <v>161169.12</v>
      </c>
      <c r="T11" s="60">
        <v>138737</v>
      </c>
      <c r="U11" s="60">
        <v>140159.96248174272</v>
      </c>
      <c r="V11" s="60">
        <v>142369.77185656936</v>
      </c>
      <c r="W11" s="60">
        <v>144027.63604132412</v>
      </c>
      <c r="X11" s="60">
        <v>142169.22730548185</v>
      </c>
      <c r="Y11" s="60">
        <v>184199</v>
      </c>
      <c r="Z11" s="60">
        <v>183826</v>
      </c>
      <c r="AA11" s="60">
        <v>168100</v>
      </c>
      <c r="AB11" s="60">
        <v>175788.97173715092</v>
      </c>
      <c r="AC11" s="60">
        <v>163791.29311902044</v>
      </c>
      <c r="AD11" s="60">
        <v>163601.73110557569</v>
      </c>
      <c r="AE11" s="60">
        <v>168435.63414130086</v>
      </c>
      <c r="AF11" s="60">
        <v>169830.17838475661</v>
      </c>
      <c r="AG11" s="60">
        <v>170246.27799988686</v>
      </c>
      <c r="AH11" s="60">
        <v>174556.97827435564</v>
      </c>
      <c r="AI11" s="60">
        <v>181490.18169777928</v>
      </c>
      <c r="AJ11" s="60">
        <v>184165.1211510069</v>
      </c>
      <c r="AK11" s="60">
        <v>175304.70135307586</v>
      </c>
    </row>
    <row r="12" spans="1:38" s="68" customFormat="1" ht="16.5" customHeight="1">
      <c r="A12" s="8" t="s">
        <v>2167</v>
      </c>
      <c r="B12" s="62" t="s">
        <v>190</v>
      </c>
      <c r="C12" s="62" t="s">
        <v>190</v>
      </c>
      <c r="D12" s="62" t="s">
        <v>190</v>
      </c>
      <c r="E12" s="62" t="s">
        <v>190</v>
      </c>
      <c r="F12" s="62" t="s">
        <v>190</v>
      </c>
      <c r="G12" s="62">
        <v>73093</v>
      </c>
      <c r="H12" s="62">
        <v>99792</v>
      </c>
      <c r="I12" s="62">
        <v>100166</v>
      </c>
      <c r="J12" s="62">
        <v>101465</v>
      </c>
      <c r="K12" s="62">
        <v>108854</v>
      </c>
      <c r="L12" s="62">
        <v>116275</v>
      </c>
      <c r="M12" s="62">
        <v>116492</v>
      </c>
      <c r="N12" s="62">
        <v>121758.7273</v>
      </c>
      <c r="O12" s="62">
        <v>126830.53287200001</v>
      </c>
      <c r="P12" s="62">
        <v>129989.38218325401</v>
      </c>
      <c r="Q12" s="62">
        <v>143037.46203487608</v>
      </c>
      <c r="R12" s="62">
        <v>141331.7671156849</v>
      </c>
      <c r="S12" s="62">
        <v>129646.68645014966</v>
      </c>
      <c r="T12" s="62">
        <v>124606.13185429553</v>
      </c>
      <c r="U12" s="62">
        <v>123757.41139621758</v>
      </c>
      <c r="V12" s="62">
        <v>124390.5181900022</v>
      </c>
      <c r="W12" s="62">
        <v>127655.58792172259</v>
      </c>
      <c r="X12" s="62">
        <v>122508.47323663282</v>
      </c>
      <c r="Y12" s="62">
        <v>286431.70120000001</v>
      </c>
      <c r="Z12" s="62">
        <v>292075.290018</v>
      </c>
      <c r="AA12" s="62">
        <v>282864.89591900003</v>
      </c>
      <c r="AB12" s="62">
        <v>270344.2606625912</v>
      </c>
      <c r="AC12" s="60">
        <v>271150.55391375569</v>
      </c>
      <c r="AD12" s="60">
        <v>291201.84246469656</v>
      </c>
      <c r="AE12" s="60">
        <v>299273.23993402399</v>
      </c>
      <c r="AF12" s="60">
        <v>316726.32030126388</v>
      </c>
      <c r="AG12" s="60">
        <v>322962.55593409849</v>
      </c>
      <c r="AH12" s="60">
        <v>325179.64792415383</v>
      </c>
      <c r="AI12" s="60">
        <v>344992.9126821332</v>
      </c>
      <c r="AJ12" s="60">
        <v>368430.10266490339</v>
      </c>
      <c r="AK12" s="60">
        <v>361844.28941487317</v>
      </c>
    </row>
    <row r="13" spans="1:38" s="68" customFormat="1" ht="16.5" customHeight="1">
      <c r="A13" s="53" t="s">
        <v>2168</v>
      </c>
      <c r="B13" s="58" t="s">
        <v>190</v>
      </c>
      <c r="C13" s="58" t="s">
        <v>190</v>
      </c>
      <c r="D13" s="58" t="s">
        <v>190</v>
      </c>
      <c r="E13" s="58" t="s">
        <v>190</v>
      </c>
      <c r="F13" s="70">
        <v>39854</v>
      </c>
      <c r="G13" s="70">
        <v>39581</v>
      </c>
      <c r="H13" s="70">
        <v>41143</v>
      </c>
      <c r="I13" s="70">
        <v>40703</v>
      </c>
      <c r="J13" s="70">
        <v>40241</v>
      </c>
      <c r="K13" s="70">
        <v>39384</v>
      </c>
      <c r="L13" s="70">
        <v>39585</v>
      </c>
      <c r="M13" s="70">
        <v>39808</v>
      </c>
      <c r="N13" s="70">
        <v>38984.124200000006</v>
      </c>
      <c r="O13" s="70">
        <v>40180.218951999996</v>
      </c>
      <c r="P13" s="70">
        <v>41605.038687999993</v>
      </c>
      <c r="Q13" s="70">
        <v>43278.862481000004</v>
      </c>
      <c r="R13" s="70">
        <v>45100.241891000005</v>
      </c>
      <c r="S13" s="70">
        <v>46507.533026999998</v>
      </c>
      <c r="T13" s="70">
        <v>46096.088878999995</v>
      </c>
      <c r="U13" s="70">
        <v>45676.831126000005</v>
      </c>
      <c r="V13" s="70">
        <v>46545.783080000001</v>
      </c>
      <c r="W13" s="70">
        <v>47124.653055000002</v>
      </c>
      <c r="X13" s="70">
        <v>49504.172899999998</v>
      </c>
      <c r="Y13" s="70">
        <v>51873.259700000002</v>
      </c>
      <c r="Z13" s="70">
        <v>53712.078122999999</v>
      </c>
      <c r="AA13" s="70">
        <v>53898.382540000013</v>
      </c>
      <c r="AB13" s="70">
        <v>52627.181348999991</v>
      </c>
      <c r="AC13" s="70">
        <v>54328.134432999992</v>
      </c>
      <c r="AD13" s="70">
        <v>55169.258447999993</v>
      </c>
      <c r="AE13" s="70">
        <v>56467.102654000009</v>
      </c>
      <c r="AF13" s="70">
        <v>57012.092909000006</v>
      </c>
      <c r="AG13" s="70">
        <v>55697.697335999997</v>
      </c>
      <c r="AH13" s="70">
        <v>56321.611936000008</v>
      </c>
      <c r="AI13" s="70">
        <v>54825.884253999997</v>
      </c>
      <c r="AJ13" s="70">
        <v>53830.315945999995</v>
      </c>
      <c r="AK13" s="63">
        <v>54097.055531000005</v>
      </c>
    </row>
    <row r="14" spans="1:38" ht="16.5" customHeight="1">
      <c r="A14" s="8" t="s">
        <v>2169</v>
      </c>
      <c r="B14" s="62" t="s">
        <v>190</v>
      </c>
      <c r="C14" s="62" t="s">
        <v>190</v>
      </c>
      <c r="D14" s="62" t="s">
        <v>190</v>
      </c>
      <c r="E14" s="62" t="s">
        <v>190</v>
      </c>
      <c r="F14" s="62">
        <v>21790</v>
      </c>
      <c r="G14" s="62">
        <v>21161</v>
      </c>
      <c r="H14" s="62">
        <v>20981</v>
      </c>
      <c r="I14" s="62">
        <v>21090</v>
      </c>
      <c r="J14" s="62">
        <v>20336</v>
      </c>
      <c r="K14" s="62">
        <v>20247</v>
      </c>
      <c r="L14" s="62">
        <v>18832</v>
      </c>
      <c r="M14" s="62">
        <v>18818</v>
      </c>
      <c r="N14" s="62">
        <v>16802.168100000003</v>
      </c>
      <c r="O14" s="62">
        <v>17509.219211999996</v>
      </c>
      <c r="P14" s="62">
        <v>17873.721648999999</v>
      </c>
      <c r="Q14" s="62">
        <v>18683.797939</v>
      </c>
      <c r="R14" s="62">
        <v>18807.334752999999</v>
      </c>
      <c r="S14" s="62">
        <v>19582.868181999998</v>
      </c>
      <c r="T14" s="62">
        <v>19678.689117000002</v>
      </c>
      <c r="U14" s="62">
        <v>19178.851354999999</v>
      </c>
      <c r="V14" s="62">
        <v>18920.853862999997</v>
      </c>
      <c r="W14" s="62">
        <v>19424.922553999997</v>
      </c>
      <c r="X14" s="62">
        <v>20390.185932999997</v>
      </c>
      <c r="Y14" s="62">
        <v>20388.053</v>
      </c>
      <c r="Z14" s="62">
        <v>21198.098654000001</v>
      </c>
      <c r="AA14" s="62">
        <v>21099.988628999999</v>
      </c>
      <c r="AB14" s="62">
        <v>20569.726839999999</v>
      </c>
      <c r="AC14" s="62">
        <v>19905.426138999999</v>
      </c>
      <c r="AD14" s="62">
        <v>20129.730629000001</v>
      </c>
      <c r="AE14" s="62">
        <v>18926.876337000002</v>
      </c>
      <c r="AF14" s="62">
        <v>18964.660620999999</v>
      </c>
      <c r="AG14" s="62">
        <v>18506.425159999999</v>
      </c>
      <c r="AH14" s="62">
        <v>18149.823675</v>
      </c>
      <c r="AI14" s="62">
        <v>17075.697165000001</v>
      </c>
      <c r="AJ14" s="62">
        <v>16584.114250999999</v>
      </c>
      <c r="AK14" s="60">
        <v>16387.317525999999</v>
      </c>
      <c r="AL14" s="72"/>
    </row>
    <row r="15" spans="1:38" ht="16.5" customHeight="1">
      <c r="A15" s="8" t="s">
        <v>2170</v>
      </c>
      <c r="B15" s="62" t="s">
        <v>190</v>
      </c>
      <c r="C15" s="62" t="s">
        <v>190</v>
      </c>
      <c r="D15" s="62" t="s">
        <v>190</v>
      </c>
      <c r="E15" s="62" t="s">
        <v>190</v>
      </c>
      <c r="F15" s="62" t="s">
        <v>190</v>
      </c>
      <c r="G15" s="62" t="s">
        <v>190</v>
      </c>
      <c r="H15" s="62" t="s">
        <v>190</v>
      </c>
      <c r="I15" s="62" t="s">
        <v>190</v>
      </c>
      <c r="J15" s="62" t="s">
        <v>190</v>
      </c>
      <c r="K15" s="62" t="s">
        <v>190</v>
      </c>
      <c r="L15" s="62" t="s">
        <v>190</v>
      </c>
      <c r="M15" s="62" t="s">
        <v>190</v>
      </c>
      <c r="N15" s="62" t="s">
        <v>190</v>
      </c>
      <c r="O15" s="62" t="s">
        <v>190</v>
      </c>
      <c r="P15" s="62" t="s">
        <v>190</v>
      </c>
      <c r="Q15" s="62" t="s">
        <v>190</v>
      </c>
      <c r="R15" s="62" t="s">
        <v>190</v>
      </c>
      <c r="S15" s="62" t="s">
        <v>190</v>
      </c>
      <c r="T15" s="62" t="s">
        <v>190</v>
      </c>
      <c r="U15" s="62" t="s">
        <v>190</v>
      </c>
      <c r="V15" s="62" t="s">
        <v>190</v>
      </c>
      <c r="W15" s="62" t="s">
        <v>190</v>
      </c>
      <c r="X15" s="62" t="s">
        <v>190</v>
      </c>
      <c r="Y15" s="62" t="s">
        <v>190</v>
      </c>
      <c r="Z15" s="62" t="s">
        <v>190</v>
      </c>
      <c r="AA15" s="62" t="s">
        <v>190</v>
      </c>
      <c r="AB15" s="62" t="s">
        <v>190</v>
      </c>
      <c r="AC15" s="62">
        <v>653.14929600000005</v>
      </c>
      <c r="AD15" s="62">
        <v>1012.461811</v>
      </c>
      <c r="AE15" s="62">
        <v>2330.5266470000001</v>
      </c>
      <c r="AF15" s="62">
        <v>2464.2874219999999</v>
      </c>
      <c r="AG15" s="62">
        <v>1586.7355230000001</v>
      </c>
      <c r="AH15" s="62">
        <v>2261.1835350000001</v>
      </c>
      <c r="AI15" s="62">
        <v>2147.8257210000002</v>
      </c>
      <c r="AJ15" s="62">
        <v>2040.4712919999999</v>
      </c>
      <c r="AK15" s="60">
        <v>1979.8159760000001</v>
      </c>
      <c r="AL15" s="72"/>
    </row>
    <row r="16" spans="1:38" ht="16.5" customHeight="1">
      <c r="A16" s="8" t="s">
        <v>2171</v>
      </c>
      <c r="B16" s="62" t="s">
        <v>190</v>
      </c>
      <c r="C16" s="62" t="s">
        <v>190</v>
      </c>
      <c r="D16" s="62" t="s">
        <v>190</v>
      </c>
      <c r="E16" s="62" t="s">
        <v>190</v>
      </c>
      <c r="F16" s="62">
        <v>381</v>
      </c>
      <c r="G16" s="62">
        <v>350</v>
      </c>
      <c r="H16" s="62">
        <v>571</v>
      </c>
      <c r="I16" s="62">
        <v>662</v>
      </c>
      <c r="J16" s="62">
        <v>701</v>
      </c>
      <c r="K16" s="62">
        <v>705</v>
      </c>
      <c r="L16" s="62">
        <v>833</v>
      </c>
      <c r="M16" s="62">
        <v>860</v>
      </c>
      <c r="N16" s="62">
        <v>955.24509999999998</v>
      </c>
      <c r="O16" s="62">
        <v>1023.7081319999999</v>
      </c>
      <c r="P16" s="62">
        <v>1115.35194</v>
      </c>
      <c r="Q16" s="62">
        <v>1190.168551</v>
      </c>
      <c r="R16" s="62">
        <v>1339.431795</v>
      </c>
      <c r="S16" s="62">
        <v>1427.305259</v>
      </c>
      <c r="T16" s="62">
        <v>1431.6725369999999</v>
      </c>
      <c r="U16" s="62">
        <v>1476.0326319999997</v>
      </c>
      <c r="V16" s="62">
        <v>1576.197658</v>
      </c>
      <c r="W16" s="62">
        <v>1699.5838489999999</v>
      </c>
      <c r="X16" s="62">
        <v>1865.7201999999997</v>
      </c>
      <c r="Y16" s="62">
        <v>1930.2944</v>
      </c>
      <c r="Z16" s="62">
        <v>2081.062559</v>
      </c>
      <c r="AA16" s="62">
        <v>2196.117518</v>
      </c>
      <c r="AB16" s="62">
        <v>2172.7471529999998</v>
      </c>
      <c r="AC16" s="62">
        <v>2363.430715</v>
      </c>
      <c r="AD16" s="62">
        <v>2488.8479259999999</v>
      </c>
      <c r="AE16" s="62">
        <v>2564.6256589999998</v>
      </c>
      <c r="AF16" s="62">
        <v>2674.5207209999999</v>
      </c>
      <c r="AG16" s="62">
        <v>2678.1120999999998</v>
      </c>
      <c r="AH16" s="62">
        <v>2755.9249209999998</v>
      </c>
      <c r="AI16" s="62">
        <v>2776.0459599999999</v>
      </c>
      <c r="AJ16" s="62">
        <v>2728.4780609999998</v>
      </c>
      <c r="AK16" s="60">
        <v>2692.6561099999999</v>
      </c>
      <c r="AL16" s="72"/>
    </row>
    <row r="17" spans="1:38" ht="16.5" customHeight="1">
      <c r="A17" s="8" t="s">
        <v>193</v>
      </c>
      <c r="B17" s="62" t="s">
        <v>190</v>
      </c>
      <c r="C17" s="62" t="s">
        <v>190</v>
      </c>
      <c r="D17" s="62" t="s">
        <v>190</v>
      </c>
      <c r="E17" s="62" t="s">
        <v>190</v>
      </c>
      <c r="F17" s="62">
        <v>10558</v>
      </c>
      <c r="G17" s="62">
        <v>10427</v>
      </c>
      <c r="H17" s="62">
        <v>11475</v>
      </c>
      <c r="I17" s="62">
        <v>10528</v>
      </c>
      <c r="J17" s="62">
        <v>10737</v>
      </c>
      <c r="K17" s="62">
        <v>10231</v>
      </c>
      <c r="L17" s="62">
        <v>10668</v>
      </c>
      <c r="M17" s="62">
        <v>10559</v>
      </c>
      <c r="N17" s="62">
        <v>11530.220300000001</v>
      </c>
      <c r="O17" s="62">
        <v>12056.0676</v>
      </c>
      <c r="P17" s="62">
        <v>12284.382321999999</v>
      </c>
      <c r="Q17" s="62">
        <v>12902.056581000001</v>
      </c>
      <c r="R17" s="62">
        <v>13843.512074999999</v>
      </c>
      <c r="S17" s="62">
        <v>14178.091572000001</v>
      </c>
      <c r="T17" s="62">
        <v>13663.224326</v>
      </c>
      <c r="U17" s="62">
        <v>13606.195594000001</v>
      </c>
      <c r="V17" s="62">
        <v>14354.281087000001</v>
      </c>
      <c r="W17" s="62">
        <v>14417.698761</v>
      </c>
      <c r="X17" s="62">
        <v>14721.465516</v>
      </c>
      <c r="Y17" s="62">
        <v>16137.9522</v>
      </c>
      <c r="Z17" s="62">
        <v>16849.920437000001</v>
      </c>
      <c r="AA17" s="62">
        <v>16805.109970000001</v>
      </c>
      <c r="AB17" s="62">
        <v>16406.938677999999</v>
      </c>
      <c r="AC17" s="62">
        <v>17316.613255</v>
      </c>
      <c r="AD17" s="62">
        <v>17516.432841999998</v>
      </c>
      <c r="AE17" s="62">
        <v>18004.627035000001</v>
      </c>
      <c r="AF17" s="62">
        <v>18339.048674999998</v>
      </c>
      <c r="AG17" s="62">
        <v>18283.014310999999</v>
      </c>
      <c r="AH17" s="62">
        <v>18356.560739</v>
      </c>
      <c r="AI17" s="62">
        <v>17591.049738000002</v>
      </c>
      <c r="AJ17" s="62">
        <v>16914.100309000001</v>
      </c>
      <c r="AK17" s="60">
        <v>17365.828963</v>
      </c>
      <c r="AL17" s="73"/>
    </row>
    <row r="18" spans="1:38" ht="16.5" customHeight="1">
      <c r="A18" s="8" t="s">
        <v>2172</v>
      </c>
      <c r="B18" s="62" t="s">
        <v>190</v>
      </c>
      <c r="C18" s="62" t="s">
        <v>190</v>
      </c>
      <c r="D18" s="62" t="s">
        <v>190</v>
      </c>
      <c r="E18" s="62" t="s">
        <v>190</v>
      </c>
      <c r="F18" s="62">
        <v>219</v>
      </c>
      <c r="G18" s="62">
        <v>306</v>
      </c>
      <c r="H18" s="62">
        <v>193</v>
      </c>
      <c r="I18" s="62">
        <v>195</v>
      </c>
      <c r="J18" s="62">
        <v>199</v>
      </c>
      <c r="K18" s="62">
        <v>188</v>
      </c>
      <c r="L18" s="62">
        <v>187</v>
      </c>
      <c r="M18" s="62">
        <v>187</v>
      </c>
      <c r="N18" s="62">
        <v>184.16370000000001</v>
      </c>
      <c r="O18" s="62">
        <v>189.170345</v>
      </c>
      <c r="P18" s="62">
        <v>181.71669800000001</v>
      </c>
      <c r="Q18" s="62">
        <v>186.10567</v>
      </c>
      <c r="R18" s="62">
        <v>191.89107100000004</v>
      </c>
      <c r="S18" s="62">
        <v>186.99797199999998</v>
      </c>
      <c r="T18" s="62">
        <v>187.793553</v>
      </c>
      <c r="U18" s="62">
        <v>176.144657</v>
      </c>
      <c r="V18" s="62">
        <v>173.21470899999997</v>
      </c>
      <c r="W18" s="62">
        <v>172.98174700000001</v>
      </c>
      <c r="X18" s="62">
        <v>163.88912900000003</v>
      </c>
      <c r="Y18" s="62">
        <v>155.51650000000001</v>
      </c>
      <c r="Z18" s="62">
        <v>160.68531200000001</v>
      </c>
      <c r="AA18" s="62">
        <v>168.066937</v>
      </c>
      <c r="AB18" s="62">
        <v>158.87200799999999</v>
      </c>
      <c r="AC18" s="62">
        <v>160.306691</v>
      </c>
      <c r="AD18" s="62">
        <v>161.88904700000001</v>
      </c>
      <c r="AE18" s="62">
        <v>156.31329400000001</v>
      </c>
      <c r="AF18" s="62">
        <v>157.73160200000001</v>
      </c>
      <c r="AG18" s="62">
        <v>146.21782099999999</v>
      </c>
      <c r="AH18" s="62">
        <v>153.97867400000001</v>
      </c>
      <c r="AI18" s="62">
        <v>140.21642199999999</v>
      </c>
      <c r="AJ18" s="62">
        <v>126.282285</v>
      </c>
      <c r="AK18" s="60">
        <v>125.805218</v>
      </c>
      <c r="AL18" s="73"/>
    </row>
    <row r="19" spans="1:38" ht="16.5" customHeight="1">
      <c r="A19" s="8" t="s">
        <v>191</v>
      </c>
      <c r="B19" s="62">
        <v>4197</v>
      </c>
      <c r="C19" s="62">
        <v>4128</v>
      </c>
      <c r="D19" s="62">
        <v>4592</v>
      </c>
      <c r="E19" s="62">
        <v>4513</v>
      </c>
      <c r="F19" s="62">
        <v>6516</v>
      </c>
      <c r="G19" s="62">
        <v>6534</v>
      </c>
      <c r="H19" s="62">
        <v>7082</v>
      </c>
      <c r="I19" s="62">
        <v>7344</v>
      </c>
      <c r="J19" s="62">
        <v>7320</v>
      </c>
      <c r="K19" s="62">
        <v>6940</v>
      </c>
      <c r="L19" s="62">
        <v>7996</v>
      </c>
      <c r="M19" s="62">
        <v>8244</v>
      </c>
      <c r="N19" s="62">
        <v>8350.4012999999995</v>
      </c>
      <c r="O19" s="62">
        <v>8037.4858980000008</v>
      </c>
      <c r="P19" s="62">
        <v>8702.2589120000011</v>
      </c>
      <c r="Q19" s="62">
        <v>8764.0169889999997</v>
      </c>
      <c r="R19" s="62">
        <v>9399.8729629999998</v>
      </c>
      <c r="S19" s="62">
        <v>9543.5642550000011</v>
      </c>
      <c r="T19" s="62">
        <v>9499.8287029999992</v>
      </c>
      <c r="U19" s="62">
        <v>9555.383124</v>
      </c>
      <c r="V19" s="62">
        <v>9715.2788890000011</v>
      </c>
      <c r="W19" s="62">
        <v>9470.1332469999998</v>
      </c>
      <c r="X19" s="62">
        <v>10358.926487000002</v>
      </c>
      <c r="Y19" s="62">
        <v>11136.821900000001</v>
      </c>
      <c r="Z19" s="62">
        <v>11031.999811</v>
      </c>
      <c r="AA19" s="62">
        <v>11129.418953</v>
      </c>
      <c r="AB19" s="62">
        <v>10773.7353</v>
      </c>
      <c r="AC19" s="62">
        <v>11314.228574000001</v>
      </c>
      <c r="AD19" s="62">
        <v>11120.63185</v>
      </c>
      <c r="AE19" s="62">
        <v>11735.558829</v>
      </c>
      <c r="AF19" s="62">
        <v>11599.846942</v>
      </c>
      <c r="AG19" s="62">
        <v>11687.41799</v>
      </c>
      <c r="AH19" s="62">
        <v>11767.703304999999</v>
      </c>
      <c r="AI19" s="62">
        <v>12250.669639</v>
      </c>
      <c r="AJ19" s="62">
        <v>12609.891154999999</v>
      </c>
      <c r="AK19" s="60">
        <v>12707.307116</v>
      </c>
      <c r="AL19" s="72"/>
    </row>
    <row r="20" spans="1:38" ht="16.5" customHeight="1">
      <c r="A20" s="9" t="s">
        <v>2173</v>
      </c>
      <c r="B20" s="62" t="s">
        <v>190</v>
      </c>
      <c r="C20" s="62" t="s">
        <v>190</v>
      </c>
      <c r="D20" s="62" t="s">
        <v>190</v>
      </c>
      <c r="E20" s="62" t="s">
        <v>190</v>
      </c>
      <c r="F20" s="62" t="s">
        <v>190</v>
      </c>
      <c r="G20" s="62">
        <v>364</v>
      </c>
      <c r="H20" s="62">
        <v>431</v>
      </c>
      <c r="I20" s="62">
        <v>454</v>
      </c>
      <c r="J20" s="62">
        <v>495</v>
      </c>
      <c r="K20" s="62">
        <v>562</v>
      </c>
      <c r="L20" s="62">
        <v>577</v>
      </c>
      <c r="M20" s="62">
        <v>607</v>
      </c>
      <c r="N20" s="62">
        <v>390.9409</v>
      </c>
      <c r="O20" s="62">
        <v>531.07757100000003</v>
      </c>
      <c r="P20" s="62">
        <v>513.41098099999999</v>
      </c>
      <c r="Q20" s="62">
        <v>558.98629999999991</v>
      </c>
      <c r="R20" s="62">
        <v>587.65657799999997</v>
      </c>
      <c r="S20" s="62">
        <v>625.77712400000007</v>
      </c>
      <c r="T20" s="62">
        <v>650.98968500000001</v>
      </c>
      <c r="U20" s="62">
        <v>688.58305900000005</v>
      </c>
      <c r="V20" s="62">
        <v>703.84377199999994</v>
      </c>
      <c r="W20" s="62">
        <v>738.47902800000008</v>
      </c>
      <c r="X20" s="62">
        <v>753.30440099999998</v>
      </c>
      <c r="Y20" s="62">
        <v>777.72930000000008</v>
      </c>
      <c r="Z20" s="62">
        <v>843.926016</v>
      </c>
      <c r="AA20" s="62">
        <v>881.04851499999995</v>
      </c>
      <c r="AB20" s="62">
        <v>841.18544899999995</v>
      </c>
      <c r="AC20" s="62">
        <v>846.28385000000003</v>
      </c>
      <c r="AD20" s="62">
        <v>851.33871699999997</v>
      </c>
      <c r="AE20" s="62">
        <v>851.65238199999999</v>
      </c>
      <c r="AF20" s="62">
        <v>863.76945699999999</v>
      </c>
      <c r="AG20" s="62">
        <v>871.27002600000003</v>
      </c>
      <c r="AH20" s="62">
        <v>865.04832399999998</v>
      </c>
      <c r="AI20" s="62">
        <v>863.55728899999997</v>
      </c>
      <c r="AJ20" s="62">
        <v>851.11984399999994</v>
      </c>
      <c r="AK20" s="60">
        <v>838.53669000000002</v>
      </c>
      <c r="AL20" s="72"/>
    </row>
    <row r="21" spans="1:38" ht="16.5" customHeight="1">
      <c r="A21" s="8" t="s">
        <v>2174</v>
      </c>
      <c r="B21" s="62" t="s">
        <v>190</v>
      </c>
      <c r="C21" s="62" t="s">
        <v>190</v>
      </c>
      <c r="D21" s="62" t="s">
        <v>190</v>
      </c>
      <c r="E21" s="62" t="s">
        <v>190</v>
      </c>
      <c r="F21" s="62" t="s">
        <v>190</v>
      </c>
      <c r="G21" s="62" t="s">
        <v>190</v>
      </c>
      <c r="H21" s="62">
        <v>286</v>
      </c>
      <c r="I21" s="62">
        <v>282</v>
      </c>
      <c r="J21" s="62">
        <v>271</v>
      </c>
      <c r="K21" s="62">
        <v>260</v>
      </c>
      <c r="L21" s="62">
        <v>260</v>
      </c>
      <c r="M21" s="62">
        <v>260</v>
      </c>
      <c r="N21" s="62">
        <v>255.38840000000002</v>
      </c>
      <c r="O21" s="62">
        <v>254.21924200000004</v>
      </c>
      <c r="P21" s="62">
        <v>280.125878</v>
      </c>
      <c r="Q21" s="62">
        <v>294.71404899999999</v>
      </c>
      <c r="R21" s="62">
        <v>298.132858</v>
      </c>
      <c r="S21" s="62">
        <v>295.33117599999997</v>
      </c>
      <c r="T21" s="62">
        <v>301.363563</v>
      </c>
      <c r="U21" s="62">
        <v>366.84362800000002</v>
      </c>
      <c r="V21" s="62">
        <v>356.984306</v>
      </c>
      <c r="W21" s="62">
        <v>359.19848399999995</v>
      </c>
      <c r="X21" s="62">
        <v>359.85686900000002</v>
      </c>
      <c r="Y21" s="62">
        <v>380.78190000000001</v>
      </c>
      <c r="Z21" s="62">
        <v>390.45811700000002</v>
      </c>
      <c r="AA21" s="62">
        <v>364.67172900000003</v>
      </c>
      <c r="AB21" s="62">
        <v>389.20500600000003</v>
      </c>
      <c r="AC21" s="62">
        <v>389.38419099999999</v>
      </c>
      <c r="AD21" s="62">
        <v>402.115701</v>
      </c>
      <c r="AE21" s="62">
        <v>402.30593399999998</v>
      </c>
      <c r="AF21" s="62">
        <v>414.20945999999998</v>
      </c>
      <c r="AG21" s="62">
        <v>450.52650199999999</v>
      </c>
      <c r="AH21" s="62">
        <v>489.35633300000001</v>
      </c>
      <c r="AI21" s="62">
        <v>486.03749599999998</v>
      </c>
      <c r="AJ21" s="62">
        <v>519.78385800000001</v>
      </c>
      <c r="AK21" s="60">
        <v>546.56959700000004</v>
      </c>
      <c r="AL21" s="72"/>
    </row>
    <row r="22" spans="1:38" ht="16.5" customHeight="1">
      <c r="A22" s="8" t="s">
        <v>2175</v>
      </c>
      <c r="B22" s="62" t="s">
        <v>190</v>
      </c>
      <c r="C22" s="62" t="s">
        <v>190</v>
      </c>
      <c r="D22" s="62" t="s">
        <v>190</v>
      </c>
      <c r="E22" s="62" t="s">
        <v>190</v>
      </c>
      <c r="F22" s="62">
        <v>390</v>
      </c>
      <c r="G22" s="62">
        <v>439</v>
      </c>
      <c r="H22" s="62">
        <v>124</v>
      </c>
      <c r="I22" s="62">
        <v>148</v>
      </c>
      <c r="J22" s="62">
        <v>182</v>
      </c>
      <c r="K22" s="62">
        <v>251</v>
      </c>
      <c r="L22" s="62">
        <v>232</v>
      </c>
      <c r="M22" s="62">
        <v>273</v>
      </c>
      <c r="N22" s="62">
        <v>515.5963999999949</v>
      </c>
      <c r="O22" s="62">
        <v>579.27095199999894</v>
      </c>
      <c r="P22" s="62">
        <v>654.07030799999484</v>
      </c>
      <c r="Q22" s="62">
        <v>699.01640200000111</v>
      </c>
      <c r="R22" s="62">
        <v>632.40979800000787</v>
      </c>
      <c r="S22" s="62">
        <v>667.59748699999909</v>
      </c>
      <c r="T22" s="62">
        <v>682.52739499999007</v>
      </c>
      <c r="U22" s="62">
        <v>628.79707700001018</v>
      </c>
      <c r="V22" s="62">
        <v>745.12879600000451</v>
      </c>
      <c r="W22" s="62">
        <v>841.65538500000548</v>
      </c>
      <c r="X22" s="62">
        <v>890.82436499999312</v>
      </c>
      <c r="Y22" s="62">
        <v>966.1105000000025</v>
      </c>
      <c r="Z22" s="62">
        <v>1155.9272169999999</v>
      </c>
      <c r="AA22" s="62">
        <v>1253.9602890000001</v>
      </c>
      <c r="AB22" s="62">
        <v>1314.7709150000001</v>
      </c>
      <c r="AC22" s="62">
        <v>1379.3117219999999</v>
      </c>
      <c r="AD22" s="62">
        <v>1485.809925</v>
      </c>
      <c r="AE22" s="62">
        <v>1494.6165370000001</v>
      </c>
      <c r="AF22" s="62">
        <v>1534.0180089999999</v>
      </c>
      <c r="AG22" s="62">
        <v>1487.977903</v>
      </c>
      <c r="AH22" s="62">
        <v>1522.03243</v>
      </c>
      <c r="AI22" s="62">
        <v>1494.7848240000001</v>
      </c>
      <c r="AJ22" s="62">
        <v>1456.074891</v>
      </c>
      <c r="AK22" s="60">
        <v>1453.218335</v>
      </c>
      <c r="AL22" s="72"/>
    </row>
    <row r="23" spans="1:38" s="52" customFormat="1" ht="16.5" customHeight="1">
      <c r="A23" s="10" t="s">
        <v>2176</v>
      </c>
      <c r="B23" s="58">
        <v>17064</v>
      </c>
      <c r="C23" s="58">
        <v>13260</v>
      </c>
      <c r="D23" s="58">
        <v>6179</v>
      </c>
      <c r="E23" s="58">
        <v>3931</v>
      </c>
      <c r="F23" s="58">
        <v>4503</v>
      </c>
      <c r="G23" s="58">
        <v>4825</v>
      </c>
      <c r="H23" s="58">
        <v>6057</v>
      </c>
      <c r="I23" s="58">
        <v>6273</v>
      </c>
      <c r="J23" s="58">
        <v>6091</v>
      </c>
      <c r="K23" s="58">
        <v>6199</v>
      </c>
      <c r="L23" s="58">
        <v>5921</v>
      </c>
      <c r="M23" s="58">
        <v>5545</v>
      </c>
      <c r="N23" s="58">
        <v>5050</v>
      </c>
      <c r="O23" s="58">
        <v>5166</v>
      </c>
      <c r="P23" s="58">
        <v>5304</v>
      </c>
      <c r="Q23" s="58">
        <v>5330</v>
      </c>
      <c r="R23" s="58">
        <v>5573.9916949999997</v>
      </c>
      <c r="S23" s="58">
        <v>5571</v>
      </c>
      <c r="T23" s="58">
        <v>5313.8277230000003</v>
      </c>
      <c r="U23" s="58">
        <v>5679.9337930000002</v>
      </c>
      <c r="V23" s="58">
        <v>5510.88</v>
      </c>
      <c r="W23" s="58">
        <v>5381.3719999999994</v>
      </c>
      <c r="X23" s="58">
        <v>5409.8040000000001</v>
      </c>
      <c r="Y23" s="58">
        <v>5782.8180000000002</v>
      </c>
      <c r="Z23" s="58">
        <v>6178.5059999999994</v>
      </c>
      <c r="AA23" s="58">
        <v>5914.0330000000004</v>
      </c>
      <c r="AB23" s="58">
        <v>6419.7687269999997</v>
      </c>
      <c r="AC23" s="63">
        <v>6567.8390909999989</v>
      </c>
      <c r="AD23" s="63">
        <v>6803.8689760000007</v>
      </c>
      <c r="AE23" s="63">
        <v>6809.5782929999996</v>
      </c>
      <c r="AF23" s="63">
        <v>6674.6818009999997</v>
      </c>
      <c r="AG23" s="63">
        <v>6535.9028010000002</v>
      </c>
      <c r="AH23" s="63">
        <v>6520.4109099999996</v>
      </c>
      <c r="AI23" s="63">
        <v>6563.3325960000002</v>
      </c>
      <c r="AJ23" s="63">
        <v>6361.2704389999999</v>
      </c>
      <c r="AK23" s="63">
        <v>6419.8326479999996</v>
      </c>
    </row>
    <row r="24" spans="1:38" s="52" customFormat="1" ht="16.5" customHeight="1">
      <c r="A24" s="10" t="s">
        <v>2177</v>
      </c>
      <c r="B24" s="63" t="s">
        <v>195</v>
      </c>
      <c r="C24" s="63" t="s">
        <v>195</v>
      </c>
      <c r="D24" s="63" t="s">
        <v>195</v>
      </c>
      <c r="E24" s="63" t="s">
        <v>195</v>
      </c>
      <c r="F24" s="63" t="s">
        <v>195</v>
      </c>
      <c r="G24" s="63" t="s">
        <v>195</v>
      </c>
      <c r="H24" s="58">
        <v>11418</v>
      </c>
      <c r="I24" s="63" t="s">
        <v>195</v>
      </c>
      <c r="J24" s="63" t="s">
        <v>195</v>
      </c>
      <c r="K24" s="63" t="s">
        <v>195</v>
      </c>
      <c r="L24" s="63" t="s">
        <v>195</v>
      </c>
      <c r="M24" s="63">
        <v>10821</v>
      </c>
      <c r="N24" s="63" t="s">
        <v>195</v>
      </c>
      <c r="O24" s="63" t="s">
        <v>195</v>
      </c>
      <c r="P24" s="63" t="s">
        <v>195</v>
      </c>
      <c r="Q24" s="63" t="s">
        <v>195</v>
      </c>
      <c r="R24" s="63" t="s">
        <v>195</v>
      </c>
      <c r="S24" s="63">
        <v>24779</v>
      </c>
      <c r="T24" s="63" t="s">
        <v>195</v>
      </c>
      <c r="U24" s="63" t="s">
        <v>195</v>
      </c>
      <c r="V24" s="63" t="s">
        <v>195</v>
      </c>
      <c r="W24" s="63" t="s">
        <v>195</v>
      </c>
      <c r="X24" s="63" t="s">
        <v>195</v>
      </c>
      <c r="Y24" s="63" t="s">
        <v>195</v>
      </c>
      <c r="Z24" s="63" t="s">
        <v>195</v>
      </c>
      <c r="AA24" s="58">
        <v>27943</v>
      </c>
      <c r="AB24" s="63" t="s">
        <v>195</v>
      </c>
      <c r="AC24" s="63" t="s">
        <v>195</v>
      </c>
      <c r="AD24" s="63" t="s">
        <v>195</v>
      </c>
      <c r="AE24" s="63" t="s">
        <v>195</v>
      </c>
      <c r="AF24" s="63" t="s">
        <v>195</v>
      </c>
      <c r="AG24" s="63" t="s">
        <v>195</v>
      </c>
      <c r="AH24" s="63" t="s">
        <v>195</v>
      </c>
      <c r="AI24" s="63">
        <v>33651</v>
      </c>
      <c r="AJ24" s="63" t="s">
        <v>195</v>
      </c>
      <c r="AK24" s="63" t="s">
        <v>195</v>
      </c>
    </row>
    <row r="25" spans="1:38" s="52" customFormat="1" ht="16.5" customHeight="1" thickBot="1">
      <c r="A25" s="10" t="s">
        <v>2178</v>
      </c>
      <c r="B25" s="74" t="s">
        <v>195</v>
      </c>
      <c r="C25" s="74" t="s">
        <v>195</v>
      </c>
      <c r="D25" s="74" t="s">
        <v>195</v>
      </c>
      <c r="E25" s="74" t="s">
        <v>195</v>
      </c>
      <c r="F25" s="74" t="s">
        <v>195</v>
      </c>
      <c r="G25" s="74" t="s">
        <v>195</v>
      </c>
      <c r="H25" s="75">
        <v>3471</v>
      </c>
      <c r="I25" s="74" t="s">
        <v>195</v>
      </c>
      <c r="J25" s="74" t="s">
        <v>195</v>
      </c>
      <c r="K25" s="74" t="s">
        <v>195</v>
      </c>
      <c r="L25" s="74" t="s">
        <v>195</v>
      </c>
      <c r="M25" s="74">
        <v>4593</v>
      </c>
      <c r="N25" s="74" t="s">
        <v>195</v>
      </c>
      <c r="O25" s="74" t="s">
        <v>195</v>
      </c>
      <c r="P25" s="74" t="s">
        <v>195</v>
      </c>
      <c r="Q25" s="74" t="s">
        <v>195</v>
      </c>
      <c r="R25" s="74" t="s">
        <v>195</v>
      </c>
      <c r="S25" s="75">
        <v>6266</v>
      </c>
      <c r="T25" s="74" t="s">
        <v>195</v>
      </c>
      <c r="U25" s="74" t="s">
        <v>195</v>
      </c>
      <c r="V25" s="74" t="s">
        <v>195</v>
      </c>
      <c r="W25" s="74" t="s">
        <v>195</v>
      </c>
      <c r="X25" s="74" t="s">
        <v>195</v>
      </c>
      <c r="Y25" s="74" t="s">
        <v>195</v>
      </c>
      <c r="Z25" s="74" t="s">
        <v>195</v>
      </c>
      <c r="AA25" s="75">
        <v>8956</v>
      </c>
      <c r="AB25" s="74" t="s">
        <v>195</v>
      </c>
      <c r="AC25" s="74" t="s">
        <v>195</v>
      </c>
      <c r="AD25" s="74" t="s">
        <v>195</v>
      </c>
      <c r="AE25" s="74" t="s">
        <v>195</v>
      </c>
      <c r="AF25" s="74" t="s">
        <v>195</v>
      </c>
      <c r="AG25" s="74" t="s">
        <v>195</v>
      </c>
      <c r="AH25" s="74" t="s">
        <v>195</v>
      </c>
      <c r="AI25" s="74">
        <v>8499</v>
      </c>
      <c r="AJ25" s="74" t="s">
        <v>195</v>
      </c>
      <c r="AK25" s="74" t="s">
        <v>195</v>
      </c>
    </row>
    <row r="26" spans="1:38" s="64" customFormat="1" ht="12.75" customHeight="1">
      <c r="A26" s="90" t="s">
        <v>2179</v>
      </c>
      <c r="B26" s="90"/>
      <c r="C26" s="90"/>
      <c r="D26" s="90"/>
      <c r="E26" s="90"/>
      <c r="F26" s="90"/>
      <c r="G26" s="90"/>
      <c r="H26" s="90"/>
      <c r="I26" s="90"/>
      <c r="J26" s="90"/>
      <c r="K26" s="90"/>
      <c r="L26" s="90"/>
      <c r="M26" s="90"/>
      <c r="N26" s="90"/>
      <c r="O26" s="90"/>
      <c r="P26" s="90"/>
      <c r="Q26" s="90"/>
      <c r="R26" s="90"/>
      <c r="S26" s="90"/>
      <c r="T26" s="90"/>
      <c r="U26" s="90"/>
      <c r="V26" s="90"/>
      <c r="W26" s="90"/>
      <c r="X26" s="90"/>
      <c r="Y26" s="90"/>
      <c r="Z26" s="90"/>
    </row>
    <row r="27" spans="1:38" s="76" customFormat="1" ht="12.75" customHeight="1">
      <c r="A27" s="91"/>
      <c r="B27" s="91"/>
      <c r="C27" s="91"/>
      <c r="D27" s="91"/>
      <c r="E27" s="91"/>
      <c r="F27" s="91"/>
      <c r="G27" s="91"/>
      <c r="H27" s="91"/>
      <c r="I27" s="91"/>
      <c r="J27" s="91"/>
      <c r="K27" s="91"/>
      <c r="L27" s="91"/>
      <c r="M27" s="91"/>
      <c r="N27" s="91"/>
      <c r="O27" s="91"/>
      <c r="P27" s="91"/>
      <c r="Q27" s="91"/>
      <c r="R27" s="91"/>
      <c r="S27" s="91"/>
      <c r="T27" s="91"/>
      <c r="U27" s="91"/>
      <c r="V27" s="91"/>
      <c r="W27" s="91"/>
      <c r="X27" s="91"/>
      <c r="Y27" s="91"/>
      <c r="Z27" s="91"/>
    </row>
    <row r="28" spans="1:38" s="64" customFormat="1" ht="38.25" customHeight="1">
      <c r="A28" s="100" t="s">
        <v>2180</v>
      </c>
      <c r="B28" s="100"/>
      <c r="C28" s="100"/>
      <c r="D28" s="100"/>
      <c r="E28" s="100"/>
      <c r="F28" s="100"/>
      <c r="G28" s="100"/>
      <c r="H28" s="100"/>
      <c r="I28" s="100"/>
      <c r="J28" s="100"/>
      <c r="K28" s="100"/>
      <c r="L28" s="100"/>
      <c r="M28" s="100"/>
      <c r="N28" s="100"/>
      <c r="O28" s="100"/>
      <c r="P28" s="100"/>
      <c r="Q28" s="100"/>
      <c r="R28" s="100"/>
      <c r="S28" s="100"/>
      <c r="T28" s="100"/>
      <c r="U28" s="100"/>
      <c r="V28" s="100"/>
      <c r="W28" s="100"/>
      <c r="X28" s="100"/>
      <c r="Y28" s="100"/>
      <c r="Z28" s="100"/>
    </row>
    <row r="29" spans="1:38" s="64" customFormat="1" ht="12.75" customHeight="1">
      <c r="A29" s="100" t="s">
        <v>2181</v>
      </c>
      <c r="B29" s="100"/>
      <c r="C29" s="100"/>
      <c r="D29" s="100"/>
      <c r="E29" s="100"/>
      <c r="F29" s="100"/>
      <c r="G29" s="100"/>
      <c r="H29" s="100"/>
      <c r="I29" s="100"/>
      <c r="J29" s="100"/>
      <c r="K29" s="100"/>
      <c r="L29" s="100"/>
      <c r="M29" s="100"/>
      <c r="N29" s="100"/>
      <c r="O29" s="100"/>
      <c r="P29" s="100"/>
      <c r="Q29" s="100"/>
      <c r="R29" s="100"/>
      <c r="S29" s="100"/>
      <c r="T29" s="100"/>
      <c r="U29" s="100"/>
      <c r="V29" s="100"/>
      <c r="W29" s="100"/>
      <c r="X29" s="100"/>
      <c r="Y29" s="100"/>
      <c r="Z29" s="100"/>
    </row>
    <row r="30" spans="1:38" s="64" customFormat="1" ht="12.75" customHeight="1">
      <c r="A30" s="100" t="s">
        <v>2182</v>
      </c>
      <c r="B30" s="100"/>
      <c r="C30" s="100"/>
      <c r="D30" s="100"/>
      <c r="E30" s="100"/>
      <c r="F30" s="100"/>
      <c r="G30" s="100"/>
      <c r="H30" s="100"/>
      <c r="I30" s="100"/>
      <c r="J30" s="100"/>
      <c r="K30" s="100"/>
      <c r="L30" s="100"/>
      <c r="M30" s="100"/>
      <c r="N30" s="100"/>
      <c r="O30" s="100"/>
      <c r="P30" s="100"/>
      <c r="Q30" s="100"/>
      <c r="R30" s="100"/>
      <c r="S30" s="100"/>
      <c r="T30" s="100"/>
      <c r="U30" s="100"/>
      <c r="V30" s="100"/>
      <c r="W30" s="100"/>
      <c r="X30" s="100"/>
      <c r="Y30" s="100"/>
      <c r="Z30" s="100"/>
    </row>
    <row r="31" spans="1:38" s="64" customFormat="1" ht="25.5" customHeight="1">
      <c r="A31" s="100" t="s">
        <v>2183</v>
      </c>
      <c r="B31" s="100"/>
      <c r="C31" s="100"/>
      <c r="D31" s="100"/>
      <c r="E31" s="100"/>
      <c r="F31" s="100"/>
      <c r="G31" s="100"/>
      <c r="H31" s="100"/>
      <c r="I31" s="100"/>
      <c r="J31" s="100"/>
      <c r="K31" s="100"/>
      <c r="L31" s="100"/>
      <c r="M31" s="100"/>
      <c r="N31" s="100"/>
      <c r="O31" s="100"/>
      <c r="P31" s="100"/>
      <c r="Q31" s="100"/>
      <c r="R31" s="100"/>
      <c r="S31" s="100"/>
      <c r="T31" s="100"/>
      <c r="U31" s="100"/>
      <c r="V31" s="100"/>
      <c r="W31" s="100"/>
      <c r="X31" s="100"/>
      <c r="Y31" s="100"/>
      <c r="Z31" s="100"/>
    </row>
    <row r="32" spans="1:38" s="64" customFormat="1" ht="12.75" customHeight="1">
      <c r="A32" s="100" t="s">
        <v>2184</v>
      </c>
      <c r="B32" s="100"/>
      <c r="C32" s="100"/>
      <c r="D32" s="100"/>
      <c r="E32" s="100"/>
      <c r="F32" s="100"/>
      <c r="G32" s="100"/>
      <c r="H32" s="100"/>
      <c r="I32" s="100"/>
      <c r="J32" s="100"/>
      <c r="K32" s="100"/>
      <c r="L32" s="100"/>
      <c r="M32" s="100"/>
      <c r="N32" s="100"/>
      <c r="O32" s="100"/>
      <c r="P32" s="100"/>
      <c r="Q32" s="100"/>
      <c r="R32" s="100"/>
      <c r="S32" s="100"/>
      <c r="T32" s="100"/>
      <c r="U32" s="100"/>
      <c r="V32" s="100"/>
      <c r="W32" s="100"/>
      <c r="X32" s="100"/>
      <c r="Y32" s="100"/>
      <c r="Z32" s="100"/>
    </row>
    <row r="33" spans="1:26" s="64" customFormat="1" ht="12.75" customHeight="1">
      <c r="A33" s="100" t="s">
        <v>2185</v>
      </c>
      <c r="B33" s="100"/>
      <c r="C33" s="100"/>
      <c r="D33" s="100"/>
      <c r="E33" s="100"/>
      <c r="F33" s="100"/>
      <c r="G33" s="100"/>
      <c r="H33" s="100"/>
      <c r="I33" s="100"/>
      <c r="J33" s="100"/>
      <c r="K33" s="100"/>
      <c r="L33" s="100"/>
      <c r="M33" s="100"/>
      <c r="N33" s="100"/>
      <c r="O33" s="100"/>
      <c r="P33" s="100"/>
      <c r="Q33" s="100"/>
      <c r="R33" s="100"/>
      <c r="S33" s="100"/>
      <c r="T33" s="100"/>
      <c r="U33" s="100"/>
      <c r="V33" s="100"/>
      <c r="W33" s="100"/>
      <c r="X33" s="100"/>
      <c r="Y33" s="100"/>
      <c r="Z33" s="100"/>
    </row>
    <row r="34" spans="1:26" s="64" customFormat="1" ht="12.75" customHeight="1">
      <c r="A34" s="100" t="s">
        <v>2186</v>
      </c>
      <c r="B34" s="100"/>
      <c r="C34" s="100"/>
      <c r="D34" s="100"/>
      <c r="E34" s="100"/>
      <c r="F34" s="100"/>
      <c r="G34" s="100"/>
      <c r="H34" s="100"/>
      <c r="I34" s="100"/>
      <c r="J34" s="100"/>
      <c r="K34" s="100"/>
      <c r="L34" s="100"/>
      <c r="M34" s="100"/>
      <c r="N34" s="100"/>
      <c r="O34" s="100"/>
      <c r="P34" s="100"/>
      <c r="Q34" s="100"/>
      <c r="R34" s="100"/>
      <c r="S34" s="100"/>
      <c r="T34" s="100"/>
      <c r="U34" s="100"/>
      <c r="V34" s="100"/>
      <c r="W34" s="100"/>
      <c r="X34" s="100"/>
      <c r="Y34" s="100"/>
      <c r="Z34" s="100"/>
    </row>
    <row r="35" spans="1:26" s="64" customFormat="1" ht="12.75" customHeight="1">
      <c r="A35" s="101" t="s">
        <v>2187</v>
      </c>
      <c r="B35" s="101"/>
      <c r="C35" s="101"/>
      <c r="D35" s="101"/>
      <c r="E35" s="101"/>
      <c r="F35" s="101"/>
      <c r="G35" s="101"/>
      <c r="H35" s="101"/>
      <c r="I35" s="101"/>
      <c r="J35" s="101"/>
      <c r="K35" s="101"/>
      <c r="L35" s="101"/>
      <c r="M35" s="101"/>
      <c r="N35" s="101"/>
      <c r="O35" s="101"/>
      <c r="P35" s="101"/>
      <c r="Q35" s="101"/>
      <c r="R35" s="101"/>
      <c r="S35" s="101"/>
      <c r="T35" s="101"/>
      <c r="U35" s="101"/>
      <c r="V35" s="101"/>
      <c r="W35" s="101"/>
      <c r="X35" s="101"/>
      <c r="Y35" s="101"/>
      <c r="Z35" s="101"/>
    </row>
    <row r="36" spans="1:26" s="64" customFormat="1" ht="12.75" customHeight="1">
      <c r="A36" s="100" t="s">
        <v>2188</v>
      </c>
      <c r="B36" s="100"/>
      <c r="C36" s="100"/>
      <c r="D36" s="100"/>
      <c r="E36" s="100"/>
      <c r="F36" s="100"/>
      <c r="G36" s="100"/>
      <c r="H36" s="100"/>
      <c r="I36" s="100"/>
      <c r="J36" s="100"/>
      <c r="K36" s="100"/>
      <c r="L36" s="100"/>
      <c r="M36" s="100"/>
      <c r="N36" s="100"/>
      <c r="O36" s="100"/>
      <c r="P36" s="100"/>
      <c r="Q36" s="100"/>
      <c r="R36" s="100"/>
      <c r="S36" s="100"/>
      <c r="T36" s="100"/>
      <c r="U36" s="100"/>
      <c r="V36" s="100"/>
      <c r="W36" s="100"/>
      <c r="X36" s="100"/>
      <c r="Y36" s="100"/>
      <c r="Z36" s="100"/>
    </row>
    <row r="37" spans="1:26" s="64" customFormat="1" ht="25.5" customHeight="1">
      <c r="A37" s="100" t="s">
        <v>2189</v>
      </c>
      <c r="B37" s="100"/>
      <c r="C37" s="100"/>
      <c r="D37" s="100"/>
      <c r="E37" s="100"/>
      <c r="F37" s="100"/>
      <c r="G37" s="100"/>
      <c r="H37" s="100"/>
      <c r="I37" s="100"/>
      <c r="J37" s="100"/>
      <c r="K37" s="100"/>
      <c r="L37" s="100"/>
      <c r="M37" s="100"/>
      <c r="N37" s="100"/>
      <c r="O37" s="100"/>
      <c r="P37" s="100"/>
      <c r="Q37" s="100"/>
      <c r="R37" s="100"/>
      <c r="S37" s="100"/>
      <c r="T37" s="100"/>
      <c r="U37" s="100"/>
      <c r="V37" s="100"/>
      <c r="W37" s="100"/>
      <c r="X37" s="100"/>
      <c r="Y37" s="100"/>
      <c r="Z37" s="100"/>
    </row>
    <row r="38" spans="1:26" s="64" customFormat="1" ht="12.75" customHeight="1">
      <c r="A38" s="102"/>
      <c r="B38" s="102"/>
      <c r="C38" s="102"/>
      <c r="D38" s="102"/>
      <c r="E38" s="102"/>
      <c r="F38" s="102"/>
      <c r="G38" s="102"/>
      <c r="H38" s="102"/>
      <c r="I38" s="102"/>
      <c r="J38" s="102"/>
      <c r="K38" s="102"/>
      <c r="L38" s="102"/>
      <c r="M38" s="102"/>
      <c r="N38" s="102"/>
      <c r="O38" s="102"/>
      <c r="P38" s="102"/>
      <c r="Q38" s="102"/>
      <c r="R38" s="102"/>
      <c r="S38" s="102"/>
      <c r="T38" s="102"/>
      <c r="U38" s="102"/>
      <c r="V38" s="102"/>
      <c r="W38" s="102"/>
      <c r="X38" s="102"/>
      <c r="Y38" s="102"/>
      <c r="Z38" s="102"/>
    </row>
    <row r="39" spans="1:26" s="64" customFormat="1" ht="12.75" customHeight="1">
      <c r="A39" s="103" t="s">
        <v>189</v>
      </c>
      <c r="B39" s="103"/>
      <c r="C39" s="103"/>
      <c r="D39" s="103"/>
      <c r="E39" s="103"/>
      <c r="F39" s="103"/>
      <c r="G39" s="103"/>
      <c r="H39" s="103"/>
      <c r="I39" s="103"/>
      <c r="J39" s="103"/>
      <c r="K39" s="103"/>
      <c r="L39" s="103"/>
      <c r="M39" s="103"/>
      <c r="N39" s="103"/>
      <c r="O39" s="103"/>
      <c r="P39" s="103"/>
      <c r="Q39" s="103"/>
      <c r="R39" s="103"/>
      <c r="S39" s="103"/>
      <c r="T39" s="103"/>
      <c r="U39" s="103"/>
      <c r="V39" s="103"/>
      <c r="W39" s="103"/>
      <c r="X39" s="103"/>
      <c r="Y39" s="103"/>
      <c r="Z39" s="103"/>
    </row>
    <row r="40" spans="1:26" s="64" customFormat="1" ht="12.75" customHeight="1">
      <c r="A40" s="96" t="s">
        <v>2190</v>
      </c>
      <c r="B40" s="96"/>
      <c r="C40" s="96"/>
      <c r="D40" s="96"/>
      <c r="E40" s="96"/>
      <c r="F40" s="96"/>
      <c r="G40" s="96"/>
      <c r="H40" s="96"/>
      <c r="I40" s="96"/>
      <c r="J40" s="96"/>
      <c r="K40" s="96"/>
      <c r="L40" s="96"/>
      <c r="M40" s="96"/>
      <c r="N40" s="96"/>
      <c r="O40" s="96"/>
      <c r="P40" s="96"/>
      <c r="Q40" s="96"/>
      <c r="R40" s="96"/>
      <c r="S40" s="96"/>
      <c r="T40" s="96"/>
      <c r="U40" s="96"/>
      <c r="V40" s="96"/>
      <c r="W40" s="96"/>
      <c r="X40" s="96"/>
      <c r="Y40" s="96"/>
      <c r="Z40" s="96"/>
    </row>
    <row r="41" spans="1:26" s="64" customFormat="1" ht="38.25" customHeight="1">
      <c r="A41" s="96" t="s">
        <v>188</v>
      </c>
      <c r="B41" s="96"/>
      <c r="C41" s="96"/>
      <c r="D41" s="96"/>
      <c r="E41" s="96"/>
      <c r="F41" s="96"/>
      <c r="G41" s="96"/>
      <c r="H41" s="96"/>
      <c r="I41" s="96"/>
      <c r="J41" s="96"/>
      <c r="K41" s="96"/>
      <c r="L41" s="96"/>
      <c r="M41" s="96"/>
      <c r="N41" s="96"/>
      <c r="O41" s="96"/>
      <c r="P41" s="96"/>
      <c r="Q41" s="96"/>
      <c r="R41" s="96"/>
      <c r="S41" s="96"/>
      <c r="T41" s="96"/>
      <c r="U41" s="96"/>
      <c r="V41" s="96"/>
      <c r="W41" s="96"/>
      <c r="X41" s="96"/>
      <c r="Y41" s="96"/>
      <c r="Z41" s="96"/>
    </row>
    <row r="42" spans="1:26" s="64" customFormat="1" ht="25.5" customHeight="1">
      <c r="A42" s="96" t="s">
        <v>2191</v>
      </c>
      <c r="B42" s="96"/>
      <c r="C42" s="96"/>
      <c r="D42" s="96"/>
      <c r="E42" s="96"/>
      <c r="F42" s="96"/>
      <c r="G42" s="96"/>
      <c r="H42" s="96"/>
      <c r="I42" s="96"/>
      <c r="J42" s="96"/>
      <c r="K42" s="96"/>
      <c r="L42" s="96"/>
      <c r="M42" s="96"/>
      <c r="N42" s="96"/>
      <c r="O42" s="96"/>
      <c r="P42" s="96"/>
      <c r="Q42" s="96"/>
      <c r="R42" s="96"/>
      <c r="S42" s="96"/>
      <c r="T42" s="96"/>
      <c r="U42" s="96"/>
      <c r="V42" s="96"/>
      <c r="W42" s="96"/>
      <c r="X42" s="96"/>
      <c r="Y42" s="96"/>
      <c r="Z42" s="96"/>
    </row>
    <row r="43" spans="1:26" s="64" customFormat="1" ht="25.5" customHeight="1">
      <c r="A43" s="96" t="s">
        <v>2192</v>
      </c>
      <c r="B43" s="96"/>
      <c r="C43" s="96"/>
      <c r="D43" s="96"/>
      <c r="E43" s="96"/>
      <c r="F43" s="96"/>
      <c r="G43" s="96"/>
      <c r="H43" s="96"/>
      <c r="I43" s="96"/>
      <c r="J43" s="96"/>
      <c r="K43" s="96"/>
      <c r="L43" s="96"/>
      <c r="M43" s="96"/>
      <c r="N43" s="96"/>
      <c r="O43" s="96"/>
      <c r="P43" s="96"/>
      <c r="Q43" s="96"/>
      <c r="R43" s="96"/>
      <c r="S43" s="96"/>
      <c r="T43" s="96"/>
      <c r="U43" s="96"/>
      <c r="V43" s="96"/>
      <c r="W43" s="96"/>
      <c r="X43" s="96"/>
      <c r="Y43" s="96"/>
      <c r="Z43" s="96"/>
    </row>
    <row r="44" spans="1:26" s="64" customFormat="1" ht="12.75" customHeight="1">
      <c r="A44" s="98" t="s">
        <v>187</v>
      </c>
      <c r="B44" s="98"/>
      <c r="C44" s="98"/>
      <c r="D44" s="98"/>
      <c r="E44" s="98"/>
      <c r="F44" s="98"/>
      <c r="G44" s="98"/>
      <c r="H44" s="98"/>
      <c r="I44" s="98"/>
      <c r="J44" s="98"/>
      <c r="K44" s="98"/>
      <c r="L44" s="98"/>
      <c r="M44" s="98"/>
      <c r="N44" s="98"/>
      <c r="O44" s="98"/>
      <c r="P44" s="98"/>
      <c r="Q44" s="98"/>
      <c r="R44" s="98"/>
      <c r="S44" s="98"/>
      <c r="T44" s="98"/>
      <c r="U44" s="98"/>
      <c r="V44" s="98"/>
      <c r="W44" s="98"/>
      <c r="X44" s="98"/>
      <c r="Y44" s="98"/>
      <c r="Z44" s="98"/>
    </row>
    <row r="45" spans="1:26" s="64" customFormat="1" ht="24.75" customHeight="1">
      <c r="A45" s="98" t="s">
        <v>2193</v>
      </c>
      <c r="B45" s="98"/>
      <c r="C45" s="98"/>
      <c r="D45" s="98"/>
      <c r="E45" s="98"/>
      <c r="F45" s="98"/>
      <c r="G45" s="98"/>
      <c r="H45" s="98"/>
      <c r="I45" s="98"/>
      <c r="J45" s="98"/>
      <c r="K45" s="98"/>
      <c r="L45" s="98"/>
      <c r="M45" s="98"/>
      <c r="N45" s="98"/>
      <c r="O45" s="98"/>
      <c r="P45" s="98"/>
      <c r="Q45" s="98"/>
      <c r="R45" s="98"/>
      <c r="S45" s="98"/>
      <c r="T45" s="98"/>
      <c r="U45" s="98"/>
      <c r="V45" s="98"/>
      <c r="W45" s="98"/>
      <c r="X45" s="98"/>
      <c r="Y45" s="98"/>
      <c r="Z45" s="98"/>
    </row>
    <row r="46" spans="1:26" s="64" customFormat="1" ht="12.75" customHeight="1">
      <c r="A46" s="94" t="s">
        <v>2194</v>
      </c>
      <c r="B46" s="94"/>
      <c r="C46" s="94"/>
      <c r="D46" s="94"/>
      <c r="E46" s="94"/>
      <c r="F46" s="94"/>
      <c r="G46" s="94"/>
      <c r="H46" s="94"/>
      <c r="I46" s="94"/>
      <c r="J46" s="94"/>
      <c r="K46" s="94"/>
      <c r="L46" s="94"/>
      <c r="M46" s="94"/>
      <c r="N46" s="94"/>
      <c r="O46" s="94"/>
      <c r="P46" s="94"/>
      <c r="Q46" s="94"/>
      <c r="R46" s="94"/>
      <c r="S46" s="94"/>
      <c r="T46" s="94"/>
      <c r="U46" s="94"/>
      <c r="V46" s="94"/>
      <c r="W46" s="94"/>
      <c r="X46" s="94"/>
      <c r="Y46" s="94"/>
      <c r="Z46" s="94"/>
    </row>
    <row r="47" spans="1:26" s="64" customFormat="1" ht="12.75" customHeight="1">
      <c r="A47" s="99" t="s">
        <v>186</v>
      </c>
      <c r="B47" s="99"/>
      <c r="C47" s="99"/>
      <c r="D47" s="99"/>
      <c r="E47" s="99"/>
      <c r="F47" s="99"/>
      <c r="G47" s="99"/>
      <c r="H47" s="99"/>
      <c r="I47" s="99"/>
      <c r="J47" s="99"/>
      <c r="K47" s="99"/>
      <c r="L47" s="99"/>
      <c r="M47" s="99"/>
      <c r="N47" s="99"/>
      <c r="O47" s="99"/>
      <c r="P47" s="99"/>
      <c r="Q47" s="99"/>
      <c r="R47" s="99"/>
      <c r="S47" s="99"/>
      <c r="T47" s="99"/>
      <c r="U47" s="99"/>
      <c r="V47" s="99"/>
      <c r="W47" s="99"/>
      <c r="X47" s="99"/>
      <c r="Y47" s="99"/>
      <c r="Z47" s="99"/>
    </row>
    <row r="48" spans="1:26" s="64" customFormat="1" ht="12.75" customHeight="1">
      <c r="A48" s="96" t="s">
        <v>185</v>
      </c>
      <c r="B48" s="96"/>
      <c r="C48" s="96"/>
      <c r="D48" s="96"/>
      <c r="E48" s="96"/>
      <c r="F48" s="96"/>
      <c r="G48" s="96"/>
      <c r="H48" s="96"/>
      <c r="I48" s="96"/>
      <c r="J48" s="96"/>
      <c r="K48" s="96"/>
      <c r="L48" s="96"/>
      <c r="M48" s="96"/>
      <c r="N48" s="96"/>
      <c r="O48" s="96"/>
      <c r="P48" s="96"/>
      <c r="Q48" s="96"/>
      <c r="R48" s="96"/>
      <c r="S48" s="96"/>
      <c r="T48" s="96"/>
      <c r="U48" s="96"/>
      <c r="V48" s="96"/>
      <c r="W48" s="96"/>
      <c r="X48" s="96"/>
      <c r="Y48" s="96"/>
      <c r="Z48" s="96"/>
    </row>
    <row r="49" spans="1:26" s="64" customFormat="1" ht="12.75" customHeight="1">
      <c r="A49" s="96" t="s">
        <v>2195</v>
      </c>
      <c r="B49" s="96"/>
      <c r="C49" s="96"/>
      <c r="D49" s="96"/>
      <c r="E49" s="96"/>
      <c r="F49" s="96"/>
      <c r="G49" s="96"/>
      <c r="H49" s="96"/>
      <c r="I49" s="96"/>
      <c r="J49" s="96"/>
      <c r="K49" s="96"/>
      <c r="L49" s="96"/>
      <c r="M49" s="96"/>
      <c r="N49" s="96"/>
      <c r="O49" s="96"/>
      <c r="P49" s="96"/>
      <c r="Q49" s="96"/>
      <c r="R49" s="96"/>
      <c r="S49" s="96"/>
      <c r="T49" s="96"/>
      <c r="U49" s="96"/>
      <c r="V49" s="96"/>
      <c r="W49" s="96"/>
      <c r="X49" s="96"/>
      <c r="Y49" s="96"/>
      <c r="Z49" s="96"/>
    </row>
    <row r="50" spans="1:26" s="64" customFormat="1" ht="12.75" customHeight="1">
      <c r="A50" s="94"/>
      <c r="B50" s="94"/>
      <c r="C50" s="94"/>
      <c r="D50" s="94"/>
      <c r="E50" s="94"/>
      <c r="F50" s="94"/>
      <c r="G50" s="94"/>
      <c r="H50" s="94"/>
      <c r="I50" s="94"/>
      <c r="J50" s="94"/>
      <c r="K50" s="94"/>
      <c r="L50" s="94"/>
      <c r="M50" s="94"/>
      <c r="N50" s="94"/>
      <c r="O50" s="94"/>
      <c r="P50" s="94"/>
      <c r="Q50" s="94"/>
      <c r="R50" s="94"/>
      <c r="S50" s="94"/>
      <c r="T50" s="94"/>
      <c r="U50" s="94"/>
      <c r="V50" s="94"/>
      <c r="W50" s="94"/>
      <c r="X50" s="94"/>
      <c r="Y50" s="94"/>
      <c r="Z50" s="94"/>
    </row>
    <row r="51" spans="1:26" s="64" customFormat="1" ht="12.75" customHeight="1">
      <c r="A51" s="97" t="s">
        <v>184</v>
      </c>
      <c r="B51" s="97"/>
      <c r="C51" s="97"/>
      <c r="D51" s="97"/>
      <c r="E51" s="97"/>
      <c r="F51" s="97"/>
      <c r="G51" s="97"/>
      <c r="H51" s="97"/>
      <c r="I51" s="97"/>
      <c r="J51" s="97"/>
      <c r="K51" s="97"/>
      <c r="L51" s="97"/>
      <c r="M51" s="97"/>
      <c r="N51" s="97"/>
      <c r="O51" s="97"/>
      <c r="P51" s="97"/>
      <c r="Q51" s="97"/>
      <c r="R51" s="97"/>
      <c r="S51" s="97"/>
      <c r="T51" s="97"/>
      <c r="U51" s="97"/>
      <c r="V51" s="97"/>
      <c r="W51" s="97"/>
      <c r="X51" s="97"/>
      <c r="Y51" s="97"/>
      <c r="Z51" s="97"/>
    </row>
    <row r="52" spans="1:26" s="64" customFormat="1" ht="12.75" customHeight="1">
      <c r="A52" s="97" t="s">
        <v>183</v>
      </c>
      <c r="B52" s="97"/>
      <c r="C52" s="97"/>
      <c r="D52" s="97"/>
      <c r="E52" s="97"/>
      <c r="F52" s="97"/>
      <c r="G52" s="97"/>
      <c r="H52" s="97"/>
      <c r="I52" s="97"/>
      <c r="J52" s="97"/>
      <c r="K52" s="97"/>
      <c r="L52" s="97"/>
      <c r="M52" s="97"/>
      <c r="N52" s="97"/>
      <c r="O52" s="97"/>
      <c r="P52" s="97"/>
      <c r="Q52" s="97"/>
      <c r="R52" s="97"/>
      <c r="S52" s="97"/>
      <c r="T52" s="97"/>
      <c r="U52" s="97"/>
      <c r="V52" s="97"/>
      <c r="W52" s="97"/>
      <c r="X52" s="97"/>
      <c r="Y52" s="97"/>
      <c r="Z52" s="97"/>
    </row>
    <row r="53" spans="1:26" s="64" customFormat="1" ht="12.75" customHeight="1">
      <c r="A53" s="95" t="s">
        <v>2196</v>
      </c>
      <c r="B53" s="95"/>
      <c r="C53" s="95"/>
      <c r="D53" s="95"/>
      <c r="E53" s="95"/>
      <c r="F53" s="95"/>
      <c r="G53" s="95"/>
      <c r="H53" s="95"/>
      <c r="I53" s="95"/>
      <c r="J53" s="95"/>
      <c r="K53" s="95"/>
      <c r="L53" s="95"/>
      <c r="M53" s="95"/>
      <c r="N53" s="95"/>
      <c r="O53" s="95"/>
      <c r="P53" s="95"/>
      <c r="Q53" s="95"/>
      <c r="R53" s="95"/>
      <c r="S53" s="95"/>
      <c r="T53" s="95"/>
      <c r="U53" s="95"/>
      <c r="V53" s="95"/>
      <c r="W53" s="95"/>
      <c r="X53" s="95"/>
      <c r="Y53" s="95"/>
      <c r="Z53" s="95"/>
    </row>
    <row r="54" spans="1:26" s="64" customFormat="1" ht="12.75" customHeight="1">
      <c r="A54" s="88" t="s">
        <v>182</v>
      </c>
      <c r="B54" s="88"/>
      <c r="C54" s="88"/>
      <c r="D54" s="88"/>
      <c r="E54" s="88"/>
      <c r="F54" s="88"/>
      <c r="G54" s="88"/>
      <c r="H54" s="88"/>
      <c r="I54" s="88"/>
      <c r="J54" s="88"/>
      <c r="K54" s="88"/>
      <c r="L54" s="88"/>
      <c r="M54" s="88"/>
      <c r="N54" s="88"/>
      <c r="O54" s="88"/>
      <c r="P54" s="88"/>
      <c r="Q54" s="88"/>
      <c r="R54" s="88"/>
      <c r="S54" s="88"/>
      <c r="T54" s="88"/>
      <c r="U54" s="88"/>
      <c r="V54" s="88"/>
      <c r="W54" s="88"/>
      <c r="X54" s="88"/>
      <c r="Y54" s="88"/>
      <c r="Z54" s="88"/>
    </row>
    <row r="55" spans="1:26" s="64" customFormat="1" ht="12.75" customHeight="1">
      <c r="A55" s="88" t="s">
        <v>2197</v>
      </c>
      <c r="B55" s="88"/>
      <c r="C55" s="88"/>
      <c r="D55" s="88"/>
      <c r="E55" s="88"/>
      <c r="F55" s="88"/>
      <c r="G55" s="88"/>
      <c r="H55" s="88"/>
      <c r="I55" s="88"/>
      <c r="J55" s="88"/>
      <c r="K55" s="88"/>
      <c r="L55" s="88"/>
      <c r="M55" s="88"/>
      <c r="N55" s="88"/>
      <c r="O55" s="88"/>
      <c r="P55" s="88"/>
      <c r="Q55" s="88"/>
      <c r="R55" s="88"/>
      <c r="S55" s="88"/>
      <c r="T55" s="88"/>
      <c r="U55" s="88"/>
      <c r="V55" s="88"/>
      <c r="W55" s="88"/>
      <c r="X55" s="88"/>
      <c r="Y55" s="88"/>
      <c r="Z55" s="88"/>
    </row>
    <row r="56" spans="1:26" s="64" customFormat="1" ht="12.75" customHeight="1">
      <c r="A56" s="94" t="s">
        <v>2198</v>
      </c>
      <c r="B56" s="94"/>
      <c r="C56" s="94"/>
      <c r="D56" s="94"/>
      <c r="E56" s="94"/>
      <c r="F56" s="94"/>
      <c r="G56" s="94"/>
      <c r="H56" s="94"/>
      <c r="I56" s="94"/>
      <c r="J56" s="94"/>
      <c r="K56" s="94"/>
      <c r="L56" s="94"/>
      <c r="M56" s="94"/>
      <c r="N56" s="94"/>
      <c r="O56" s="94"/>
      <c r="P56" s="94"/>
      <c r="Q56" s="94"/>
      <c r="R56" s="94"/>
      <c r="S56" s="94"/>
      <c r="T56" s="94"/>
      <c r="U56" s="94"/>
      <c r="V56" s="94"/>
      <c r="W56" s="94"/>
      <c r="X56" s="94"/>
      <c r="Y56" s="94"/>
      <c r="Z56" s="94"/>
    </row>
    <row r="57" spans="1:26" s="64" customFormat="1" ht="12.75" customHeight="1">
      <c r="A57" s="94" t="s">
        <v>2199</v>
      </c>
      <c r="B57" s="94"/>
      <c r="C57" s="94"/>
      <c r="D57" s="94"/>
      <c r="E57" s="94"/>
      <c r="F57" s="94"/>
      <c r="G57" s="94"/>
      <c r="H57" s="94"/>
      <c r="I57" s="94"/>
      <c r="J57" s="94"/>
      <c r="K57" s="94"/>
      <c r="L57" s="94"/>
      <c r="M57" s="94"/>
      <c r="N57" s="94"/>
      <c r="O57" s="94"/>
      <c r="P57" s="94"/>
      <c r="Q57" s="94"/>
      <c r="R57" s="94"/>
      <c r="S57" s="94"/>
      <c r="T57" s="94"/>
      <c r="U57" s="94"/>
      <c r="V57" s="94"/>
      <c r="W57" s="94"/>
      <c r="X57" s="94"/>
      <c r="Y57" s="94"/>
      <c r="Z57" s="94"/>
    </row>
    <row r="58" spans="1:26" s="64" customFormat="1" ht="13" customHeight="1">
      <c r="A58" s="95" t="s">
        <v>2200</v>
      </c>
      <c r="B58" s="95"/>
      <c r="C58" s="95"/>
      <c r="D58" s="95"/>
      <c r="E58" s="95"/>
      <c r="F58" s="95"/>
      <c r="G58" s="95"/>
      <c r="H58" s="95"/>
      <c r="I58" s="95"/>
      <c r="J58" s="95"/>
      <c r="K58" s="95"/>
      <c r="L58" s="95"/>
      <c r="M58" s="95"/>
      <c r="N58" s="95"/>
      <c r="O58" s="95"/>
      <c r="P58" s="95"/>
      <c r="Q58" s="95"/>
      <c r="R58" s="95"/>
      <c r="S58" s="95"/>
      <c r="T58" s="95"/>
      <c r="U58" s="95"/>
      <c r="V58" s="95"/>
      <c r="W58" s="95"/>
      <c r="X58" s="95"/>
      <c r="Y58" s="95"/>
      <c r="Z58" s="95"/>
    </row>
    <row r="59" spans="1:26" s="64" customFormat="1" ht="13" customHeight="1">
      <c r="A59" s="94" t="s">
        <v>2201</v>
      </c>
      <c r="B59" s="94"/>
      <c r="C59" s="94"/>
      <c r="D59" s="94"/>
      <c r="E59" s="94"/>
      <c r="F59" s="94"/>
      <c r="G59" s="94"/>
      <c r="H59" s="94"/>
      <c r="I59" s="94"/>
      <c r="J59" s="94"/>
      <c r="K59" s="94"/>
      <c r="L59" s="94"/>
      <c r="M59" s="94"/>
      <c r="N59" s="94"/>
      <c r="O59" s="94"/>
      <c r="P59" s="94"/>
      <c r="Q59" s="94"/>
      <c r="R59" s="94"/>
      <c r="S59" s="94"/>
      <c r="T59" s="94"/>
      <c r="U59" s="94"/>
      <c r="V59" s="94"/>
      <c r="W59" s="94"/>
      <c r="X59" s="94"/>
      <c r="Y59" s="94"/>
      <c r="Z59" s="94"/>
    </row>
    <row r="60" spans="1:26" s="64" customFormat="1" ht="12.75" customHeight="1">
      <c r="A60" s="92" t="s">
        <v>181</v>
      </c>
      <c r="B60" s="92"/>
      <c r="C60" s="92"/>
      <c r="D60" s="92"/>
      <c r="E60" s="92"/>
      <c r="F60" s="92"/>
      <c r="G60" s="92"/>
      <c r="H60" s="92"/>
      <c r="I60" s="92"/>
      <c r="J60" s="92"/>
      <c r="K60" s="92"/>
      <c r="L60" s="92"/>
      <c r="M60" s="92"/>
      <c r="N60" s="92"/>
      <c r="O60" s="92"/>
      <c r="P60" s="92"/>
      <c r="Q60" s="92"/>
      <c r="R60" s="92"/>
      <c r="S60" s="92"/>
      <c r="T60" s="92"/>
      <c r="U60" s="92"/>
      <c r="V60" s="92"/>
      <c r="W60" s="92"/>
      <c r="X60" s="92"/>
      <c r="Y60" s="92"/>
      <c r="Z60" s="92"/>
    </row>
    <row r="61" spans="1:26" s="64" customFormat="1" ht="12.75" customHeight="1">
      <c r="A61" s="93" t="s">
        <v>2202</v>
      </c>
      <c r="B61" s="93"/>
      <c r="C61" s="93"/>
      <c r="D61" s="93"/>
      <c r="E61" s="93"/>
      <c r="F61" s="93"/>
      <c r="G61" s="93"/>
      <c r="H61" s="93"/>
      <c r="I61" s="93"/>
      <c r="J61" s="93"/>
      <c r="K61" s="93"/>
      <c r="L61" s="93"/>
      <c r="M61" s="93"/>
      <c r="N61" s="93"/>
      <c r="O61" s="93"/>
      <c r="P61" s="93"/>
      <c r="Q61" s="93"/>
      <c r="R61" s="93"/>
      <c r="S61" s="93"/>
      <c r="T61" s="93"/>
      <c r="U61" s="93"/>
      <c r="V61" s="93"/>
      <c r="W61" s="93"/>
      <c r="X61" s="93"/>
      <c r="Y61" s="93"/>
      <c r="Z61" s="93"/>
    </row>
    <row r="62" spans="1:26" s="64" customFormat="1" ht="12.75" customHeight="1">
      <c r="A62" s="94" t="s">
        <v>2203</v>
      </c>
      <c r="B62" s="94"/>
      <c r="C62" s="94"/>
      <c r="D62" s="94"/>
      <c r="E62" s="94"/>
      <c r="F62" s="94"/>
      <c r="G62" s="94"/>
      <c r="H62" s="94"/>
      <c r="I62" s="94"/>
      <c r="J62" s="94"/>
      <c r="K62" s="94"/>
      <c r="L62" s="94"/>
      <c r="M62" s="94"/>
      <c r="N62" s="94"/>
      <c r="O62" s="94"/>
      <c r="P62" s="94"/>
      <c r="Q62" s="94"/>
      <c r="R62" s="94"/>
      <c r="S62" s="94"/>
      <c r="T62" s="94"/>
      <c r="U62" s="94"/>
      <c r="V62" s="94"/>
      <c r="W62" s="94"/>
      <c r="X62" s="94"/>
      <c r="Y62" s="94"/>
      <c r="Z62" s="94"/>
    </row>
    <row r="63" spans="1:26" s="65" customFormat="1" ht="12.75" customHeight="1">
      <c r="A63" s="88" t="s">
        <v>2204</v>
      </c>
      <c r="B63" s="88"/>
      <c r="C63" s="88"/>
      <c r="D63" s="88"/>
      <c r="E63" s="88"/>
      <c r="F63" s="88"/>
      <c r="G63" s="88"/>
      <c r="H63" s="88"/>
      <c r="I63" s="88"/>
      <c r="J63" s="88"/>
      <c r="K63" s="88"/>
      <c r="L63" s="88"/>
      <c r="M63" s="88"/>
      <c r="N63" s="88"/>
      <c r="O63" s="88"/>
      <c r="P63" s="88"/>
      <c r="Q63" s="88"/>
      <c r="R63" s="88"/>
      <c r="S63" s="88"/>
      <c r="T63" s="88"/>
      <c r="U63" s="88"/>
      <c r="V63" s="88"/>
      <c r="W63" s="88"/>
      <c r="X63" s="88"/>
      <c r="Y63" s="88"/>
      <c r="Z63" s="88"/>
    </row>
    <row r="64" spans="1:26" s="65" customFormat="1" ht="12.75" customHeight="1">
      <c r="A64" s="93" t="s">
        <v>176</v>
      </c>
      <c r="B64" s="93"/>
      <c r="C64" s="93"/>
      <c r="D64" s="93"/>
      <c r="E64" s="93"/>
      <c r="F64" s="93"/>
      <c r="G64" s="93"/>
      <c r="H64" s="93"/>
      <c r="I64" s="93"/>
      <c r="J64" s="93"/>
      <c r="K64" s="93"/>
      <c r="L64" s="93"/>
      <c r="M64" s="93"/>
      <c r="N64" s="93"/>
      <c r="O64" s="93"/>
      <c r="P64" s="93"/>
      <c r="Q64" s="93"/>
      <c r="R64" s="93"/>
      <c r="S64" s="93"/>
      <c r="T64" s="93"/>
      <c r="U64" s="93"/>
      <c r="V64" s="93"/>
      <c r="W64" s="93"/>
      <c r="X64" s="93"/>
      <c r="Y64" s="93"/>
      <c r="Z64" s="93"/>
    </row>
    <row r="65" spans="1:26" s="64" customFormat="1" ht="12.75" customHeight="1">
      <c r="A65" s="94" t="s">
        <v>2205</v>
      </c>
      <c r="B65" s="94"/>
      <c r="C65" s="94"/>
      <c r="D65" s="94"/>
      <c r="E65" s="94"/>
      <c r="F65" s="94"/>
      <c r="G65" s="94"/>
      <c r="H65" s="94"/>
      <c r="I65" s="94"/>
      <c r="J65" s="94"/>
      <c r="K65" s="94"/>
      <c r="L65" s="94"/>
      <c r="M65" s="94"/>
      <c r="N65" s="94"/>
      <c r="O65" s="94"/>
      <c r="P65" s="94"/>
      <c r="Q65" s="94"/>
      <c r="R65" s="94"/>
      <c r="S65" s="94"/>
      <c r="T65" s="94"/>
      <c r="U65" s="94"/>
      <c r="V65" s="94"/>
      <c r="W65" s="94"/>
      <c r="X65" s="94"/>
      <c r="Y65" s="94"/>
      <c r="Z65" s="94"/>
    </row>
    <row r="66" spans="1:26" s="65" customFormat="1" ht="12.75" customHeight="1">
      <c r="A66" s="88" t="s">
        <v>2206</v>
      </c>
      <c r="B66" s="88"/>
      <c r="C66" s="88"/>
      <c r="D66" s="88"/>
      <c r="E66" s="88"/>
      <c r="F66" s="88"/>
      <c r="G66" s="88"/>
      <c r="H66" s="88"/>
      <c r="I66" s="88"/>
      <c r="J66" s="88"/>
      <c r="K66" s="88"/>
      <c r="L66" s="88"/>
      <c r="M66" s="88"/>
      <c r="N66" s="88"/>
      <c r="O66" s="88"/>
      <c r="P66" s="88"/>
      <c r="Q66" s="88"/>
      <c r="R66" s="88"/>
      <c r="S66" s="88"/>
      <c r="T66" s="88"/>
      <c r="U66" s="88"/>
      <c r="V66" s="88"/>
      <c r="W66" s="88"/>
      <c r="X66" s="88"/>
      <c r="Y66" s="88"/>
      <c r="Z66" s="88"/>
    </row>
    <row r="67" spans="1:26" s="65" customFormat="1" ht="12.75" customHeight="1">
      <c r="A67" s="92" t="s">
        <v>180</v>
      </c>
      <c r="B67" s="92"/>
      <c r="C67" s="92"/>
      <c r="D67" s="92"/>
      <c r="E67" s="92"/>
      <c r="F67" s="92"/>
      <c r="G67" s="92"/>
      <c r="H67" s="92"/>
      <c r="I67" s="92"/>
      <c r="J67" s="92"/>
      <c r="K67" s="92"/>
      <c r="L67" s="92"/>
      <c r="M67" s="92"/>
      <c r="N67" s="92"/>
      <c r="O67" s="92"/>
      <c r="P67" s="92"/>
      <c r="Q67" s="92"/>
      <c r="R67" s="92"/>
      <c r="S67" s="92"/>
      <c r="T67" s="92"/>
      <c r="U67" s="92"/>
      <c r="V67" s="92"/>
      <c r="W67" s="92"/>
      <c r="X67" s="92"/>
      <c r="Y67" s="92"/>
      <c r="Z67" s="92"/>
    </row>
    <row r="68" spans="1:26" s="65" customFormat="1" ht="12.75" customHeight="1">
      <c r="A68" s="93" t="s">
        <v>179</v>
      </c>
      <c r="B68" s="93"/>
      <c r="C68" s="93"/>
      <c r="D68" s="93"/>
      <c r="E68" s="93"/>
      <c r="F68" s="93"/>
      <c r="G68" s="93"/>
      <c r="H68" s="93"/>
      <c r="I68" s="93"/>
      <c r="J68" s="93"/>
      <c r="K68" s="93"/>
      <c r="L68" s="93"/>
      <c r="M68" s="93"/>
      <c r="N68" s="93"/>
      <c r="O68" s="93"/>
      <c r="P68" s="93"/>
      <c r="Q68" s="93"/>
      <c r="R68" s="93"/>
      <c r="S68" s="93"/>
      <c r="T68" s="93"/>
      <c r="U68" s="93"/>
      <c r="V68" s="93"/>
      <c r="W68" s="93"/>
      <c r="X68" s="93"/>
      <c r="Y68" s="93"/>
      <c r="Z68" s="93"/>
    </row>
    <row r="69" spans="1:26" s="65" customFormat="1" ht="12.75" customHeight="1">
      <c r="A69" s="88" t="s">
        <v>178</v>
      </c>
      <c r="B69" s="88"/>
      <c r="C69" s="88"/>
      <c r="D69" s="88"/>
      <c r="E69" s="88"/>
      <c r="F69" s="88"/>
      <c r="G69" s="88"/>
      <c r="H69" s="88"/>
      <c r="I69" s="88"/>
      <c r="J69" s="88"/>
      <c r="K69" s="88"/>
      <c r="L69" s="88"/>
      <c r="M69" s="88"/>
      <c r="N69" s="88"/>
      <c r="O69" s="88"/>
      <c r="P69" s="88"/>
      <c r="Q69" s="88"/>
      <c r="R69" s="88"/>
      <c r="S69" s="88"/>
      <c r="T69" s="88"/>
      <c r="U69" s="88"/>
      <c r="V69" s="88"/>
      <c r="W69" s="88"/>
      <c r="X69" s="88"/>
      <c r="Y69" s="88"/>
      <c r="Z69" s="88"/>
    </row>
    <row r="70" spans="1:26" s="64" customFormat="1" ht="12.75" customHeight="1">
      <c r="A70" s="88" t="s">
        <v>177</v>
      </c>
      <c r="B70" s="88"/>
      <c r="C70" s="88"/>
      <c r="D70" s="88"/>
      <c r="E70" s="88"/>
      <c r="F70" s="88"/>
      <c r="G70" s="88"/>
      <c r="H70" s="88"/>
      <c r="I70" s="88"/>
      <c r="J70" s="88"/>
      <c r="K70" s="88"/>
      <c r="L70" s="88"/>
      <c r="M70" s="88"/>
      <c r="N70" s="88"/>
      <c r="O70" s="88"/>
      <c r="P70" s="88"/>
      <c r="Q70" s="88"/>
      <c r="R70" s="88"/>
      <c r="S70" s="88"/>
      <c r="T70" s="88"/>
      <c r="U70" s="88"/>
      <c r="V70" s="88"/>
      <c r="W70" s="88"/>
      <c r="X70" s="88"/>
      <c r="Y70" s="88"/>
      <c r="Z70" s="88"/>
    </row>
    <row r="71" spans="1:26" s="64" customFormat="1" ht="12.75" customHeight="1">
      <c r="A71" s="88" t="s">
        <v>2207</v>
      </c>
      <c r="B71" s="88"/>
      <c r="C71" s="88"/>
      <c r="D71" s="88"/>
      <c r="E71" s="88"/>
      <c r="F71" s="88"/>
      <c r="G71" s="88"/>
      <c r="H71" s="88"/>
      <c r="I71" s="88"/>
      <c r="J71" s="88"/>
      <c r="K71" s="88"/>
      <c r="L71" s="88"/>
      <c r="M71" s="88"/>
      <c r="N71" s="88"/>
      <c r="O71" s="88"/>
      <c r="P71" s="88"/>
      <c r="Q71" s="88"/>
      <c r="R71" s="88"/>
      <c r="S71" s="88"/>
      <c r="T71" s="88"/>
      <c r="U71" s="88"/>
      <c r="V71" s="88"/>
      <c r="W71" s="88"/>
      <c r="X71" s="88"/>
      <c r="Y71" s="88"/>
      <c r="Z71" s="88"/>
    </row>
    <row r="72" spans="1:26" s="64" customFormat="1" ht="12.75" customHeight="1">
      <c r="A72" s="88" t="s">
        <v>2208</v>
      </c>
      <c r="B72" s="88"/>
      <c r="C72" s="88"/>
      <c r="D72" s="88"/>
      <c r="E72" s="88"/>
      <c r="F72" s="88"/>
      <c r="G72" s="88"/>
      <c r="H72" s="88"/>
      <c r="I72" s="88"/>
      <c r="J72" s="88"/>
      <c r="K72" s="88"/>
      <c r="L72" s="88"/>
      <c r="M72" s="88"/>
      <c r="N72" s="88"/>
      <c r="O72" s="88"/>
      <c r="P72" s="88"/>
      <c r="Q72" s="88"/>
      <c r="R72" s="88"/>
      <c r="S72" s="88"/>
      <c r="T72" s="88"/>
      <c r="U72" s="88"/>
      <c r="V72" s="88"/>
      <c r="W72" s="88"/>
      <c r="X72" s="88"/>
      <c r="Y72" s="88"/>
      <c r="Z72" s="88"/>
    </row>
    <row r="73" spans="1:26" s="64" customFormat="1" ht="12.75" customHeight="1">
      <c r="A73" s="93" t="s">
        <v>176</v>
      </c>
      <c r="B73" s="93"/>
      <c r="C73" s="93"/>
      <c r="D73" s="93"/>
      <c r="E73" s="93"/>
      <c r="F73" s="93"/>
      <c r="G73" s="93"/>
      <c r="H73" s="93"/>
      <c r="I73" s="93"/>
      <c r="J73" s="93"/>
      <c r="K73" s="93"/>
      <c r="L73" s="93"/>
      <c r="M73" s="93"/>
      <c r="N73" s="93"/>
      <c r="O73" s="93"/>
      <c r="P73" s="93"/>
      <c r="Q73" s="93"/>
      <c r="R73" s="93"/>
      <c r="S73" s="93"/>
      <c r="T73" s="93"/>
      <c r="U73" s="93"/>
      <c r="V73" s="93"/>
      <c r="W73" s="93"/>
      <c r="X73" s="93"/>
      <c r="Y73" s="93"/>
      <c r="Z73" s="93"/>
    </row>
    <row r="74" spans="1:26" s="65" customFormat="1" ht="12.75" customHeight="1">
      <c r="A74" s="88" t="s">
        <v>175</v>
      </c>
      <c r="B74" s="88"/>
      <c r="C74" s="88"/>
      <c r="D74" s="88"/>
      <c r="E74" s="88"/>
      <c r="F74" s="88"/>
      <c r="G74" s="88"/>
      <c r="H74" s="88"/>
      <c r="I74" s="88"/>
      <c r="J74" s="88"/>
      <c r="K74" s="88"/>
      <c r="L74" s="88"/>
      <c r="M74" s="88"/>
      <c r="N74" s="88"/>
      <c r="O74" s="88"/>
      <c r="P74" s="88"/>
      <c r="Q74" s="88"/>
      <c r="R74" s="88"/>
      <c r="S74" s="88"/>
      <c r="T74" s="88"/>
      <c r="U74" s="88"/>
      <c r="V74" s="88"/>
      <c r="W74" s="88"/>
      <c r="X74" s="88"/>
      <c r="Y74" s="88"/>
      <c r="Z74" s="88"/>
    </row>
    <row r="75" spans="1:26" s="64" customFormat="1" ht="12.75" customHeight="1">
      <c r="A75" s="88" t="s">
        <v>2209</v>
      </c>
      <c r="B75" s="88"/>
      <c r="C75" s="88"/>
      <c r="D75" s="88"/>
      <c r="E75" s="88"/>
      <c r="F75" s="88"/>
      <c r="G75" s="88"/>
      <c r="H75" s="88"/>
      <c r="I75" s="88"/>
      <c r="J75" s="88"/>
      <c r="K75" s="88"/>
      <c r="L75" s="88"/>
      <c r="M75" s="88"/>
      <c r="N75" s="88"/>
      <c r="O75" s="88"/>
      <c r="P75" s="88"/>
      <c r="Q75" s="88"/>
      <c r="R75" s="88"/>
      <c r="S75" s="88"/>
      <c r="T75" s="88"/>
      <c r="U75" s="88"/>
      <c r="V75" s="88"/>
      <c r="W75" s="88"/>
      <c r="X75" s="88"/>
      <c r="Y75" s="88"/>
      <c r="Z75" s="88"/>
    </row>
    <row r="76" spans="1:26" s="64" customFormat="1" ht="12.75" customHeight="1">
      <c r="A76" s="88" t="s">
        <v>2210</v>
      </c>
      <c r="B76" s="88"/>
      <c r="C76" s="88"/>
      <c r="D76" s="88"/>
      <c r="E76" s="88"/>
      <c r="F76" s="88"/>
      <c r="G76" s="88"/>
      <c r="H76" s="88"/>
      <c r="I76" s="88"/>
      <c r="J76" s="88"/>
      <c r="K76" s="88"/>
      <c r="L76" s="88"/>
      <c r="M76" s="88"/>
      <c r="N76" s="88"/>
      <c r="O76" s="88"/>
      <c r="P76" s="88"/>
      <c r="Q76" s="88"/>
      <c r="R76" s="88"/>
      <c r="S76" s="88"/>
      <c r="T76" s="88"/>
      <c r="U76" s="88"/>
      <c r="V76" s="88"/>
      <c r="W76" s="88"/>
      <c r="X76" s="88"/>
      <c r="Y76" s="88"/>
      <c r="Z76" s="88"/>
    </row>
    <row r="77" spans="1:26" s="64" customFormat="1" ht="12.75" customHeight="1">
      <c r="A77" s="92" t="s">
        <v>2211</v>
      </c>
      <c r="B77" s="92"/>
      <c r="C77" s="92"/>
      <c r="D77" s="92"/>
      <c r="E77" s="92"/>
      <c r="F77" s="92"/>
      <c r="G77" s="92"/>
      <c r="H77" s="92"/>
      <c r="I77" s="92"/>
      <c r="J77" s="92"/>
      <c r="K77" s="92"/>
      <c r="L77" s="92"/>
      <c r="M77" s="92"/>
      <c r="N77" s="92"/>
      <c r="O77" s="92"/>
      <c r="P77" s="92"/>
      <c r="Q77" s="92"/>
      <c r="R77" s="92"/>
      <c r="S77" s="92"/>
      <c r="T77" s="92"/>
      <c r="U77" s="92"/>
      <c r="V77" s="92"/>
      <c r="W77" s="92"/>
      <c r="X77" s="92"/>
      <c r="Y77" s="92"/>
      <c r="Z77" s="92"/>
    </row>
    <row r="78" spans="1:26" s="64" customFormat="1" ht="12.75" customHeight="1">
      <c r="A78" s="88" t="s">
        <v>174</v>
      </c>
      <c r="B78" s="88"/>
      <c r="C78" s="88"/>
      <c r="D78" s="88"/>
      <c r="E78" s="88"/>
      <c r="F78" s="88"/>
      <c r="G78" s="88"/>
      <c r="H78" s="88"/>
      <c r="I78" s="88"/>
      <c r="J78" s="88"/>
      <c r="K78" s="88"/>
      <c r="L78" s="88"/>
      <c r="M78" s="88"/>
      <c r="N78" s="88"/>
      <c r="O78" s="88"/>
      <c r="P78" s="88"/>
      <c r="Q78" s="88"/>
      <c r="R78" s="88"/>
      <c r="S78" s="88"/>
      <c r="T78" s="88"/>
      <c r="U78" s="88"/>
      <c r="V78" s="88"/>
      <c r="W78" s="88"/>
      <c r="X78" s="88"/>
      <c r="Y78" s="88"/>
      <c r="Z78" s="88"/>
    </row>
    <row r="79" spans="1:26" s="64" customFormat="1" ht="12.75" customHeight="1">
      <c r="A79" s="88" t="s">
        <v>173</v>
      </c>
      <c r="B79" s="88"/>
      <c r="C79" s="88"/>
      <c r="D79" s="88"/>
      <c r="E79" s="88"/>
      <c r="F79" s="88"/>
      <c r="G79" s="88"/>
      <c r="H79" s="88"/>
      <c r="I79" s="88"/>
      <c r="J79" s="88"/>
      <c r="K79" s="88"/>
      <c r="L79" s="88"/>
      <c r="M79" s="88"/>
      <c r="N79" s="88"/>
      <c r="O79" s="88"/>
      <c r="P79" s="88"/>
      <c r="Q79" s="88"/>
      <c r="R79" s="88"/>
      <c r="S79" s="88"/>
      <c r="T79" s="88"/>
      <c r="U79" s="88"/>
      <c r="V79" s="88"/>
      <c r="W79" s="88"/>
      <c r="X79" s="88"/>
      <c r="Y79" s="88"/>
      <c r="Z79" s="88"/>
    </row>
    <row r="80" spans="1:26" s="64" customFormat="1" ht="12.75" customHeight="1">
      <c r="A80" s="88" t="s">
        <v>2212</v>
      </c>
      <c r="B80" s="88"/>
      <c r="C80" s="88"/>
      <c r="D80" s="88"/>
      <c r="E80" s="88"/>
      <c r="F80" s="88"/>
      <c r="G80" s="88"/>
      <c r="H80" s="88"/>
      <c r="I80" s="88"/>
      <c r="J80" s="88"/>
      <c r="K80" s="88"/>
      <c r="L80" s="88"/>
      <c r="M80" s="88"/>
      <c r="N80" s="88"/>
      <c r="O80" s="88"/>
      <c r="P80" s="88"/>
      <c r="Q80" s="88"/>
      <c r="R80" s="88"/>
      <c r="S80" s="88"/>
      <c r="T80" s="88"/>
      <c r="U80" s="88"/>
      <c r="V80" s="88"/>
      <c r="W80" s="88"/>
      <c r="X80" s="88"/>
      <c r="Y80" s="88"/>
      <c r="Z80" s="88"/>
    </row>
    <row r="81" spans="1:26" ht="12.75" customHeight="1">
      <c r="A81" s="88" t="s">
        <v>2213</v>
      </c>
      <c r="B81" s="88"/>
      <c r="C81" s="88"/>
      <c r="D81" s="88"/>
      <c r="E81" s="88"/>
      <c r="F81" s="88"/>
      <c r="G81" s="88"/>
      <c r="H81" s="88"/>
      <c r="I81" s="88"/>
      <c r="J81" s="88"/>
      <c r="K81" s="88"/>
      <c r="L81" s="88"/>
      <c r="M81" s="88"/>
      <c r="N81" s="88"/>
      <c r="O81" s="88"/>
      <c r="P81" s="88"/>
      <c r="Q81" s="88"/>
      <c r="R81" s="88"/>
      <c r="S81" s="88"/>
      <c r="T81" s="88"/>
      <c r="U81" s="88"/>
      <c r="V81" s="88"/>
      <c r="W81" s="88"/>
      <c r="X81" s="88"/>
      <c r="Y81" s="88"/>
      <c r="Z81" s="88"/>
    </row>
    <row r="82" spans="1:26" ht="12.75" customHeight="1">
      <c r="A82" s="92" t="s">
        <v>2214</v>
      </c>
      <c r="B82" s="92"/>
      <c r="C82" s="92"/>
      <c r="D82" s="92"/>
      <c r="E82" s="92"/>
      <c r="F82" s="92"/>
      <c r="G82" s="92"/>
      <c r="H82" s="92"/>
      <c r="I82" s="92"/>
      <c r="J82" s="92"/>
      <c r="K82" s="92"/>
      <c r="L82" s="92"/>
      <c r="M82" s="92"/>
      <c r="N82" s="92"/>
      <c r="O82" s="92"/>
      <c r="P82" s="92"/>
      <c r="Q82" s="92"/>
      <c r="R82" s="92"/>
      <c r="S82" s="92"/>
      <c r="T82" s="92"/>
      <c r="U82" s="92"/>
      <c r="V82" s="92"/>
      <c r="W82" s="92"/>
      <c r="X82" s="92"/>
      <c r="Y82" s="92"/>
      <c r="Z82" s="92"/>
    </row>
    <row r="83" spans="1:26" ht="12.75" customHeight="1">
      <c r="A83" s="88" t="s">
        <v>2215</v>
      </c>
      <c r="B83" s="88"/>
      <c r="C83" s="88"/>
      <c r="D83" s="88"/>
      <c r="E83" s="88"/>
      <c r="F83" s="88"/>
      <c r="G83" s="88"/>
      <c r="H83" s="88"/>
      <c r="I83" s="88"/>
      <c r="J83" s="88"/>
      <c r="K83" s="88"/>
      <c r="L83" s="88"/>
      <c r="M83" s="88"/>
      <c r="N83" s="88"/>
      <c r="O83" s="88"/>
      <c r="P83" s="88"/>
      <c r="Q83" s="88"/>
      <c r="R83" s="88"/>
      <c r="S83" s="88"/>
      <c r="T83" s="88"/>
      <c r="U83" s="88"/>
      <c r="V83" s="88"/>
      <c r="W83" s="88"/>
      <c r="X83" s="88"/>
      <c r="Y83" s="88"/>
      <c r="Z83" s="88"/>
    </row>
  </sheetData>
  <mergeCells count="59">
    <mergeCell ref="A38:Z38"/>
    <mergeCell ref="A39:Z39"/>
    <mergeCell ref="A40:Z40"/>
    <mergeCell ref="A41:Z41"/>
    <mergeCell ref="A42:Z42"/>
    <mergeCell ref="A28:Z28"/>
    <mergeCell ref="A29:Z29"/>
    <mergeCell ref="A30:Z30"/>
    <mergeCell ref="A31:Z31"/>
    <mergeCell ref="A37:Z37"/>
    <mergeCell ref="A32:Z32"/>
    <mergeCell ref="A33:Z33"/>
    <mergeCell ref="A34:Z34"/>
    <mergeCell ref="A35:Z35"/>
    <mergeCell ref="A36:Z36"/>
    <mergeCell ref="A43:Z43"/>
    <mergeCell ref="A44:Z44"/>
    <mergeCell ref="A45:Z45"/>
    <mergeCell ref="A46:Z46"/>
    <mergeCell ref="A47:Z47"/>
    <mergeCell ref="A48:Z48"/>
    <mergeCell ref="A49:Z49"/>
    <mergeCell ref="A50:Z50"/>
    <mergeCell ref="A51:Z51"/>
    <mergeCell ref="A52:Z52"/>
    <mergeCell ref="A53:Z53"/>
    <mergeCell ref="A54:Z54"/>
    <mergeCell ref="A55:Z55"/>
    <mergeCell ref="A56:Z56"/>
    <mergeCell ref="A57:Z57"/>
    <mergeCell ref="A58:Z58"/>
    <mergeCell ref="A59:Z59"/>
    <mergeCell ref="A60:Z60"/>
    <mergeCell ref="A61:Z61"/>
    <mergeCell ref="A62:Z62"/>
    <mergeCell ref="A70:Z70"/>
    <mergeCell ref="A71:Z71"/>
    <mergeCell ref="A72:Z72"/>
    <mergeCell ref="A63:Z63"/>
    <mergeCell ref="A64:Z64"/>
    <mergeCell ref="A65:Z65"/>
    <mergeCell ref="A66:Z66"/>
    <mergeCell ref="A67:Z67"/>
    <mergeCell ref="A83:Z83"/>
    <mergeCell ref="A1:AK1"/>
    <mergeCell ref="A26:Z26"/>
    <mergeCell ref="A27:Z27"/>
    <mergeCell ref="A78:Z78"/>
    <mergeCell ref="A79:Z79"/>
    <mergeCell ref="A80:Z80"/>
    <mergeCell ref="A81:Z81"/>
    <mergeCell ref="A82:Z82"/>
    <mergeCell ref="A73:Z73"/>
    <mergeCell ref="A74:Z74"/>
    <mergeCell ref="A75:Z75"/>
    <mergeCell ref="A76:Z76"/>
    <mergeCell ref="A77:Z77"/>
    <mergeCell ref="A68:Z68"/>
    <mergeCell ref="A69:Z69"/>
  </mergeCells>
  <pageMargins left="0.25" right="0.25" top="0.25" bottom="0.25" header="0.3" footer="0.3"/>
  <pageSetup scale="42"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97"/>
  <sheetViews>
    <sheetView workbookViewId="0">
      <pane xSplit="2" ySplit="1" topLeftCell="AB38" activePane="bottomRight" state="frozen"/>
      <selection pane="topRight" activeCell="C1" sqref="C1"/>
      <selection pane="bottomLeft" activeCell="A2" sqref="A2"/>
      <selection pane="bottomRight" sqref="A1:XFD1048576"/>
    </sheetView>
  </sheetViews>
  <sheetFormatPr baseColWidth="10" defaultColWidth="8.83203125" defaultRowHeight="15" customHeight="1"/>
  <cols>
    <col min="1" max="1" width="31.83203125" customWidth="1"/>
    <col min="2" max="2" width="45.6640625" customWidth="1"/>
  </cols>
  <sheetData>
    <row r="1" spans="1:35" ht="15" customHeight="1" thickBot="1">
      <c r="B1" s="34" t="s">
        <v>313</v>
      </c>
      <c r="C1" s="35">
        <v>2019</v>
      </c>
      <c r="D1" s="35">
        <v>2020</v>
      </c>
      <c r="E1" s="35">
        <v>2021</v>
      </c>
      <c r="F1" s="35">
        <v>2022</v>
      </c>
      <c r="G1" s="35">
        <v>2023</v>
      </c>
      <c r="H1" s="35">
        <v>2024</v>
      </c>
      <c r="I1" s="35">
        <v>2025</v>
      </c>
      <c r="J1" s="35">
        <v>2026</v>
      </c>
      <c r="K1" s="35">
        <v>2027</v>
      </c>
      <c r="L1" s="35">
        <v>2028</v>
      </c>
      <c r="M1" s="35">
        <v>2029</v>
      </c>
      <c r="N1" s="35">
        <v>2030</v>
      </c>
      <c r="O1" s="35">
        <v>2031</v>
      </c>
      <c r="P1" s="35">
        <v>2032</v>
      </c>
      <c r="Q1" s="35">
        <v>2033</v>
      </c>
      <c r="R1" s="35">
        <v>2034</v>
      </c>
      <c r="S1" s="35">
        <v>2035</v>
      </c>
      <c r="T1" s="35">
        <v>2036</v>
      </c>
      <c r="U1" s="35">
        <v>2037</v>
      </c>
      <c r="V1" s="35">
        <v>2038</v>
      </c>
      <c r="W1" s="35">
        <v>2039</v>
      </c>
      <c r="X1" s="35">
        <v>2040</v>
      </c>
      <c r="Y1" s="35">
        <v>2041</v>
      </c>
      <c r="Z1" s="35">
        <v>2042</v>
      </c>
      <c r="AA1" s="35">
        <v>2043</v>
      </c>
      <c r="AB1" s="35">
        <v>2044</v>
      </c>
      <c r="AC1" s="35">
        <v>2045</v>
      </c>
      <c r="AD1" s="35">
        <v>2046</v>
      </c>
      <c r="AE1" s="35">
        <v>2047</v>
      </c>
      <c r="AF1" s="35">
        <v>2048</v>
      </c>
      <c r="AG1" s="35">
        <v>2049</v>
      </c>
      <c r="AH1" s="35">
        <v>2050</v>
      </c>
    </row>
    <row r="2" spans="1:35" ht="15" customHeight="1" thickTop="1"/>
    <row r="3" spans="1:35" ht="15" customHeight="1">
      <c r="C3" s="16" t="s">
        <v>116</v>
      </c>
      <c r="D3" s="16" t="s">
        <v>314</v>
      </c>
      <c r="E3" s="16"/>
      <c r="F3" s="16"/>
      <c r="G3" s="16"/>
    </row>
    <row r="4" spans="1:35" ht="15" customHeight="1">
      <c r="C4" s="16" t="s">
        <v>115</v>
      </c>
      <c r="D4" s="16" t="s">
        <v>315</v>
      </c>
      <c r="E4" s="16"/>
      <c r="F4" s="16"/>
      <c r="G4" s="16" t="s">
        <v>316</v>
      </c>
    </row>
    <row r="5" spans="1:35" ht="15" customHeight="1">
      <c r="C5" s="16" t="s">
        <v>114</v>
      </c>
      <c r="D5" s="16" t="s">
        <v>317</v>
      </c>
      <c r="E5" s="16"/>
      <c r="F5" s="16"/>
      <c r="G5" s="16"/>
    </row>
    <row r="6" spans="1:35" ht="15" customHeight="1">
      <c r="C6" s="16" t="s">
        <v>113</v>
      </c>
      <c r="D6" s="16"/>
      <c r="E6" s="16" t="s">
        <v>318</v>
      </c>
      <c r="F6" s="16"/>
      <c r="G6" s="16"/>
    </row>
    <row r="10" spans="1:35" ht="15" customHeight="1">
      <c r="A10" s="17" t="s">
        <v>112</v>
      </c>
      <c r="B10" s="36" t="s">
        <v>111</v>
      </c>
    </row>
    <row r="11" spans="1:35" ht="15" customHeight="1">
      <c r="B11" s="34" t="s">
        <v>110</v>
      </c>
    </row>
    <row r="12" spans="1:35" ht="15" customHeight="1">
      <c r="B12" s="34" t="s">
        <v>110</v>
      </c>
      <c r="C12" s="4" t="s">
        <v>110</v>
      </c>
      <c r="D12" s="4" t="s">
        <v>110</v>
      </c>
      <c r="E12" s="4" t="s">
        <v>110</v>
      </c>
      <c r="F12" s="4" t="s">
        <v>110</v>
      </c>
      <c r="G12" s="4" t="s">
        <v>110</v>
      </c>
      <c r="H12" s="4" t="s">
        <v>110</v>
      </c>
      <c r="I12" s="4" t="s">
        <v>110</v>
      </c>
      <c r="J12" s="4" t="s">
        <v>110</v>
      </c>
      <c r="K12" s="4" t="s">
        <v>110</v>
      </c>
      <c r="L12" s="4" t="s">
        <v>110</v>
      </c>
      <c r="M12" s="4" t="s">
        <v>110</v>
      </c>
      <c r="N12" s="4" t="s">
        <v>110</v>
      </c>
      <c r="O12" s="4" t="s">
        <v>110</v>
      </c>
      <c r="P12" s="4" t="s">
        <v>110</v>
      </c>
      <c r="Q12" s="4" t="s">
        <v>110</v>
      </c>
      <c r="R12" s="4" t="s">
        <v>110</v>
      </c>
      <c r="S12" s="4" t="s">
        <v>110</v>
      </c>
      <c r="T12" s="4" t="s">
        <v>110</v>
      </c>
      <c r="U12" s="4" t="s">
        <v>110</v>
      </c>
      <c r="V12" s="4" t="s">
        <v>110</v>
      </c>
      <c r="W12" s="4" t="s">
        <v>110</v>
      </c>
      <c r="X12" s="4" t="s">
        <v>110</v>
      </c>
      <c r="Y12" s="4" t="s">
        <v>110</v>
      </c>
      <c r="Z12" s="4" t="s">
        <v>110</v>
      </c>
      <c r="AA12" s="4" t="s">
        <v>110</v>
      </c>
      <c r="AB12" s="4" t="s">
        <v>110</v>
      </c>
      <c r="AC12" s="4" t="s">
        <v>110</v>
      </c>
      <c r="AD12" s="4" t="s">
        <v>110</v>
      </c>
      <c r="AE12" s="4" t="s">
        <v>110</v>
      </c>
      <c r="AF12" s="4" t="s">
        <v>110</v>
      </c>
      <c r="AG12" s="4" t="s">
        <v>110</v>
      </c>
      <c r="AH12" s="4" t="s">
        <v>110</v>
      </c>
      <c r="AI12" s="4" t="s">
        <v>319</v>
      </c>
    </row>
    <row r="13" spans="1:35" ht="15" customHeight="1" thickBot="1">
      <c r="B13" s="35" t="s">
        <v>109</v>
      </c>
      <c r="C13" s="35">
        <v>2019</v>
      </c>
      <c r="D13" s="35">
        <v>2020</v>
      </c>
      <c r="E13" s="35">
        <v>2021</v>
      </c>
      <c r="F13" s="35">
        <v>2022</v>
      </c>
      <c r="G13" s="35">
        <v>2023</v>
      </c>
      <c r="H13" s="35">
        <v>2024</v>
      </c>
      <c r="I13" s="35">
        <v>2025</v>
      </c>
      <c r="J13" s="35">
        <v>2026</v>
      </c>
      <c r="K13" s="35">
        <v>2027</v>
      </c>
      <c r="L13" s="35">
        <v>2028</v>
      </c>
      <c r="M13" s="35">
        <v>2029</v>
      </c>
      <c r="N13" s="35">
        <v>2030</v>
      </c>
      <c r="O13" s="35">
        <v>2031</v>
      </c>
      <c r="P13" s="35">
        <v>2032</v>
      </c>
      <c r="Q13" s="35">
        <v>2033</v>
      </c>
      <c r="R13" s="35">
        <v>2034</v>
      </c>
      <c r="S13" s="35">
        <v>2035</v>
      </c>
      <c r="T13" s="35">
        <v>2036</v>
      </c>
      <c r="U13" s="35">
        <v>2037</v>
      </c>
      <c r="V13" s="35">
        <v>2038</v>
      </c>
      <c r="W13" s="35">
        <v>2039</v>
      </c>
      <c r="X13" s="35">
        <v>2040</v>
      </c>
      <c r="Y13" s="35">
        <v>2041</v>
      </c>
      <c r="Z13" s="35">
        <v>2042</v>
      </c>
      <c r="AA13" s="35">
        <v>2043</v>
      </c>
      <c r="AB13" s="35">
        <v>2044</v>
      </c>
      <c r="AC13" s="35">
        <v>2045</v>
      </c>
      <c r="AD13" s="35">
        <v>2046</v>
      </c>
      <c r="AE13" s="35">
        <v>2047</v>
      </c>
      <c r="AF13" s="35">
        <v>2048</v>
      </c>
      <c r="AG13" s="35">
        <v>2049</v>
      </c>
      <c r="AH13" s="35">
        <v>2050</v>
      </c>
      <c r="AI13" s="35">
        <v>2050</v>
      </c>
    </row>
    <row r="14" spans="1:35" ht="15" customHeight="1" thickTop="1"/>
    <row r="15" spans="1:35" ht="15" customHeight="1">
      <c r="B15" s="37" t="s">
        <v>108</v>
      </c>
    </row>
    <row r="16" spans="1:35" ht="15" customHeight="1">
      <c r="B16" s="37" t="s">
        <v>107</v>
      </c>
    </row>
    <row r="17" spans="1:35" ht="15" customHeight="1">
      <c r="B17" s="37" t="s">
        <v>106</v>
      </c>
    </row>
    <row r="18" spans="1:35" ht="15" customHeight="1">
      <c r="A18" s="17" t="s">
        <v>105</v>
      </c>
      <c r="B18" s="38" t="s">
        <v>104</v>
      </c>
      <c r="C18" s="49">
        <v>2917.2534179999998</v>
      </c>
      <c r="D18" s="49">
        <v>2975.1254880000001</v>
      </c>
      <c r="E18" s="49">
        <v>3025.3583979999999</v>
      </c>
      <c r="F18" s="49">
        <v>3062.7468260000001</v>
      </c>
      <c r="G18" s="49">
        <v>3083.977539</v>
      </c>
      <c r="H18" s="49">
        <v>3096.5910640000002</v>
      </c>
      <c r="I18" s="49">
        <v>3105.9812010000001</v>
      </c>
      <c r="J18" s="49">
        <v>3125.5920409999999</v>
      </c>
      <c r="K18" s="49">
        <v>3146.880615</v>
      </c>
      <c r="L18" s="49">
        <v>3167.633057</v>
      </c>
      <c r="M18" s="49">
        <v>3188.2370609999998</v>
      </c>
      <c r="N18" s="49">
        <v>3209.845703</v>
      </c>
      <c r="O18" s="49">
        <v>3233.3459469999998</v>
      </c>
      <c r="P18" s="49">
        <v>3252.6281739999999</v>
      </c>
      <c r="Q18" s="49">
        <v>3271.139404</v>
      </c>
      <c r="R18" s="49">
        <v>3285.1403810000002</v>
      </c>
      <c r="S18" s="49">
        <v>3295.6909179999998</v>
      </c>
      <c r="T18" s="49">
        <v>3311.9399410000001</v>
      </c>
      <c r="U18" s="49">
        <v>3327.9958499999998</v>
      </c>
      <c r="V18" s="49">
        <v>3344.2626949999999</v>
      </c>
      <c r="W18" s="49">
        <v>3361.544922</v>
      </c>
      <c r="X18" s="49">
        <v>3379.7543949999999</v>
      </c>
      <c r="Y18" s="49">
        <v>3396.2570799999999</v>
      </c>
      <c r="Z18" s="49">
        <v>3413.8405760000001</v>
      </c>
      <c r="AA18" s="49">
        <v>3432.0297850000002</v>
      </c>
      <c r="AB18" s="49">
        <v>3451.1577149999998</v>
      </c>
      <c r="AC18" s="49">
        <v>3472.0922850000002</v>
      </c>
      <c r="AD18" s="49">
        <v>3496.9057619999999</v>
      </c>
      <c r="AE18" s="49">
        <v>3524.3183589999999</v>
      </c>
      <c r="AF18" s="49">
        <v>3555.436768</v>
      </c>
      <c r="AG18" s="49">
        <v>3588.8325199999999</v>
      </c>
      <c r="AH18" s="49">
        <v>3624.4035640000002</v>
      </c>
      <c r="AI18" s="40">
        <v>7.0260000000000001E-3</v>
      </c>
    </row>
    <row r="19" spans="1:35" ht="15" customHeight="1">
      <c r="A19" s="17" t="s">
        <v>103</v>
      </c>
      <c r="B19" s="38" t="s">
        <v>102</v>
      </c>
      <c r="C19" s="49">
        <v>99.321113999999994</v>
      </c>
      <c r="D19" s="49">
        <v>100.61537199999999</v>
      </c>
      <c r="E19" s="49">
        <v>102.27555099999999</v>
      </c>
      <c r="F19" s="49">
        <v>103.794495</v>
      </c>
      <c r="G19" s="49">
        <v>104.99791</v>
      </c>
      <c r="H19" s="49">
        <v>105.845024</v>
      </c>
      <c r="I19" s="49">
        <v>106.78964999999999</v>
      </c>
      <c r="J19" s="49">
        <v>107.83586099999999</v>
      </c>
      <c r="K19" s="49">
        <v>109.086189</v>
      </c>
      <c r="L19" s="49">
        <v>110.314789</v>
      </c>
      <c r="M19" s="49">
        <v>111.61691999999999</v>
      </c>
      <c r="N19" s="49">
        <v>112.770866</v>
      </c>
      <c r="O19" s="49">
        <v>114.262428</v>
      </c>
      <c r="P19" s="49">
        <v>115.52301</v>
      </c>
      <c r="Q19" s="49">
        <v>116.879272</v>
      </c>
      <c r="R19" s="49">
        <v>118.14617200000001</v>
      </c>
      <c r="S19" s="49">
        <v>119.40303</v>
      </c>
      <c r="T19" s="49">
        <v>120.80527499999999</v>
      </c>
      <c r="U19" s="49">
        <v>122.152451</v>
      </c>
      <c r="V19" s="49">
        <v>123.496872</v>
      </c>
      <c r="W19" s="49">
        <v>124.85643</v>
      </c>
      <c r="X19" s="49">
        <v>126.275398</v>
      </c>
      <c r="Y19" s="49">
        <v>127.716537</v>
      </c>
      <c r="Z19" s="49">
        <v>129.18461600000001</v>
      </c>
      <c r="AA19" s="49">
        <v>130.70700099999999</v>
      </c>
      <c r="AB19" s="49">
        <v>132.37408400000001</v>
      </c>
      <c r="AC19" s="49">
        <v>134.19018600000001</v>
      </c>
      <c r="AD19" s="49">
        <v>136.27534499999999</v>
      </c>
      <c r="AE19" s="49">
        <v>138.142303</v>
      </c>
      <c r="AF19" s="49">
        <v>140.203461</v>
      </c>
      <c r="AG19" s="49">
        <v>142.34049999999999</v>
      </c>
      <c r="AH19" s="49">
        <v>144.479523</v>
      </c>
      <c r="AI19" s="40">
        <v>1.2163E-2</v>
      </c>
    </row>
    <row r="20" spans="1:35" ht="15" customHeight="1">
      <c r="A20" s="17" t="s">
        <v>101</v>
      </c>
      <c r="B20" s="38" t="s">
        <v>100</v>
      </c>
      <c r="C20" s="49">
        <v>299.98956299999998</v>
      </c>
      <c r="D20" s="49">
        <v>302.99670400000002</v>
      </c>
      <c r="E20" s="49">
        <v>307.861176</v>
      </c>
      <c r="F20" s="49">
        <v>312.26748700000002</v>
      </c>
      <c r="G20" s="49">
        <v>316.85519399999998</v>
      </c>
      <c r="H20" s="49">
        <v>319.636932</v>
      </c>
      <c r="I20" s="49">
        <v>322.737976</v>
      </c>
      <c r="J20" s="49">
        <v>325.800049</v>
      </c>
      <c r="K20" s="49">
        <v>329.40594499999997</v>
      </c>
      <c r="L20" s="49">
        <v>332.56686400000001</v>
      </c>
      <c r="M20" s="49">
        <v>335.87530500000003</v>
      </c>
      <c r="N20" s="49">
        <v>338.360657</v>
      </c>
      <c r="O20" s="49">
        <v>342.56182899999999</v>
      </c>
      <c r="P20" s="49">
        <v>345.996307</v>
      </c>
      <c r="Q20" s="49">
        <v>349.88958700000001</v>
      </c>
      <c r="R20" s="49">
        <v>353.15029900000002</v>
      </c>
      <c r="S20" s="49">
        <v>356.89837599999998</v>
      </c>
      <c r="T20" s="49">
        <v>360.95452899999998</v>
      </c>
      <c r="U20" s="49">
        <v>364.40631100000002</v>
      </c>
      <c r="V20" s="49">
        <v>367.98541299999999</v>
      </c>
      <c r="W20" s="49">
        <v>371.46130399999998</v>
      </c>
      <c r="X20" s="49">
        <v>375.17526199999998</v>
      </c>
      <c r="Y20" s="49">
        <v>378.96575899999999</v>
      </c>
      <c r="Z20" s="49">
        <v>382.97610500000002</v>
      </c>
      <c r="AA20" s="49">
        <v>386.869507</v>
      </c>
      <c r="AB20" s="49">
        <v>391.47946200000001</v>
      </c>
      <c r="AC20" s="49">
        <v>396.56829800000003</v>
      </c>
      <c r="AD20" s="49">
        <v>402.70736699999998</v>
      </c>
      <c r="AE20" s="49">
        <v>407.39862099999999</v>
      </c>
      <c r="AF20" s="49">
        <v>413.09304800000001</v>
      </c>
      <c r="AG20" s="49">
        <v>419.04983499999997</v>
      </c>
      <c r="AH20" s="49">
        <v>425.07647700000001</v>
      </c>
      <c r="AI20" s="40">
        <v>1.1306E-2</v>
      </c>
    </row>
    <row r="21" spans="1:35" ht="15" customHeight="1">
      <c r="B21" s="37" t="s">
        <v>264</v>
      </c>
    </row>
    <row r="22" spans="1:35" ht="15" customHeight="1">
      <c r="A22" s="17" t="s">
        <v>260</v>
      </c>
      <c r="B22" s="38" t="s">
        <v>261</v>
      </c>
      <c r="C22" s="49">
        <v>210.13850400000001</v>
      </c>
      <c r="D22" s="49">
        <v>211.126205</v>
      </c>
      <c r="E22" s="49">
        <v>212.116165</v>
      </c>
      <c r="F22" s="49">
        <v>213.08595299999999</v>
      </c>
      <c r="G22" s="49">
        <v>214.01353499999999</v>
      </c>
      <c r="H22" s="49">
        <v>214.96095299999999</v>
      </c>
      <c r="I22" s="49">
        <v>215.98413099999999</v>
      </c>
      <c r="J22" s="49">
        <v>216.989777</v>
      </c>
      <c r="K22" s="49">
        <v>217.98005699999999</v>
      </c>
      <c r="L22" s="49">
        <v>218.98109400000001</v>
      </c>
      <c r="M22" s="49">
        <v>219.96804800000001</v>
      </c>
      <c r="N22" s="49">
        <v>220.90673799999999</v>
      </c>
      <c r="O22" s="49">
        <v>221.807053</v>
      </c>
      <c r="P22" s="49">
        <v>222.678833</v>
      </c>
      <c r="Q22" s="49">
        <v>223.455963</v>
      </c>
      <c r="R22" s="49">
        <v>224.19052099999999</v>
      </c>
      <c r="S22" s="49">
        <v>224.88494900000001</v>
      </c>
      <c r="T22" s="49">
        <v>225.54260300000001</v>
      </c>
      <c r="U22" s="49">
        <v>226.167709</v>
      </c>
      <c r="V22" s="49">
        <v>226.76289399999999</v>
      </c>
      <c r="W22" s="49">
        <v>227.33021500000001</v>
      </c>
      <c r="X22" s="49">
        <v>227.87237500000001</v>
      </c>
      <c r="Y22" s="49">
        <v>228.39172400000001</v>
      </c>
      <c r="Z22" s="49">
        <v>228.89146400000001</v>
      </c>
      <c r="AA22" s="49">
        <v>229.376724</v>
      </c>
      <c r="AB22" s="49">
        <v>229.852081</v>
      </c>
      <c r="AC22" s="49">
        <v>230.323227</v>
      </c>
      <c r="AD22" s="49">
        <v>230.79690600000001</v>
      </c>
      <c r="AE22" s="49">
        <v>231.280609</v>
      </c>
      <c r="AF22" s="49">
        <v>231.78066999999999</v>
      </c>
      <c r="AG22" s="49">
        <v>232.30583200000001</v>
      </c>
      <c r="AH22" s="49">
        <v>232.850571</v>
      </c>
      <c r="AI22" s="40">
        <v>3.3159999999999999E-3</v>
      </c>
    </row>
    <row r="23" spans="1:35" ht="15" customHeight="1">
      <c r="A23" s="17" t="s">
        <v>262</v>
      </c>
      <c r="B23" s="38" t="s">
        <v>263</v>
      </c>
      <c r="C23" s="49">
        <v>41.270718000000002</v>
      </c>
      <c r="D23" s="49">
        <v>41.874930999999997</v>
      </c>
      <c r="E23" s="49">
        <v>42.455513000000003</v>
      </c>
      <c r="F23" s="49">
        <v>42.941440999999998</v>
      </c>
      <c r="G23" s="49">
        <v>43.403492</v>
      </c>
      <c r="H23" s="49">
        <v>43.866782999999998</v>
      </c>
      <c r="I23" s="49">
        <v>44.310471</v>
      </c>
      <c r="J23" s="49">
        <v>44.751930000000002</v>
      </c>
      <c r="K23" s="49">
        <v>45.177658000000001</v>
      </c>
      <c r="L23" s="49">
        <v>45.617381999999999</v>
      </c>
      <c r="M23" s="49">
        <v>46.05724</v>
      </c>
      <c r="N23" s="49">
        <v>46.402245000000001</v>
      </c>
      <c r="O23" s="49">
        <v>46.841445999999998</v>
      </c>
      <c r="P23" s="49">
        <v>47.267837999999998</v>
      </c>
      <c r="Q23" s="49">
        <v>47.680484999999997</v>
      </c>
      <c r="R23" s="49">
        <v>48.055225</v>
      </c>
      <c r="S23" s="49">
        <v>48.435218999999996</v>
      </c>
      <c r="T23" s="49">
        <v>48.803921000000003</v>
      </c>
      <c r="U23" s="49">
        <v>49.166313000000002</v>
      </c>
      <c r="V23" s="49">
        <v>49.530780999999998</v>
      </c>
      <c r="W23" s="49">
        <v>49.890510999999996</v>
      </c>
      <c r="X23" s="49">
        <v>50.244216999999999</v>
      </c>
      <c r="Y23" s="49">
        <v>50.573273</v>
      </c>
      <c r="Z23" s="49">
        <v>50.897018000000003</v>
      </c>
      <c r="AA23" s="49">
        <v>51.222712999999999</v>
      </c>
      <c r="AB23" s="49">
        <v>51.549354999999998</v>
      </c>
      <c r="AC23" s="49">
        <v>51.873221999999998</v>
      </c>
      <c r="AD23" s="49">
        <v>52.227497</v>
      </c>
      <c r="AE23" s="49">
        <v>52.585467999999999</v>
      </c>
      <c r="AF23" s="49">
        <v>52.972960999999998</v>
      </c>
      <c r="AG23" s="49">
        <v>53.355491999999998</v>
      </c>
      <c r="AH23" s="49">
        <v>53.757781999999999</v>
      </c>
      <c r="AI23" s="40">
        <v>8.5629999999999994E-3</v>
      </c>
    </row>
    <row r="24" spans="1:35" ht="15" customHeight="1">
      <c r="B24" s="37" t="s">
        <v>99</v>
      </c>
    </row>
    <row r="25" spans="1:35" ht="15" customHeight="1">
      <c r="A25" s="17" t="s">
        <v>98</v>
      </c>
      <c r="B25" s="38" t="s">
        <v>97</v>
      </c>
      <c r="C25" s="49">
        <v>1222.993408</v>
      </c>
      <c r="D25" s="49">
        <v>1245.38501</v>
      </c>
      <c r="E25" s="49">
        <v>1270.2579350000001</v>
      </c>
      <c r="F25" s="49">
        <v>1290.457764</v>
      </c>
      <c r="G25" s="49">
        <v>1307.1331789999999</v>
      </c>
      <c r="H25" s="49">
        <v>1325.8835449999999</v>
      </c>
      <c r="I25" s="49">
        <v>1346.39978</v>
      </c>
      <c r="J25" s="49">
        <v>1366.3946530000001</v>
      </c>
      <c r="K25" s="49">
        <v>1386.9772949999999</v>
      </c>
      <c r="L25" s="49">
        <v>1409.3758539999999</v>
      </c>
      <c r="M25" s="49">
        <v>1434.0158690000001</v>
      </c>
      <c r="N25" s="49">
        <v>1459.4761960000001</v>
      </c>
      <c r="O25" s="49">
        <v>1485.517212</v>
      </c>
      <c r="P25" s="49">
        <v>1512.3081050000001</v>
      </c>
      <c r="Q25" s="49">
        <v>1538.8709719999999</v>
      </c>
      <c r="R25" s="49">
        <v>1563.6232910000001</v>
      </c>
      <c r="S25" s="49">
        <v>1587.8289789999999</v>
      </c>
      <c r="T25" s="49">
        <v>1613.7332759999999</v>
      </c>
      <c r="U25" s="49">
        <v>1640.1088870000001</v>
      </c>
      <c r="V25" s="49">
        <v>1667.4398189999999</v>
      </c>
      <c r="W25" s="49">
        <v>1695.8133539999999</v>
      </c>
      <c r="X25" s="49">
        <v>1724.8636469999999</v>
      </c>
      <c r="Y25" s="49">
        <v>1752.975586</v>
      </c>
      <c r="Z25" s="49">
        <v>1781.3413089999999</v>
      </c>
      <c r="AA25" s="49">
        <v>1810.3131100000001</v>
      </c>
      <c r="AB25" s="49">
        <v>1840.630981</v>
      </c>
      <c r="AC25" s="49">
        <v>1874.0067140000001</v>
      </c>
      <c r="AD25" s="49">
        <v>1909.959595</v>
      </c>
      <c r="AE25" s="49">
        <v>1947.451172</v>
      </c>
      <c r="AF25" s="49">
        <v>1987.4025879999999</v>
      </c>
      <c r="AG25" s="49">
        <v>2028.573975</v>
      </c>
      <c r="AH25" s="49">
        <v>2071.0893550000001</v>
      </c>
      <c r="AI25" s="40">
        <v>1.7138E-2</v>
      </c>
    </row>
    <row r="26" spans="1:35" ht="15" customHeight="1">
      <c r="B26" s="37" t="s">
        <v>96</v>
      </c>
    </row>
    <row r="27" spans="1:35" ht="15" customHeight="1">
      <c r="A27" s="17" t="s">
        <v>95</v>
      </c>
      <c r="B27" s="38" t="s">
        <v>54</v>
      </c>
      <c r="C27" s="49">
        <v>1807.96228</v>
      </c>
      <c r="D27" s="49">
        <v>1730.8404539999999</v>
      </c>
      <c r="E27" s="49">
        <v>1660.033447</v>
      </c>
      <c r="F27" s="49">
        <v>1651.259399</v>
      </c>
      <c r="G27" s="49">
        <v>1652.7242429999999</v>
      </c>
      <c r="H27" s="49">
        <v>1638.4692379999999</v>
      </c>
      <c r="I27" s="49">
        <v>1604.7768550000001</v>
      </c>
      <c r="J27" s="49">
        <v>1643.9995120000001</v>
      </c>
      <c r="K27" s="49">
        <v>1652.7871090000001</v>
      </c>
      <c r="L27" s="49">
        <v>1662.7436520000001</v>
      </c>
      <c r="M27" s="49">
        <v>1655.604004</v>
      </c>
      <c r="N27" s="49">
        <v>1648.302124</v>
      </c>
      <c r="O27" s="49">
        <v>1654.8007809999999</v>
      </c>
      <c r="P27" s="49">
        <v>1663.8508300000001</v>
      </c>
      <c r="Q27" s="49">
        <v>1673.9210210000001</v>
      </c>
      <c r="R27" s="49">
        <v>1684.4979249999999</v>
      </c>
      <c r="S27" s="49">
        <v>1686.8079829999999</v>
      </c>
      <c r="T27" s="49">
        <v>1698.2738039999999</v>
      </c>
      <c r="U27" s="49">
        <v>1704.6904300000001</v>
      </c>
      <c r="V27" s="49">
        <v>1701.2554929999999</v>
      </c>
      <c r="W27" s="49">
        <v>1711.9681399999999</v>
      </c>
      <c r="X27" s="49">
        <v>1715.1282960000001</v>
      </c>
      <c r="Y27" s="49">
        <v>1722.2583010000001</v>
      </c>
      <c r="Z27" s="49">
        <v>1735.240356</v>
      </c>
      <c r="AA27" s="49">
        <v>1747.2885739999999</v>
      </c>
      <c r="AB27" s="49">
        <v>1760.9610600000001</v>
      </c>
      <c r="AC27" s="49">
        <v>1777.279663</v>
      </c>
      <c r="AD27" s="49">
        <v>1802.0692140000001</v>
      </c>
      <c r="AE27" s="49">
        <v>1818.081543</v>
      </c>
      <c r="AF27" s="49">
        <v>1839.2490230000001</v>
      </c>
      <c r="AG27" s="49">
        <v>1861.996948</v>
      </c>
      <c r="AH27" s="49">
        <v>1888.5421140000001</v>
      </c>
      <c r="AI27" s="40">
        <v>1.408E-3</v>
      </c>
    </row>
    <row r="28" spans="1:35" ht="15" customHeight="1">
      <c r="A28" s="17" t="s">
        <v>94</v>
      </c>
      <c r="B28" s="38" t="s">
        <v>52</v>
      </c>
      <c r="C28" s="49">
        <v>416.68075599999997</v>
      </c>
      <c r="D28" s="49">
        <v>409.15490699999998</v>
      </c>
      <c r="E28" s="49">
        <v>404.529877</v>
      </c>
      <c r="F28" s="49">
        <v>396.47796599999998</v>
      </c>
      <c r="G28" s="49">
        <v>388.98980699999998</v>
      </c>
      <c r="H28" s="49">
        <v>379.45697000000001</v>
      </c>
      <c r="I28" s="49">
        <v>370.07324199999999</v>
      </c>
      <c r="J28" s="49">
        <v>361.44610599999999</v>
      </c>
      <c r="K28" s="49">
        <v>352.76406900000001</v>
      </c>
      <c r="L28" s="49">
        <v>343.56066900000002</v>
      </c>
      <c r="M28" s="49">
        <v>333.81878699999999</v>
      </c>
      <c r="N28" s="49">
        <v>323.794983</v>
      </c>
      <c r="O28" s="49">
        <v>320.25204500000001</v>
      </c>
      <c r="P28" s="49">
        <v>316.14532500000001</v>
      </c>
      <c r="Q28" s="49">
        <v>312.65210000000002</v>
      </c>
      <c r="R28" s="49">
        <v>308.385468</v>
      </c>
      <c r="S28" s="49">
        <v>304.23715199999998</v>
      </c>
      <c r="T28" s="49">
        <v>300.63772599999999</v>
      </c>
      <c r="U28" s="49">
        <v>296.55325299999998</v>
      </c>
      <c r="V28" s="49">
        <v>292.41882299999997</v>
      </c>
      <c r="W28" s="49">
        <v>288.76394699999997</v>
      </c>
      <c r="X28" s="49">
        <v>284.95684799999998</v>
      </c>
      <c r="Y28" s="49">
        <v>283.66168199999998</v>
      </c>
      <c r="Z28" s="49">
        <v>282.64859000000001</v>
      </c>
      <c r="AA28" s="49">
        <v>281.33288599999997</v>
      </c>
      <c r="AB28" s="49">
        <v>280.511841</v>
      </c>
      <c r="AC28" s="49">
        <v>279.87280299999998</v>
      </c>
      <c r="AD28" s="49">
        <v>280.18786599999999</v>
      </c>
      <c r="AE28" s="49">
        <v>279.40164199999998</v>
      </c>
      <c r="AF28" s="49">
        <v>279.350281</v>
      </c>
      <c r="AG28" s="49">
        <v>279.69216899999998</v>
      </c>
      <c r="AH28" s="49">
        <v>280.25091600000002</v>
      </c>
      <c r="AI28" s="40">
        <v>-1.2713E-2</v>
      </c>
    </row>
    <row r="30" spans="1:35" ht="15" customHeight="1">
      <c r="B30" s="37" t="s">
        <v>93</v>
      </c>
    </row>
    <row r="31" spans="1:35" ht="15" customHeight="1">
      <c r="B31" s="37" t="s">
        <v>92</v>
      </c>
    </row>
    <row r="32" spans="1:35" ht="15" customHeight="1">
      <c r="A32" s="17" t="s">
        <v>91</v>
      </c>
      <c r="B32" s="38" t="s">
        <v>90</v>
      </c>
      <c r="C32" s="50">
        <v>34.359935999999998</v>
      </c>
      <c r="D32" s="50">
        <v>35.284824</v>
      </c>
      <c r="E32" s="50">
        <v>36.831001000000001</v>
      </c>
      <c r="F32" s="50">
        <v>38.399506000000002</v>
      </c>
      <c r="G32" s="50">
        <v>40.110416000000001</v>
      </c>
      <c r="H32" s="50">
        <v>41.695168000000002</v>
      </c>
      <c r="I32" s="50">
        <v>43.801582000000003</v>
      </c>
      <c r="J32" s="50">
        <v>43.785815999999997</v>
      </c>
      <c r="K32" s="50">
        <v>43.851311000000003</v>
      </c>
      <c r="L32" s="50">
        <v>43.924210000000002</v>
      </c>
      <c r="M32" s="50">
        <v>44.014651999999998</v>
      </c>
      <c r="N32" s="50">
        <v>44.196795999999999</v>
      </c>
      <c r="O32" s="50">
        <v>44.303348999999997</v>
      </c>
      <c r="P32" s="50">
        <v>44.390171000000002</v>
      </c>
      <c r="Q32" s="50">
        <v>44.493732000000001</v>
      </c>
      <c r="R32" s="50">
        <v>44.608539999999998</v>
      </c>
      <c r="S32" s="50">
        <v>44.698715</v>
      </c>
      <c r="T32" s="50">
        <v>44.789574000000002</v>
      </c>
      <c r="U32" s="50">
        <v>44.882373999999999</v>
      </c>
      <c r="V32" s="50">
        <v>44.963428</v>
      </c>
      <c r="W32" s="50">
        <v>45.039088999999997</v>
      </c>
      <c r="X32" s="50">
        <v>45.114040000000003</v>
      </c>
      <c r="Y32" s="50">
        <v>45.192309999999999</v>
      </c>
      <c r="Z32" s="50">
        <v>45.257289999999998</v>
      </c>
      <c r="AA32" s="50">
        <v>45.303879000000002</v>
      </c>
      <c r="AB32" s="50">
        <v>45.340485000000001</v>
      </c>
      <c r="AC32" s="50">
        <v>45.390273999999998</v>
      </c>
      <c r="AD32" s="50">
        <v>45.422103999999997</v>
      </c>
      <c r="AE32" s="50">
        <v>45.456977999999999</v>
      </c>
      <c r="AF32" s="50">
        <v>45.479819999999997</v>
      </c>
      <c r="AG32" s="50">
        <v>45.506923999999998</v>
      </c>
      <c r="AH32" s="50">
        <v>45.514235999999997</v>
      </c>
      <c r="AI32" s="40">
        <v>9.11E-3</v>
      </c>
    </row>
    <row r="33" spans="1:35" ht="15" customHeight="1">
      <c r="A33" s="17" t="s">
        <v>89</v>
      </c>
      <c r="B33" s="38" t="s">
        <v>88</v>
      </c>
      <c r="C33" s="50">
        <v>40.551155000000001</v>
      </c>
      <c r="D33" s="50">
        <v>42.338371000000002</v>
      </c>
      <c r="E33" s="50">
        <v>44.294533000000001</v>
      </c>
      <c r="F33" s="50">
        <v>46.414017000000001</v>
      </c>
      <c r="G33" s="50">
        <v>48.711933000000002</v>
      </c>
      <c r="H33" s="50">
        <v>50.082985000000001</v>
      </c>
      <c r="I33" s="50">
        <v>52.773457000000001</v>
      </c>
      <c r="J33" s="50">
        <v>52.773730999999998</v>
      </c>
      <c r="K33" s="50">
        <v>52.786338999999998</v>
      </c>
      <c r="L33" s="50">
        <v>52.786338999999998</v>
      </c>
      <c r="M33" s="50">
        <v>52.798622000000002</v>
      </c>
      <c r="N33" s="50">
        <v>52.841563999999998</v>
      </c>
      <c r="O33" s="50">
        <v>52.841563999999998</v>
      </c>
      <c r="P33" s="50">
        <v>52.841563999999998</v>
      </c>
      <c r="Q33" s="50">
        <v>52.841563999999998</v>
      </c>
      <c r="R33" s="50">
        <v>52.841563999999998</v>
      </c>
      <c r="S33" s="50">
        <v>52.841563999999998</v>
      </c>
      <c r="T33" s="50">
        <v>52.841563999999998</v>
      </c>
      <c r="U33" s="50">
        <v>52.841563999999998</v>
      </c>
      <c r="V33" s="50">
        <v>52.841563999999998</v>
      </c>
      <c r="W33" s="50">
        <v>52.841563999999998</v>
      </c>
      <c r="X33" s="50">
        <v>52.842728000000001</v>
      </c>
      <c r="Y33" s="50">
        <v>52.844788000000001</v>
      </c>
      <c r="Z33" s="50">
        <v>52.844788000000001</v>
      </c>
      <c r="AA33" s="50">
        <v>52.844788000000001</v>
      </c>
      <c r="AB33" s="50">
        <v>52.844788000000001</v>
      </c>
      <c r="AC33" s="50">
        <v>52.847529999999999</v>
      </c>
      <c r="AD33" s="50">
        <v>52.847529999999999</v>
      </c>
      <c r="AE33" s="50">
        <v>52.848723999999997</v>
      </c>
      <c r="AF33" s="50">
        <v>52.848723999999997</v>
      </c>
      <c r="AG33" s="50">
        <v>52.849879999999999</v>
      </c>
      <c r="AH33" s="50">
        <v>52.849879999999999</v>
      </c>
      <c r="AI33" s="40">
        <v>8.5819999999999994E-3</v>
      </c>
    </row>
    <row r="34" spans="1:35" ht="15" customHeight="1">
      <c r="A34" s="17" t="s">
        <v>87</v>
      </c>
      <c r="B34" s="38" t="s">
        <v>86</v>
      </c>
      <c r="C34" s="50">
        <v>30.299700000000001</v>
      </c>
      <c r="D34" s="50">
        <v>30.889185000000001</v>
      </c>
      <c r="E34" s="50">
        <v>32.380001</v>
      </c>
      <c r="F34" s="50">
        <v>33.779899999999998</v>
      </c>
      <c r="G34" s="50">
        <v>35.309071000000003</v>
      </c>
      <c r="H34" s="50">
        <v>36.976478999999998</v>
      </c>
      <c r="I34" s="50">
        <v>38.765255000000003</v>
      </c>
      <c r="J34" s="50">
        <v>38.772990999999998</v>
      </c>
      <c r="K34" s="50">
        <v>38.772990999999998</v>
      </c>
      <c r="L34" s="50">
        <v>38.772990999999998</v>
      </c>
      <c r="M34" s="50">
        <v>38.772990999999998</v>
      </c>
      <c r="N34" s="50">
        <v>38.772990999999998</v>
      </c>
      <c r="O34" s="50">
        <v>38.772990999999998</v>
      </c>
      <c r="P34" s="50">
        <v>38.772990999999998</v>
      </c>
      <c r="Q34" s="50">
        <v>38.772990999999998</v>
      </c>
      <c r="R34" s="50">
        <v>38.772990999999998</v>
      </c>
      <c r="S34" s="50">
        <v>38.772990999999998</v>
      </c>
      <c r="T34" s="50">
        <v>38.772990999999998</v>
      </c>
      <c r="U34" s="50">
        <v>38.772990999999998</v>
      </c>
      <c r="V34" s="50">
        <v>38.772990999999998</v>
      </c>
      <c r="W34" s="50">
        <v>38.772990999999998</v>
      </c>
      <c r="X34" s="50">
        <v>38.772990999999998</v>
      </c>
      <c r="Y34" s="50">
        <v>38.772990999999998</v>
      </c>
      <c r="Z34" s="50">
        <v>38.772990999999998</v>
      </c>
      <c r="AA34" s="50">
        <v>38.772990999999998</v>
      </c>
      <c r="AB34" s="50">
        <v>38.772990999999998</v>
      </c>
      <c r="AC34" s="50">
        <v>38.772990999999998</v>
      </c>
      <c r="AD34" s="50">
        <v>38.772990999999998</v>
      </c>
      <c r="AE34" s="50">
        <v>38.772990999999998</v>
      </c>
      <c r="AF34" s="50">
        <v>38.772990999999998</v>
      </c>
      <c r="AG34" s="50">
        <v>38.772990999999998</v>
      </c>
      <c r="AH34" s="50">
        <v>38.773014000000003</v>
      </c>
      <c r="AI34" s="40">
        <v>7.986E-3</v>
      </c>
    </row>
    <row r="35" spans="1:35" ht="15" customHeight="1">
      <c r="A35" s="17" t="s">
        <v>85</v>
      </c>
      <c r="B35" s="38" t="s">
        <v>84</v>
      </c>
      <c r="C35" s="50">
        <v>35.348213000000001</v>
      </c>
      <c r="D35" s="50">
        <v>36.238525000000003</v>
      </c>
      <c r="E35" s="50">
        <v>37.596539</v>
      </c>
      <c r="F35" s="50">
        <v>39.379330000000003</v>
      </c>
      <c r="G35" s="50">
        <v>40.901978</v>
      </c>
      <c r="H35" s="50">
        <v>42.360343999999998</v>
      </c>
      <c r="I35" s="50">
        <v>44.567290999999997</v>
      </c>
      <c r="J35" s="50">
        <v>44.831283999999997</v>
      </c>
      <c r="K35" s="50">
        <v>44.934002</v>
      </c>
      <c r="L35" s="50">
        <v>45.040806000000003</v>
      </c>
      <c r="M35" s="50">
        <v>45.183762000000002</v>
      </c>
      <c r="N35" s="50">
        <v>45.495753999999998</v>
      </c>
      <c r="O35" s="50">
        <v>45.787571</v>
      </c>
      <c r="P35" s="50">
        <v>46.034675999999997</v>
      </c>
      <c r="Q35" s="50">
        <v>46.317447999999999</v>
      </c>
      <c r="R35" s="50">
        <v>46.60257</v>
      </c>
      <c r="S35" s="50">
        <v>46.849384000000001</v>
      </c>
      <c r="T35" s="50">
        <v>47.060443999999997</v>
      </c>
      <c r="U35" s="50">
        <v>47.280040999999997</v>
      </c>
      <c r="V35" s="50">
        <v>47.481696999999997</v>
      </c>
      <c r="W35" s="50">
        <v>47.659728999999999</v>
      </c>
      <c r="X35" s="50">
        <v>47.830649999999999</v>
      </c>
      <c r="Y35" s="50">
        <v>47.980514999999997</v>
      </c>
      <c r="Z35" s="50">
        <v>48.108443999999999</v>
      </c>
      <c r="AA35" s="50">
        <v>48.197189000000002</v>
      </c>
      <c r="AB35" s="50">
        <v>48.262737000000001</v>
      </c>
      <c r="AC35" s="50">
        <v>48.354900000000001</v>
      </c>
      <c r="AD35" s="50">
        <v>48.425739</v>
      </c>
      <c r="AE35" s="50">
        <v>48.504185</v>
      </c>
      <c r="AF35" s="50">
        <v>48.562854999999999</v>
      </c>
      <c r="AG35" s="50">
        <v>48.634819</v>
      </c>
      <c r="AH35" s="50">
        <v>48.674247999999999</v>
      </c>
      <c r="AI35" s="40">
        <v>1.0373E-2</v>
      </c>
    </row>
    <row r="36" spans="1:35" ht="15" customHeight="1">
      <c r="A36" s="17" t="s">
        <v>83</v>
      </c>
      <c r="B36" s="38" t="s">
        <v>82</v>
      </c>
      <c r="C36" s="50">
        <v>42.356316</v>
      </c>
      <c r="D36" s="50">
        <v>43.482601000000003</v>
      </c>
      <c r="E36" s="50">
        <v>45.545634999999997</v>
      </c>
      <c r="F36" s="50">
        <v>47.835650999999999</v>
      </c>
      <c r="G36" s="50">
        <v>49.962463</v>
      </c>
      <c r="H36" s="50">
        <v>51.477432</v>
      </c>
      <c r="I36" s="50">
        <v>54.131186999999997</v>
      </c>
      <c r="J36" s="50">
        <v>54.288181000000002</v>
      </c>
      <c r="K36" s="50">
        <v>54.274036000000002</v>
      </c>
      <c r="L36" s="50">
        <v>54.345481999999997</v>
      </c>
      <c r="M36" s="50">
        <v>54.476520999999998</v>
      </c>
      <c r="N36" s="50">
        <v>54.755726000000003</v>
      </c>
      <c r="O36" s="50">
        <v>55.198650000000001</v>
      </c>
      <c r="P36" s="50">
        <v>55.546596999999998</v>
      </c>
      <c r="Q36" s="50">
        <v>55.910609999999998</v>
      </c>
      <c r="R36" s="50">
        <v>56.268237999999997</v>
      </c>
      <c r="S36" s="50">
        <v>56.616008999999998</v>
      </c>
      <c r="T36" s="50">
        <v>56.875309000000001</v>
      </c>
      <c r="U36" s="50">
        <v>57.153564000000003</v>
      </c>
      <c r="V36" s="50">
        <v>57.421860000000002</v>
      </c>
      <c r="W36" s="50">
        <v>57.643833000000001</v>
      </c>
      <c r="X36" s="50">
        <v>57.841147999999997</v>
      </c>
      <c r="Y36" s="50">
        <v>57.984363999999999</v>
      </c>
      <c r="Z36" s="50">
        <v>58.118862</v>
      </c>
      <c r="AA36" s="50">
        <v>58.223202000000001</v>
      </c>
      <c r="AB36" s="50">
        <v>58.303882999999999</v>
      </c>
      <c r="AC36" s="50">
        <v>58.397022</v>
      </c>
      <c r="AD36" s="50">
        <v>58.512680000000003</v>
      </c>
      <c r="AE36" s="50">
        <v>58.621887000000001</v>
      </c>
      <c r="AF36" s="50">
        <v>58.738182000000002</v>
      </c>
      <c r="AG36" s="50">
        <v>58.859608000000001</v>
      </c>
      <c r="AH36" s="50">
        <v>58.987617</v>
      </c>
      <c r="AI36" s="40">
        <v>1.0741000000000001E-2</v>
      </c>
    </row>
    <row r="37" spans="1:35" ht="15" customHeight="1">
      <c r="A37" s="17" t="s">
        <v>81</v>
      </c>
      <c r="B37" s="38" t="s">
        <v>80</v>
      </c>
      <c r="C37" s="50">
        <v>30.865908000000001</v>
      </c>
      <c r="D37" s="50">
        <v>31.724129000000001</v>
      </c>
      <c r="E37" s="50">
        <v>32.910632999999997</v>
      </c>
      <c r="F37" s="50">
        <v>34.543072000000002</v>
      </c>
      <c r="G37" s="50">
        <v>35.889904000000001</v>
      </c>
      <c r="H37" s="50">
        <v>37.32349</v>
      </c>
      <c r="I37" s="50">
        <v>39.265720000000002</v>
      </c>
      <c r="J37" s="50">
        <v>39.595291000000003</v>
      </c>
      <c r="K37" s="50">
        <v>39.653728000000001</v>
      </c>
      <c r="L37" s="50">
        <v>39.666462000000003</v>
      </c>
      <c r="M37" s="50">
        <v>39.683132000000001</v>
      </c>
      <c r="N37" s="50">
        <v>39.748066000000001</v>
      </c>
      <c r="O37" s="50">
        <v>39.797893999999999</v>
      </c>
      <c r="P37" s="50">
        <v>39.852974000000003</v>
      </c>
      <c r="Q37" s="50">
        <v>39.920296</v>
      </c>
      <c r="R37" s="50">
        <v>39.970134999999999</v>
      </c>
      <c r="S37" s="50">
        <v>40.005046999999998</v>
      </c>
      <c r="T37" s="50">
        <v>40.026470000000003</v>
      </c>
      <c r="U37" s="50">
        <v>40.043441999999999</v>
      </c>
      <c r="V37" s="50">
        <v>40.056137</v>
      </c>
      <c r="W37" s="50">
        <v>40.064692999999998</v>
      </c>
      <c r="X37" s="50">
        <v>40.075218</v>
      </c>
      <c r="Y37" s="50">
        <v>40.075614999999999</v>
      </c>
      <c r="Z37" s="50">
        <v>40.069695000000003</v>
      </c>
      <c r="AA37" s="50">
        <v>40.055481</v>
      </c>
      <c r="AB37" s="50">
        <v>40.038029000000002</v>
      </c>
      <c r="AC37" s="50">
        <v>40.029407999999997</v>
      </c>
      <c r="AD37" s="50">
        <v>40.008018</v>
      </c>
      <c r="AE37" s="50">
        <v>39.996074999999998</v>
      </c>
      <c r="AF37" s="50">
        <v>39.972541999999997</v>
      </c>
      <c r="AG37" s="50">
        <v>39.958122000000003</v>
      </c>
      <c r="AH37" s="50">
        <v>39.929473999999999</v>
      </c>
      <c r="AI37" s="40">
        <v>8.3400000000000002E-3</v>
      </c>
    </row>
    <row r="38" spans="1:35" ht="15" customHeight="1">
      <c r="A38" s="17" t="s">
        <v>79</v>
      </c>
      <c r="B38" s="38" t="s">
        <v>78</v>
      </c>
      <c r="C38" s="50">
        <v>34.962322</v>
      </c>
      <c r="D38" s="50">
        <v>35.991081000000001</v>
      </c>
      <c r="E38" s="50">
        <v>37.288235</v>
      </c>
      <c r="F38" s="50">
        <v>39.051093999999999</v>
      </c>
      <c r="G38" s="50">
        <v>40.553646000000001</v>
      </c>
      <c r="H38" s="50">
        <v>41.976016999999999</v>
      </c>
      <c r="I38" s="50">
        <v>44.120575000000002</v>
      </c>
      <c r="J38" s="50">
        <v>44.336227000000001</v>
      </c>
      <c r="K38" s="50">
        <v>44.414065999999998</v>
      </c>
      <c r="L38" s="50">
        <v>44.500385000000001</v>
      </c>
      <c r="M38" s="50">
        <v>44.615799000000003</v>
      </c>
      <c r="N38" s="50">
        <v>44.876506999999997</v>
      </c>
      <c r="O38" s="50">
        <v>45.111603000000002</v>
      </c>
      <c r="P38" s="50">
        <v>45.306648000000003</v>
      </c>
      <c r="Q38" s="50">
        <v>45.531081999999998</v>
      </c>
      <c r="R38" s="50">
        <v>45.754570000000001</v>
      </c>
      <c r="S38" s="50">
        <v>45.942371000000001</v>
      </c>
      <c r="T38" s="50">
        <v>46.099640000000001</v>
      </c>
      <c r="U38" s="50">
        <v>46.263412000000002</v>
      </c>
      <c r="V38" s="50">
        <v>46.411850000000001</v>
      </c>
      <c r="W38" s="50">
        <v>46.541386000000003</v>
      </c>
      <c r="X38" s="50">
        <v>46.666012000000002</v>
      </c>
      <c r="Y38" s="50">
        <v>46.777721</v>
      </c>
      <c r="Z38" s="50">
        <v>46.871037000000001</v>
      </c>
      <c r="AA38" s="50">
        <v>46.931049000000002</v>
      </c>
      <c r="AB38" s="50">
        <v>46.971848000000001</v>
      </c>
      <c r="AC38" s="50">
        <v>47.034362999999999</v>
      </c>
      <c r="AD38" s="50">
        <v>47.077263000000002</v>
      </c>
      <c r="AE38" s="50">
        <v>47.126358000000003</v>
      </c>
      <c r="AF38" s="50">
        <v>47.158011999999999</v>
      </c>
      <c r="AG38" s="50">
        <v>47.200370999999997</v>
      </c>
      <c r="AH38" s="50">
        <v>47.214767000000002</v>
      </c>
      <c r="AI38" s="40">
        <v>9.7389999999999994E-3</v>
      </c>
    </row>
    <row r="39" spans="1:35" ht="15" customHeight="1">
      <c r="A39" s="17" t="s">
        <v>77</v>
      </c>
      <c r="B39" s="38" t="s">
        <v>76</v>
      </c>
      <c r="C39" s="50">
        <v>41.715885</v>
      </c>
      <c r="D39" s="50">
        <v>42.872379000000002</v>
      </c>
      <c r="E39" s="50">
        <v>44.733494</v>
      </c>
      <c r="F39" s="50">
        <v>46.957068999999997</v>
      </c>
      <c r="G39" s="50">
        <v>49.003487</v>
      </c>
      <c r="H39" s="50">
        <v>50.415680000000002</v>
      </c>
      <c r="I39" s="50">
        <v>52.908669000000003</v>
      </c>
      <c r="J39" s="50">
        <v>53.035347000000002</v>
      </c>
      <c r="K39" s="50">
        <v>53.002814999999998</v>
      </c>
      <c r="L39" s="50">
        <v>53.031281</v>
      </c>
      <c r="M39" s="50">
        <v>53.101596999999998</v>
      </c>
      <c r="N39" s="50">
        <v>53.283951000000002</v>
      </c>
      <c r="O39" s="50">
        <v>53.593539999999997</v>
      </c>
      <c r="P39" s="50">
        <v>53.827370000000002</v>
      </c>
      <c r="Q39" s="50">
        <v>54.068119000000003</v>
      </c>
      <c r="R39" s="50">
        <v>54.300162999999998</v>
      </c>
      <c r="S39" s="50">
        <v>54.521735999999997</v>
      </c>
      <c r="T39" s="50">
        <v>54.675041</v>
      </c>
      <c r="U39" s="50">
        <v>54.843936999999997</v>
      </c>
      <c r="V39" s="50">
        <v>55.006740999999998</v>
      </c>
      <c r="W39" s="50">
        <v>55.136218999999997</v>
      </c>
      <c r="X39" s="50">
        <v>55.248565999999997</v>
      </c>
      <c r="Y39" s="50">
        <v>55.326115000000001</v>
      </c>
      <c r="Z39" s="50">
        <v>55.397579</v>
      </c>
      <c r="AA39" s="50">
        <v>55.445976000000002</v>
      </c>
      <c r="AB39" s="50">
        <v>55.477283</v>
      </c>
      <c r="AC39" s="50">
        <v>55.516716000000002</v>
      </c>
      <c r="AD39" s="50">
        <v>55.571734999999997</v>
      </c>
      <c r="AE39" s="50">
        <v>55.621513</v>
      </c>
      <c r="AF39" s="50">
        <v>55.67548</v>
      </c>
      <c r="AG39" s="50">
        <v>55.732970999999999</v>
      </c>
      <c r="AH39" s="50">
        <v>55.794552000000003</v>
      </c>
      <c r="AI39" s="40">
        <v>9.4249999999999994E-3</v>
      </c>
    </row>
    <row r="40" spans="1:35" ht="15" customHeight="1">
      <c r="A40" s="17" t="s">
        <v>75</v>
      </c>
      <c r="B40" s="38" t="s">
        <v>74</v>
      </c>
      <c r="C40" s="50">
        <v>30.612513</v>
      </c>
      <c r="D40" s="50">
        <v>31.651661000000001</v>
      </c>
      <c r="E40" s="50">
        <v>32.830523999999997</v>
      </c>
      <c r="F40" s="50">
        <v>34.456524000000002</v>
      </c>
      <c r="G40" s="50">
        <v>35.799854000000003</v>
      </c>
      <c r="H40" s="50">
        <v>37.227469999999997</v>
      </c>
      <c r="I40" s="50">
        <v>39.151051000000002</v>
      </c>
      <c r="J40" s="50">
        <v>39.426971000000002</v>
      </c>
      <c r="K40" s="50">
        <v>39.465645000000002</v>
      </c>
      <c r="L40" s="50">
        <v>39.475208000000002</v>
      </c>
      <c r="M40" s="50">
        <v>39.488101999999998</v>
      </c>
      <c r="N40" s="50">
        <v>39.541682999999999</v>
      </c>
      <c r="O40" s="50">
        <v>39.581786999999998</v>
      </c>
      <c r="P40" s="50">
        <v>39.624954000000002</v>
      </c>
      <c r="Q40" s="50">
        <v>39.679687999999999</v>
      </c>
      <c r="R40" s="50">
        <v>39.716709000000002</v>
      </c>
      <c r="S40" s="50">
        <v>39.740402000000003</v>
      </c>
      <c r="T40" s="50">
        <v>39.750675000000001</v>
      </c>
      <c r="U40" s="50">
        <v>39.756599000000001</v>
      </c>
      <c r="V40" s="50">
        <v>39.759041000000003</v>
      </c>
      <c r="W40" s="50">
        <v>39.758136999999998</v>
      </c>
      <c r="X40" s="50">
        <v>39.759655000000002</v>
      </c>
      <c r="Y40" s="50">
        <v>39.754989999999999</v>
      </c>
      <c r="Z40" s="50">
        <v>39.745635999999998</v>
      </c>
      <c r="AA40" s="50">
        <v>39.729228999999997</v>
      </c>
      <c r="AB40" s="50">
        <v>39.710048999999998</v>
      </c>
      <c r="AC40" s="50">
        <v>39.698334000000003</v>
      </c>
      <c r="AD40" s="50">
        <v>39.675387999999998</v>
      </c>
      <c r="AE40" s="50">
        <v>39.66048</v>
      </c>
      <c r="AF40" s="50">
        <v>39.635680999999998</v>
      </c>
      <c r="AG40" s="50">
        <v>39.618450000000003</v>
      </c>
      <c r="AH40" s="50">
        <v>39.589142000000002</v>
      </c>
      <c r="AI40" s="40">
        <v>8.3300000000000006E-3</v>
      </c>
    </row>
    <row r="41" spans="1:35" ht="15" customHeight="1">
      <c r="A41" s="17" t="s">
        <v>73</v>
      </c>
      <c r="B41" s="38" t="s">
        <v>72</v>
      </c>
      <c r="C41" s="50">
        <v>28.524006</v>
      </c>
      <c r="D41" s="50">
        <v>29.363092000000002</v>
      </c>
      <c r="E41" s="50">
        <v>30.420794000000001</v>
      </c>
      <c r="F41" s="50">
        <v>31.858644000000002</v>
      </c>
      <c r="G41" s="50">
        <v>33.084071999999999</v>
      </c>
      <c r="H41" s="50">
        <v>34.244456999999997</v>
      </c>
      <c r="I41" s="50">
        <v>35.994076</v>
      </c>
      <c r="J41" s="50">
        <v>36.169978999999998</v>
      </c>
      <c r="K41" s="50">
        <v>36.233745999999996</v>
      </c>
      <c r="L41" s="50">
        <v>36.304462000000001</v>
      </c>
      <c r="M41" s="50">
        <v>36.398952000000001</v>
      </c>
      <c r="N41" s="50">
        <v>36.612296999999998</v>
      </c>
      <c r="O41" s="50">
        <v>36.804462000000001</v>
      </c>
      <c r="P41" s="50">
        <v>36.963898</v>
      </c>
      <c r="Q41" s="50">
        <v>37.147385</v>
      </c>
      <c r="R41" s="50">
        <v>37.330143</v>
      </c>
      <c r="S41" s="50">
        <v>37.483685000000001</v>
      </c>
      <c r="T41" s="50">
        <v>37.612338999999999</v>
      </c>
      <c r="U41" s="50">
        <v>37.746299999999998</v>
      </c>
      <c r="V41" s="50">
        <v>37.867699000000002</v>
      </c>
      <c r="W41" s="50">
        <v>37.973671000000003</v>
      </c>
      <c r="X41" s="50">
        <v>38.075637999999998</v>
      </c>
      <c r="Y41" s="50">
        <v>38.167079999999999</v>
      </c>
      <c r="Z41" s="50">
        <v>38.243473000000002</v>
      </c>
      <c r="AA41" s="50">
        <v>38.292617999999997</v>
      </c>
      <c r="AB41" s="50">
        <v>38.326034999999997</v>
      </c>
      <c r="AC41" s="50">
        <v>38.377234999999999</v>
      </c>
      <c r="AD41" s="50">
        <v>38.412345999999999</v>
      </c>
      <c r="AE41" s="50">
        <v>38.452530000000003</v>
      </c>
      <c r="AF41" s="50">
        <v>38.478436000000002</v>
      </c>
      <c r="AG41" s="50">
        <v>38.513092</v>
      </c>
      <c r="AH41" s="50">
        <v>38.524833999999998</v>
      </c>
      <c r="AI41" s="40">
        <v>9.7420000000000007E-3</v>
      </c>
    </row>
    <row r="42" spans="1:35" ht="15" customHeight="1">
      <c r="A42" s="17" t="s">
        <v>71</v>
      </c>
      <c r="B42" s="38" t="s">
        <v>70</v>
      </c>
      <c r="C42" s="50">
        <v>34.065807</v>
      </c>
      <c r="D42" s="50">
        <v>35.010216</v>
      </c>
      <c r="E42" s="50">
        <v>36.530028999999999</v>
      </c>
      <c r="F42" s="50">
        <v>38.345837000000003</v>
      </c>
      <c r="G42" s="50">
        <v>40.016972000000003</v>
      </c>
      <c r="H42" s="50">
        <v>41.170189000000001</v>
      </c>
      <c r="I42" s="50">
        <v>43.205997000000004</v>
      </c>
      <c r="J42" s="50">
        <v>43.309448000000003</v>
      </c>
      <c r="K42" s="50">
        <v>43.282879000000001</v>
      </c>
      <c r="L42" s="50">
        <v>43.306125999999999</v>
      </c>
      <c r="M42" s="50">
        <v>43.363548000000002</v>
      </c>
      <c r="N42" s="50">
        <v>43.512459</v>
      </c>
      <c r="O42" s="50">
        <v>43.765273999999998</v>
      </c>
      <c r="P42" s="50">
        <v>43.956223000000001</v>
      </c>
      <c r="Q42" s="50">
        <v>44.152824000000003</v>
      </c>
      <c r="R42" s="50">
        <v>44.342315999999997</v>
      </c>
      <c r="S42" s="50">
        <v>44.523254000000001</v>
      </c>
      <c r="T42" s="50">
        <v>44.648445000000002</v>
      </c>
      <c r="U42" s="50">
        <v>44.786369000000001</v>
      </c>
      <c r="V42" s="50">
        <v>44.919314999999997</v>
      </c>
      <c r="W42" s="50">
        <v>45.025050999999998</v>
      </c>
      <c r="X42" s="50">
        <v>45.116795000000003</v>
      </c>
      <c r="Y42" s="50">
        <v>45.180121999999997</v>
      </c>
      <c r="Z42" s="50">
        <v>45.238480000000003</v>
      </c>
      <c r="AA42" s="50">
        <v>45.278004000000003</v>
      </c>
      <c r="AB42" s="50">
        <v>45.303566000000004</v>
      </c>
      <c r="AC42" s="50">
        <v>45.335769999999997</v>
      </c>
      <c r="AD42" s="50">
        <v>45.380699</v>
      </c>
      <c r="AE42" s="50">
        <v>45.421348999999999</v>
      </c>
      <c r="AF42" s="50">
        <v>45.465420000000002</v>
      </c>
      <c r="AG42" s="50">
        <v>45.512366999999998</v>
      </c>
      <c r="AH42" s="50">
        <v>45.562652999999997</v>
      </c>
      <c r="AI42" s="40">
        <v>9.4249999999999994E-3</v>
      </c>
    </row>
    <row r="43" spans="1:35" ht="15" customHeight="1">
      <c r="A43" s="17" t="s">
        <v>69</v>
      </c>
      <c r="B43" s="38" t="s">
        <v>68</v>
      </c>
      <c r="C43" s="50">
        <v>24.960156999999999</v>
      </c>
      <c r="D43" s="50">
        <v>25.807435999999999</v>
      </c>
      <c r="E43" s="50">
        <v>26.768633000000001</v>
      </c>
      <c r="F43" s="50">
        <v>28.094404000000001</v>
      </c>
      <c r="G43" s="50">
        <v>29.189699000000001</v>
      </c>
      <c r="H43" s="50">
        <v>30.353718000000001</v>
      </c>
      <c r="I43" s="50">
        <v>31.922125000000001</v>
      </c>
      <c r="J43" s="50">
        <v>32.147098999999997</v>
      </c>
      <c r="K43" s="50">
        <v>32.178631000000003</v>
      </c>
      <c r="L43" s="50">
        <v>32.186427999999999</v>
      </c>
      <c r="M43" s="50">
        <v>32.196941000000002</v>
      </c>
      <c r="N43" s="50">
        <v>32.240631</v>
      </c>
      <c r="O43" s="50">
        <v>32.273327000000002</v>
      </c>
      <c r="P43" s="50">
        <v>32.308525000000003</v>
      </c>
      <c r="Q43" s="50">
        <v>32.353152999999999</v>
      </c>
      <c r="R43" s="50">
        <v>32.383338999999999</v>
      </c>
      <c r="S43" s="50">
        <v>32.402656999999998</v>
      </c>
      <c r="T43" s="50">
        <v>32.411034000000001</v>
      </c>
      <c r="U43" s="50">
        <v>32.415863000000002</v>
      </c>
      <c r="V43" s="50">
        <v>32.417853999999998</v>
      </c>
      <c r="W43" s="50">
        <v>32.417118000000002</v>
      </c>
      <c r="X43" s="50">
        <v>32.418354000000001</v>
      </c>
      <c r="Y43" s="50">
        <v>32.414551000000003</v>
      </c>
      <c r="Z43" s="50">
        <v>32.406925000000001</v>
      </c>
      <c r="AA43" s="50">
        <v>32.393546999999998</v>
      </c>
      <c r="AB43" s="50">
        <v>32.377907</v>
      </c>
      <c r="AC43" s="50">
        <v>32.368355000000001</v>
      </c>
      <c r="AD43" s="50">
        <v>32.349648000000002</v>
      </c>
      <c r="AE43" s="50">
        <v>32.337490000000003</v>
      </c>
      <c r="AF43" s="50">
        <v>32.317272000000003</v>
      </c>
      <c r="AG43" s="50">
        <v>32.303223000000003</v>
      </c>
      <c r="AH43" s="50">
        <v>32.279324000000003</v>
      </c>
      <c r="AI43" s="40">
        <v>8.3300000000000006E-3</v>
      </c>
    </row>
    <row r="44" spans="1:35" ht="15" customHeight="1">
      <c r="A44" s="17" t="s">
        <v>67</v>
      </c>
      <c r="B44" s="38" t="s">
        <v>66</v>
      </c>
      <c r="C44" s="50">
        <v>23.821982999999999</v>
      </c>
      <c r="D44" s="50">
        <v>24.306308999999999</v>
      </c>
      <c r="E44" s="50">
        <v>24.833947999999999</v>
      </c>
      <c r="F44" s="50">
        <v>25.423760999999999</v>
      </c>
      <c r="G44" s="50">
        <v>26.058413000000002</v>
      </c>
      <c r="H44" s="50">
        <v>26.717703</v>
      </c>
      <c r="I44" s="50">
        <v>27.428259000000001</v>
      </c>
      <c r="J44" s="50">
        <v>28.114606999999999</v>
      </c>
      <c r="K44" s="50">
        <v>28.770239</v>
      </c>
      <c r="L44" s="50">
        <v>29.396702000000001</v>
      </c>
      <c r="M44" s="50">
        <v>29.996196999999999</v>
      </c>
      <c r="N44" s="50">
        <v>30.570719</v>
      </c>
      <c r="O44" s="50">
        <v>31.119152</v>
      </c>
      <c r="P44" s="50">
        <v>31.645043999999999</v>
      </c>
      <c r="Q44" s="50">
        <v>32.146507</v>
      </c>
      <c r="R44" s="50">
        <v>32.624386000000001</v>
      </c>
      <c r="S44" s="50">
        <v>33.076698</v>
      </c>
      <c r="T44" s="50">
        <v>33.502513999999998</v>
      </c>
      <c r="U44" s="50">
        <v>33.899712000000001</v>
      </c>
      <c r="V44" s="50">
        <v>34.266941000000003</v>
      </c>
      <c r="W44" s="50">
        <v>34.603637999999997</v>
      </c>
      <c r="X44" s="50">
        <v>34.907772000000001</v>
      </c>
      <c r="Y44" s="50">
        <v>35.185284000000003</v>
      </c>
      <c r="Z44" s="50">
        <v>35.43647</v>
      </c>
      <c r="AA44" s="50">
        <v>35.660904000000002</v>
      </c>
      <c r="AB44" s="50">
        <v>35.862267000000003</v>
      </c>
      <c r="AC44" s="50">
        <v>36.047432000000001</v>
      </c>
      <c r="AD44" s="50">
        <v>36.213295000000002</v>
      </c>
      <c r="AE44" s="50">
        <v>36.364738000000003</v>
      </c>
      <c r="AF44" s="50">
        <v>36.501759</v>
      </c>
      <c r="AG44" s="50">
        <v>36.625895999999997</v>
      </c>
      <c r="AH44" s="50">
        <v>36.736789999999999</v>
      </c>
      <c r="AI44" s="40">
        <v>1.4071E-2</v>
      </c>
    </row>
    <row r="45" spans="1:35" ht="15" customHeight="1">
      <c r="A45" s="17" t="s">
        <v>65</v>
      </c>
      <c r="B45" s="38" t="s">
        <v>64</v>
      </c>
      <c r="C45" s="50">
        <v>15.062469</v>
      </c>
      <c r="D45" s="50">
        <v>15.147629</v>
      </c>
      <c r="E45" s="50">
        <v>15.353208</v>
      </c>
      <c r="F45" s="50">
        <v>15.505561</v>
      </c>
      <c r="G45" s="50">
        <v>15.702185999999999</v>
      </c>
      <c r="H45" s="50">
        <v>15.942138999999999</v>
      </c>
      <c r="I45" s="50">
        <v>16.225162999999998</v>
      </c>
      <c r="J45" s="50">
        <v>16.512391999999998</v>
      </c>
      <c r="K45" s="50">
        <v>16.752602</v>
      </c>
      <c r="L45" s="50">
        <v>16.764824000000001</v>
      </c>
      <c r="M45" s="50">
        <v>16.822996</v>
      </c>
      <c r="N45" s="50">
        <v>16.881540000000001</v>
      </c>
      <c r="O45" s="50">
        <v>16.860873999999999</v>
      </c>
      <c r="P45" s="50">
        <v>16.878285999999999</v>
      </c>
      <c r="Q45" s="50">
        <v>16.873719999999999</v>
      </c>
      <c r="R45" s="50">
        <v>16.871492</v>
      </c>
      <c r="S45" s="50">
        <v>16.868994000000001</v>
      </c>
      <c r="T45" s="50">
        <v>16.856480000000001</v>
      </c>
      <c r="U45" s="50">
        <v>16.837173</v>
      </c>
      <c r="V45" s="50">
        <v>16.819607000000001</v>
      </c>
      <c r="W45" s="50">
        <v>16.810314000000002</v>
      </c>
      <c r="X45" s="50">
        <v>16.793268000000001</v>
      </c>
      <c r="Y45" s="50">
        <v>16.786476</v>
      </c>
      <c r="Z45" s="50">
        <v>16.779654000000001</v>
      </c>
      <c r="AA45" s="50">
        <v>16.770454000000001</v>
      </c>
      <c r="AB45" s="50">
        <v>16.760960000000001</v>
      </c>
      <c r="AC45" s="50">
        <v>16.751949</v>
      </c>
      <c r="AD45" s="50">
        <v>16.717970000000001</v>
      </c>
      <c r="AE45" s="50">
        <v>16.720061999999999</v>
      </c>
      <c r="AF45" s="50">
        <v>16.725259999999999</v>
      </c>
      <c r="AG45" s="50">
        <v>16.741181999999998</v>
      </c>
      <c r="AH45" s="50">
        <v>16.761585</v>
      </c>
      <c r="AI45" s="40">
        <v>3.454E-3</v>
      </c>
    </row>
    <row r="46" spans="1:35" ht="15" customHeight="1">
      <c r="A46" s="17" t="s">
        <v>63</v>
      </c>
      <c r="B46" s="38" t="s">
        <v>62</v>
      </c>
      <c r="C46" s="50">
        <v>13.941457</v>
      </c>
      <c r="D46" s="50">
        <v>14.109275999999999</v>
      </c>
      <c r="E46" s="50">
        <v>14.278264999999999</v>
      </c>
      <c r="F46" s="50">
        <v>14.458361999999999</v>
      </c>
      <c r="G46" s="50">
        <v>14.638702</v>
      </c>
      <c r="H46" s="50">
        <v>14.82142</v>
      </c>
      <c r="I46" s="50">
        <v>14.962795</v>
      </c>
      <c r="J46" s="50">
        <v>15.119911</v>
      </c>
      <c r="K46" s="50">
        <v>15.285099000000001</v>
      </c>
      <c r="L46" s="50">
        <v>15.439226</v>
      </c>
      <c r="M46" s="50">
        <v>15.589396000000001</v>
      </c>
      <c r="N46" s="50">
        <v>15.729022000000001</v>
      </c>
      <c r="O46" s="50">
        <v>15.855642</v>
      </c>
      <c r="P46" s="50">
        <v>15.968056000000001</v>
      </c>
      <c r="Q46" s="50">
        <v>16.066538000000001</v>
      </c>
      <c r="R46" s="50">
        <v>16.149981</v>
      </c>
      <c r="S46" s="50">
        <v>16.228159000000002</v>
      </c>
      <c r="T46" s="50">
        <v>16.297737000000001</v>
      </c>
      <c r="U46" s="50">
        <v>16.352411</v>
      </c>
      <c r="V46" s="50">
        <v>16.404261000000002</v>
      </c>
      <c r="W46" s="50">
        <v>16.450655000000001</v>
      </c>
      <c r="X46" s="50">
        <v>16.489477000000001</v>
      </c>
      <c r="Y46" s="50">
        <v>16.521460999999999</v>
      </c>
      <c r="Z46" s="50">
        <v>16.556208000000002</v>
      </c>
      <c r="AA46" s="50">
        <v>16.577981999999999</v>
      </c>
      <c r="AB46" s="50">
        <v>16.592866999999998</v>
      </c>
      <c r="AC46" s="50">
        <v>16.605879000000002</v>
      </c>
      <c r="AD46" s="50">
        <v>16.594866</v>
      </c>
      <c r="AE46" s="50">
        <v>16.608923000000001</v>
      </c>
      <c r="AF46" s="50">
        <v>16.628026999999999</v>
      </c>
      <c r="AG46" s="50">
        <v>16.649794</v>
      </c>
      <c r="AH46" s="50">
        <v>16.673071</v>
      </c>
      <c r="AI46" s="40">
        <v>5.7889999999999999E-3</v>
      </c>
    </row>
    <row r="47" spans="1:35" ht="15" customHeight="1">
      <c r="A47" s="17" t="s">
        <v>61</v>
      </c>
      <c r="B47" s="38" t="s">
        <v>60</v>
      </c>
      <c r="C47" s="50">
        <v>7.1191649999999997</v>
      </c>
      <c r="D47" s="50">
        <v>7.1709399999999999</v>
      </c>
      <c r="E47" s="50">
        <v>7.2359859999999996</v>
      </c>
      <c r="F47" s="50">
        <v>7.3072999999999997</v>
      </c>
      <c r="G47" s="50">
        <v>7.3885160000000001</v>
      </c>
      <c r="H47" s="50">
        <v>7.4812799999999999</v>
      </c>
      <c r="I47" s="50">
        <v>7.5863670000000001</v>
      </c>
      <c r="J47" s="50">
        <v>7.7038349999999998</v>
      </c>
      <c r="K47" s="50">
        <v>7.8342210000000003</v>
      </c>
      <c r="L47" s="50">
        <v>7.9678849999999999</v>
      </c>
      <c r="M47" s="50">
        <v>8.1082149999999995</v>
      </c>
      <c r="N47" s="50">
        <v>8.2517910000000008</v>
      </c>
      <c r="O47" s="50">
        <v>8.3964689999999997</v>
      </c>
      <c r="P47" s="50">
        <v>8.5377449999999993</v>
      </c>
      <c r="Q47" s="50">
        <v>8.6695860000000007</v>
      </c>
      <c r="R47" s="50">
        <v>8.7911870000000008</v>
      </c>
      <c r="S47" s="50">
        <v>8.9024380000000001</v>
      </c>
      <c r="T47" s="50">
        <v>9.0043740000000003</v>
      </c>
      <c r="U47" s="50">
        <v>9.0969149999999992</v>
      </c>
      <c r="V47" s="50">
        <v>9.1809999999999992</v>
      </c>
      <c r="W47" s="50">
        <v>9.2583680000000008</v>
      </c>
      <c r="X47" s="50">
        <v>9.3276850000000007</v>
      </c>
      <c r="Y47" s="50">
        <v>9.3914950000000008</v>
      </c>
      <c r="Z47" s="50">
        <v>9.4486720000000002</v>
      </c>
      <c r="AA47" s="50">
        <v>9.5002829999999996</v>
      </c>
      <c r="AB47" s="50">
        <v>9.5474910000000008</v>
      </c>
      <c r="AC47" s="50">
        <v>9.591628</v>
      </c>
      <c r="AD47" s="50">
        <v>9.6341230000000007</v>
      </c>
      <c r="AE47" s="50">
        <v>9.6755969999999998</v>
      </c>
      <c r="AF47" s="50">
        <v>9.7162889999999997</v>
      </c>
      <c r="AG47" s="50">
        <v>9.7564329999999995</v>
      </c>
      <c r="AH47" s="50">
        <v>9.7974809999999994</v>
      </c>
      <c r="AI47" s="40">
        <v>1.0354E-2</v>
      </c>
    </row>
    <row r="48" spans="1:35" ht="15" customHeight="1">
      <c r="B48" s="37" t="s">
        <v>59</v>
      </c>
    </row>
    <row r="49" spans="1:35" ht="15" customHeight="1">
      <c r="A49" s="17" t="s">
        <v>58</v>
      </c>
      <c r="B49" s="38" t="s">
        <v>57</v>
      </c>
      <c r="C49" s="50">
        <v>69.061408999999998</v>
      </c>
      <c r="D49" s="50">
        <v>69.384444999999999</v>
      </c>
      <c r="E49" s="50">
        <v>69.706733999999997</v>
      </c>
      <c r="F49" s="50">
        <v>70.035477</v>
      </c>
      <c r="G49" s="50">
        <v>70.376755000000003</v>
      </c>
      <c r="H49" s="50">
        <v>70.734436000000002</v>
      </c>
      <c r="I49" s="50">
        <v>71.082642000000007</v>
      </c>
      <c r="J49" s="50">
        <v>71.464614999999995</v>
      </c>
      <c r="K49" s="50">
        <v>71.895363000000003</v>
      </c>
      <c r="L49" s="50">
        <v>72.350364999999996</v>
      </c>
      <c r="M49" s="50">
        <v>72.824805999999995</v>
      </c>
      <c r="N49" s="50">
        <v>73.293342999999993</v>
      </c>
      <c r="O49" s="50">
        <v>73.757735999999994</v>
      </c>
      <c r="P49" s="50">
        <v>74.234024000000005</v>
      </c>
      <c r="Q49" s="50">
        <v>74.700492999999994</v>
      </c>
      <c r="R49" s="50">
        <v>75.177054999999996</v>
      </c>
      <c r="S49" s="50">
        <v>75.653640999999993</v>
      </c>
      <c r="T49" s="50">
        <v>76.137352000000007</v>
      </c>
      <c r="U49" s="50">
        <v>76.621902000000006</v>
      </c>
      <c r="V49" s="50">
        <v>77.107963999999996</v>
      </c>
      <c r="W49" s="50">
        <v>77.601532000000006</v>
      </c>
      <c r="X49" s="50">
        <v>78.099959999999996</v>
      </c>
      <c r="Y49" s="50">
        <v>78.565910000000002</v>
      </c>
      <c r="Z49" s="50">
        <v>79.031158000000005</v>
      </c>
      <c r="AA49" s="50">
        <v>79.489036999999996</v>
      </c>
      <c r="AB49" s="50">
        <v>79.918777000000006</v>
      </c>
      <c r="AC49" s="50">
        <v>80.345123000000001</v>
      </c>
      <c r="AD49" s="50">
        <v>80.761702999999997</v>
      </c>
      <c r="AE49" s="50">
        <v>81.177620000000005</v>
      </c>
      <c r="AF49" s="50">
        <v>81.591446000000005</v>
      </c>
      <c r="AG49" s="50">
        <v>81.990547000000007</v>
      </c>
      <c r="AH49" s="50">
        <v>82.372414000000006</v>
      </c>
      <c r="AI49" s="40">
        <v>5.7019999999999996E-3</v>
      </c>
    </row>
    <row r="50" spans="1:35" ht="15" customHeight="1">
      <c r="B50" s="37" t="s">
        <v>56</v>
      </c>
    </row>
    <row r="51" spans="1:35" ht="15" customHeight="1">
      <c r="A51" s="17" t="s">
        <v>55</v>
      </c>
      <c r="B51" s="38" t="s">
        <v>54</v>
      </c>
      <c r="C51" s="50">
        <v>3.4668839999999999</v>
      </c>
      <c r="D51" s="50">
        <v>3.4893709999999998</v>
      </c>
      <c r="E51" s="50">
        <v>3.512003</v>
      </c>
      <c r="F51" s="50">
        <v>3.5347819999999999</v>
      </c>
      <c r="G51" s="50">
        <v>3.5577100000000002</v>
      </c>
      <c r="H51" s="50">
        <v>3.5807850000000001</v>
      </c>
      <c r="I51" s="50">
        <v>3.6040100000000002</v>
      </c>
      <c r="J51" s="50">
        <v>3.627386</v>
      </c>
      <c r="K51" s="50">
        <v>3.6509140000000002</v>
      </c>
      <c r="L51" s="50">
        <v>3.6745939999999999</v>
      </c>
      <c r="M51" s="50">
        <v>3.6984279999999998</v>
      </c>
      <c r="N51" s="50">
        <v>3.7224159999999999</v>
      </c>
      <c r="O51" s="50">
        <v>3.7465600000000001</v>
      </c>
      <c r="P51" s="50">
        <v>3.7708599999999999</v>
      </c>
      <c r="Q51" s="50">
        <v>3.795318</v>
      </c>
      <c r="R51" s="50">
        <v>3.8199350000000001</v>
      </c>
      <c r="S51" s="50">
        <v>3.8447119999999999</v>
      </c>
      <c r="T51" s="50">
        <v>3.8696489999999999</v>
      </c>
      <c r="U51" s="50">
        <v>3.8947479999999999</v>
      </c>
      <c r="V51" s="50">
        <v>3.9200089999999999</v>
      </c>
      <c r="W51" s="50">
        <v>3.9454349999999998</v>
      </c>
      <c r="X51" s="50">
        <v>3.971025</v>
      </c>
      <c r="Y51" s="50">
        <v>3.9967820000000001</v>
      </c>
      <c r="Z51" s="50">
        <v>4.0227050000000002</v>
      </c>
      <c r="AA51" s="50">
        <v>4.0487970000000004</v>
      </c>
      <c r="AB51" s="50">
        <v>4.0750580000000003</v>
      </c>
      <c r="AC51" s="50">
        <v>4.1014889999999999</v>
      </c>
      <c r="AD51" s="50">
        <v>4.1280910000000004</v>
      </c>
      <c r="AE51" s="50">
        <v>4.1548660000000002</v>
      </c>
      <c r="AF51" s="50">
        <v>4.1818150000000003</v>
      </c>
      <c r="AG51" s="50">
        <v>4.208939</v>
      </c>
      <c r="AH51" s="50">
        <v>4.2362380000000002</v>
      </c>
      <c r="AI51" s="40">
        <v>6.4859999999999996E-3</v>
      </c>
    </row>
    <row r="52" spans="1:35" ht="15" customHeight="1">
      <c r="A52" s="17" t="s">
        <v>53</v>
      </c>
      <c r="B52" s="38" t="s">
        <v>52</v>
      </c>
      <c r="C52" s="50">
        <v>4.8133650000000001</v>
      </c>
      <c r="D52" s="50">
        <v>4.8419600000000003</v>
      </c>
      <c r="E52" s="50">
        <v>4.8707260000000003</v>
      </c>
      <c r="F52" s="50">
        <v>4.8996630000000003</v>
      </c>
      <c r="G52" s="50">
        <v>4.9287720000000004</v>
      </c>
      <c r="H52" s="50">
        <v>4.9580539999999997</v>
      </c>
      <c r="I52" s="50">
        <v>4.9875090000000002</v>
      </c>
      <c r="J52" s="50">
        <v>5.0171400000000004</v>
      </c>
      <c r="K52" s="50">
        <v>5.0469470000000003</v>
      </c>
      <c r="L52" s="50">
        <v>5.0769310000000001</v>
      </c>
      <c r="M52" s="50">
        <v>5.1070919999999997</v>
      </c>
      <c r="N52" s="50">
        <v>5.1374339999999998</v>
      </c>
      <c r="O52" s="50">
        <v>5.1679550000000001</v>
      </c>
      <c r="P52" s="50">
        <v>5.198658</v>
      </c>
      <c r="Q52" s="50">
        <v>5.2295429999999996</v>
      </c>
      <c r="R52" s="50">
        <v>5.2606109999999999</v>
      </c>
      <c r="S52" s="50">
        <v>5.2918640000000003</v>
      </c>
      <c r="T52" s="50">
        <v>5.3233030000000001</v>
      </c>
      <c r="U52" s="50">
        <v>5.3549290000000003</v>
      </c>
      <c r="V52" s="50">
        <v>5.3867419999999999</v>
      </c>
      <c r="W52" s="50">
        <v>5.4187450000000004</v>
      </c>
      <c r="X52" s="50">
        <v>5.4509379999999998</v>
      </c>
      <c r="Y52" s="50">
        <v>5.4833220000000003</v>
      </c>
      <c r="Z52" s="50">
        <v>5.515898</v>
      </c>
      <c r="AA52" s="50">
        <v>5.548667</v>
      </c>
      <c r="AB52" s="50">
        <v>5.5816319999999999</v>
      </c>
      <c r="AC52" s="50">
        <v>5.6147919999999996</v>
      </c>
      <c r="AD52" s="50">
        <v>5.6481500000000002</v>
      </c>
      <c r="AE52" s="50">
        <v>5.681705</v>
      </c>
      <c r="AF52" s="50">
        <v>5.7154600000000002</v>
      </c>
      <c r="AG52" s="50">
        <v>5.7494160000000001</v>
      </c>
      <c r="AH52" s="50">
        <v>5.7835729999999996</v>
      </c>
      <c r="AI52" s="40">
        <v>5.9410000000000001E-3</v>
      </c>
    </row>
    <row r="54" spans="1:35" ht="15" customHeight="1">
      <c r="B54" s="37" t="s">
        <v>51</v>
      </c>
    </row>
    <row r="55" spans="1:35" ht="15" customHeight="1">
      <c r="B55" s="37" t="s">
        <v>50</v>
      </c>
    </row>
    <row r="56" spans="1:35" ht="15" customHeight="1">
      <c r="A56" s="17" t="s">
        <v>49</v>
      </c>
      <c r="B56" s="38" t="s">
        <v>33</v>
      </c>
      <c r="C56" s="39">
        <v>15.312445</v>
      </c>
      <c r="D56" s="39">
        <v>15.30714</v>
      </c>
      <c r="E56" s="39">
        <v>15.236718</v>
      </c>
      <c r="F56" s="39">
        <v>15.068806</v>
      </c>
      <c r="G56" s="39">
        <v>14.804812999999999</v>
      </c>
      <c r="H56" s="39">
        <v>14.499307</v>
      </c>
      <c r="I56" s="39">
        <v>14.167157</v>
      </c>
      <c r="J56" s="39">
        <v>13.909196</v>
      </c>
      <c r="K56" s="39">
        <v>13.685458000000001</v>
      </c>
      <c r="L56" s="39">
        <v>13.482775999999999</v>
      </c>
      <c r="M56" s="39">
        <v>13.299863</v>
      </c>
      <c r="N56" s="39">
        <v>13.139068999999999</v>
      </c>
      <c r="O56" s="39">
        <v>13.002687</v>
      </c>
      <c r="P56" s="39">
        <v>12.863337</v>
      </c>
      <c r="Q56" s="39">
        <v>12.735182999999999</v>
      </c>
      <c r="R56" s="39">
        <v>12.602709000000001</v>
      </c>
      <c r="S56" s="39">
        <v>12.470579000000001</v>
      </c>
      <c r="T56" s="39">
        <v>12.372916</v>
      </c>
      <c r="U56" s="39">
        <v>12.287333</v>
      </c>
      <c r="V56" s="39">
        <v>12.215109</v>
      </c>
      <c r="W56" s="39">
        <v>12.15875</v>
      </c>
      <c r="X56" s="39">
        <v>12.118073000000001</v>
      </c>
      <c r="Y56" s="39">
        <v>12.081137</v>
      </c>
      <c r="Z56" s="39">
        <v>12.057517000000001</v>
      </c>
      <c r="AA56" s="39">
        <v>12.045367000000001</v>
      </c>
      <c r="AB56" s="39">
        <v>12.044356000000001</v>
      </c>
      <c r="AC56" s="39">
        <v>12.055040999999999</v>
      </c>
      <c r="AD56" s="39">
        <v>12.085419</v>
      </c>
      <c r="AE56" s="39">
        <v>12.129275</v>
      </c>
      <c r="AF56" s="39">
        <v>12.190246</v>
      </c>
      <c r="AG56" s="39">
        <v>12.262822999999999</v>
      </c>
      <c r="AH56" s="39">
        <v>12.346762</v>
      </c>
      <c r="AI56" s="40">
        <v>-6.9199999999999999E-3</v>
      </c>
    </row>
    <row r="57" spans="1:35" ht="15" customHeight="1">
      <c r="A57" s="17" t="s">
        <v>48</v>
      </c>
      <c r="B57" s="38" t="s">
        <v>31</v>
      </c>
      <c r="C57" s="39">
        <v>0.89102800000000004</v>
      </c>
      <c r="D57" s="39">
        <v>0.891903</v>
      </c>
      <c r="E57" s="39">
        <v>0.89588900000000005</v>
      </c>
      <c r="F57" s="39">
        <v>0.89786999999999995</v>
      </c>
      <c r="G57" s="39">
        <v>0.89709000000000005</v>
      </c>
      <c r="H57" s="39">
        <v>0.89317999999999997</v>
      </c>
      <c r="I57" s="39">
        <v>0.89263599999999999</v>
      </c>
      <c r="J57" s="39">
        <v>0.892015</v>
      </c>
      <c r="K57" s="39">
        <v>0.89260600000000001</v>
      </c>
      <c r="L57" s="39">
        <v>0.893648</v>
      </c>
      <c r="M57" s="39">
        <v>0.895486</v>
      </c>
      <c r="N57" s="39">
        <v>0.89671299999999998</v>
      </c>
      <c r="O57" s="39">
        <v>0.90131700000000003</v>
      </c>
      <c r="P57" s="39">
        <v>0.90484600000000004</v>
      </c>
      <c r="Q57" s="39">
        <v>0.90985700000000003</v>
      </c>
      <c r="R57" s="39">
        <v>0.914968</v>
      </c>
      <c r="S57" s="39">
        <v>0.92024600000000001</v>
      </c>
      <c r="T57" s="39">
        <v>0.92707899999999999</v>
      </c>
      <c r="U57" s="39">
        <v>0.93428299999999997</v>
      </c>
      <c r="V57" s="39">
        <v>0.94157999999999997</v>
      </c>
      <c r="W57" s="39">
        <v>0.94926100000000002</v>
      </c>
      <c r="X57" s="39">
        <v>0.957789</v>
      </c>
      <c r="Y57" s="39">
        <v>0.96684499999999995</v>
      </c>
      <c r="Z57" s="39">
        <v>0.97590600000000005</v>
      </c>
      <c r="AA57" s="39">
        <v>0.98611000000000004</v>
      </c>
      <c r="AB57" s="39">
        <v>0.99779099999999998</v>
      </c>
      <c r="AC57" s="39">
        <v>1.0106869999999999</v>
      </c>
      <c r="AD57" s="39">
        <v>1.027074</v>
      </c>
      <c r="AE57" s="39">
        <v>1.0402640000000001</v>
      </c>
      <c r="AF57" s="39">
        <v>1.0545720000000001</v>
      </c>
      <c r="AG57" s="39">
        <v>1.0692459999999999</v>
      </c>
      <c r="AH57" s="39">
        <v>1.083799</v>
      </c>
      <c r="AI57" s="40">
        <v>6.3379999999999999E-3</v>
      </c>
    </row>
    <row r="58" spans="1:35" ht="15" customHeight="1">
      <c r="A58" s="17" t="s">
        <v>47</v>
      </c>
      <c r="B58" s="38" t="s">
        <v>29</v>
      </c>
      <c r="C58" s="39">
        <v>0.23853099999999999</v>
      </c>
      <c r="D58" s="39">
        <v>0.23988999999999999</v>
      </c>
      <c r="E58" s="39">
        <v>0.241259</v>
      </c>
      <c r="F58" s="39">
        <v>0.24260899999999999</v>
      </c>
      <c r="G58" s="39">
        <v>0.24391299999999999</v>
      </c>
      <c r="H58" s="39">
        <v>0.245252</v>
      </c>
      <c r="I58" s="39">
        <v>0.24668399999999999</v>
      </c>
      <c r="J58" s="39">
        <v>0.24810399999999999</v>
      </c>
      <c r="K58" s="39">
        <v>0.24951599999999999</v>
      </c>
      <c r="L58" s="39">
        <v>0.25095299999999998</v>
      </c>
      <c r="M58" s="39">
        <v>0.25238300000000002</v>
      </c>
      <c r="N58" s="39">
        <v>0.25371700000000003</v>
      </c>
      <c r="O58" s="39">
        <v>0.25501000000000001</v>
      </c>
      <c r="P58" s="39">
        <v>0.25626900000000002</v>
      </c>
      <c r="Q58" s="39">
        <v>0.25740600000000002</v>
      </c>
      <c r="R58" s="39">
        <v>0.25848599999999999</v>
      </c>
      <c r="S58" s="39">
        <v>0.25950800000000002</v>
      </c>
      <c r="T58" s="39">
        <v>0.26046999999999998</v>
      </c>
      <c r="U58" s="39">
        <v>0.26137700000000003</v>
      </c>
      <c r="V58" s="39">
        <v>0.26222299999999998</v>
      </c>
      <c r="W58" s="39">
        <v>0.26300299999999999</v>
      </c>
      <c r="X58" s="39">
        <v>0.263714</v>
      </c>
      <c r="Y58" s="39">
        <v>0.264353</v>
      </c>
      <c r="Z58" s="39">
        <v>0.26492500000000002</v>
      </c>
      <c r="AA58" s="39">
        <v>0.26543899999999998</v>
      </c>
      <c r="AB58" s="39">
        <v>0.26590399999999997</v>
      </c>
      <c r="AC58" s="39">
        <v>0.26633299999999999</v>
      </c>
      <c r="AD58" s="39">
        <v>0.26674799999999999</v>
      </c>
      <c r="AE58" s="39">
        <v>0.267177</v>
      </c>
      <c r="AF58" s="39">
        <v>0.267648</v>
      </c>
      <c r="AG58" s="39">
        <v>0.268208</v>
      </c>
      <c r="AH58" s="39">
        <v>0.26887699999999998</v>
      </c>
      <c r="AI58" s="40">
        <v>3.8700000000000002E-3</v>
      </c>
    </row>
    <row r="59" spans="1:35" ht="15" customHeight="1">
      <c r="A59" s="17" t="s">
        <v>46</v>
      </c>
      <c r="B59" s="38" t="s">
        <v>27</v>
      </c>
      <c r="C59" s="39">
        <v>5.8809579999999997</v>
      </c>
      <c r="D59" s="39">
        <v>5.9040049999999997</v>
      </c>
      <c r="E59" s="39">
        <v>5.9517569999999997</v>
      </c>
      <c r="F59" s="39">
        <v>5.9839580000000003</v>
      </c>
      <c r="G59" s="39">
        <v>6.0106469999999996</v>
      </c>
      <c r="H59" s="39">
        <v>5.9934820000000002</v>
      </c>
      <c r="I59" s="39">
        <v>5.9729049999999999</v>
      </c>
      <c r="J59" s="39">
        <v>5.942755</v>
      </c>
      <c r="K59" s="39">
        <v>5.9138310000000001</v>
      </c>
      <c r="L59" s="39">
        <v>5.875737</v>
      </c>
      <c r="M59" s="39">
        <v>5.8369559999999998</v>
      </c>
      <c r="N59" s="39">
        <v>5.7832369999999997</v>
      </c>
      <c r="O59" s="39">
        <v>5.7600280000000001</v>
      </c>
      <c r="P59" s="39">
        <v>5.7273540000000001</v>
      </c>
      <c r="Q59" s="39">
        <v>5.709549</v>
      </c>
      <c r="R59" s="39">
        <v>5.6887650000000001</v>
      </c>
      <c r="S59" s="39">
        <v>5.6829890000000001</v>
      </c>
      <c r="T59" s="39">
        <v>5.6880410000000001</v>
      </c>
      <c r="U59" s="39">
        <v>5.6894450000000001</v>
      </c>
      <c r="V59" s="39">
        <v>5.6978169999999997</v>
      </c>
      <c r="W59" s="39">
        <v>5.7092549999999997</v>
      </c>
      <c r="X59" s="39">
        <v>5.7294109999999998</v>
      </c>
      <c r="Y59" s="39">
        <v>5.7541630000000001</v>
      </c>
      <c r="Z59" s="39">
        <v>5.7868459999999997</v>
      </c>
      <c r="AA59" s="39">
        <v>5.8210759999999997</v>
      </c>
      <c r="AB59" s="39">
        <v>5.8691979999999999</v>
      </c>
      <c r="AC59" s="39">
        <v>5.9272929999999997</v>
      </c>
      <c r="AD59" s="39">
        <v>6.0019349999999996</v>
      </c>
      <c r="AE59" s="39">
        <v>6.0561199999999999</v>
      </c>
      <c r="AF59" s="39">
        <v>6.1258460000000001</v>
      </c>
      <c r="AG59" s="39">
        <v>6.2000320000000002</v>
      </c>
      <c r="AH59" s="39">
        <v>6.2750170000000001</v>
      </c>
      <c r="AI59" s="40">
        <v>2.0939999999999999E-3</v>
      </c>
    </row>
    <row r="60" spans="1:35" ht="15" customHeight="1">
      <c r="A60" s="17" t="s">
        <v>45</v>
      </c>
      <c r="B60" s="38" t="s">
        <v>25</v>
      </c>
      <c r="C60" s="39">
        <v>4.9125000000000002E-2</v>
      </c>
      <c r="D60" s="39">
        <v>5.0001999999999998E-2</v>
      </c>
      <c r="E60" s="39">
        <v>5.0828999999999999E-2</v>
      </c>
      <c r="F60" s="39">
        <v>5.1513000000000003E-2</v>
      </c>
      <c r="G60" s="39">
        <v>5.2172999999999997E-2</v>
      </c>
      <c r="H60" s="39">
        <v>5.2830000000000002E-2</v>
      </c>
      <c r="I60" s="39">
        <v>5.3461000000000002E-2</v>
      </c>
      <c r="J60" s="39">
        <v>5.4087999999999997E-2</v>
      </c>
      <c r="K60" s="39">
        <v>5.4688000000000001E-2</v>
      </c>
      <c r="L60" s="39">
        <v>5.5315000000000003E-2</v>
      </c>
      <c r="M60" s="39">
        <v>5.5939999999999997E-2</v>
      </c>
      <c r="N60" s="39">
        <v>5.6411000000000003E-2</v>
      </c>
      <c r="O60" s="39">
        <v>5.7056999999999997E-2</v>
      </c>
      <c r="P60" s="39">
        <v>5.7682999999999998E-2</v>
      </c>
      <c r="Q60" s="39">
        <v>5.8288E-2</v>
      </c>
      <c r="R60" s="39">
        <v>5.8840999999999997E-2</v>
      </c>
      <c r="S60" s="39">
        <v>5.9416999999999998E-2</v>
      </c>
      <c r="T60" s="39">
        <v>5.9977000000000003E-2</v>
      </c>
      <c r="U60" s="39">
        <v>6.0532000000000002E-2</v>
      </c>
      <c r="V60" s="39">
        <v>6.1099000000000001E-2</v>
      </c>
      <c r="W60" s="39">
        <v>6.1667E-2</v>
      </c>
      <c r="X60" s="39">
        <v>6.2233999999999998E-2</v>
      </c>
      <c r="Y60" s="39">
        <v>6.2771999999999994E-2</v>
      </c>
      <c r="Z60" s="39">
        <v>6.3311000000000006E-2</v>
      </c>
      <c r="AA60" s="39">
        <v>6.3864000000000004E-2</v>
      </c>
      <c r="AB60" s="39">
        <v>6.4421999999999993E-2</v>
      </c>
      <c r="AC60" s="39">
        <v>6.4971000000000001E-2</v>
      </c>
      <c r="AD60" s="39">
        <v>6.5568000000000001E-2</v>
      </c>
      <c r="AE60" s="39">
        <v>6.6151000000000001E-2</v>
      </c>
      <c r="AF60" s="39">
        <v>6.6765000000000005E-2</v>
      </c>
      <c r="AG60" s="39">
        <v>6.7348000000000005E-2</v>
      </c>
      <c r="AH60" s="39">
        <v>6.7945000000000005E-2</v>
      </c>
      <c r="AI60" s="40">
        <v>1.0517E-2</v>
      </c>
    </row>
    <row r="61" spans="1:35" ht="15" customHeight="1">
      <c r="A61" s="17" t="s">
        <v>44</v>
      </c>
      <c r="B61" s="38" t="s">
        <v>23</v>
      </c>
      <c r="C61" s="39">
        <v>0.52149500000000004</v>
      </c>
      <c r="D61" s="39">
        <v>0.49603199999999997</v>
      </c>
      <c r="E61" s="39">
        <v>0.47267399999999998</v>
      </c>
      <c r="F61" s="39">
        <v>0.46714600000000001</v>
      </c>
      <c r="G61" s="39">
        <v>0.46454699999999999</v>
      </c>
      <c r="H61" s="39">
        <v>0.45757300000000001</v>
      </c>
      <c r="I61" s="39">
        <v>0.44527499999999998</v>
      </c>
      <c r="J61" s="39">
        <v>0.45321899999999998</v>
      </c>
      <c r="K61" s="39">
        <v>0.45270500000000002</v>
      </c>
      <c r="L61" s="39">
        <v>0.45249699999999998</v>
      </c>
      <c r="M61" s="39">
        <v>0.44765100000000002</v>
      </c>
      <c r="N61" s="39">
        <v>0.44280399999999998</v>
      </c>
      <c r="O61" s="39">
        <v>0.44168499999999999</v>
      </c>
      <c r="P61" s="39">
        <v>0.44123899999999999</v>
      </c>
      <c r="Q61" s="39">
        <v>0.44104900000000002</v>
      </c>
      <c r="R61" s="39">
        <v>0.44097599999999998</v>
      </c>
      <c r="S61" s="39">
        <v>0.43873499999999999</v>
      </c>
      <c r="T61" s="39">
        <v>0.43886999999999998</v>
      </c>
      <c r="U61" s="39">
        <v>0.43769000000000002</v>
      </c>
      <c r="V61" s="39">
        <v>0.43399300000000002</v>
      </c>
      <c r="W61" s="39">
        <v>0.43391099999999999</v>
      </c>
      <c r="X61" s="39">
        <v>0.43191099999999999</v>
      </c>
      <c r="Y61" s="39">
        <v>0.43091099999999999</v>
      </c>
      <c r="Z61" s="39">
        <v>0.43136200000000002</v>
      </c>
      <c r="AA61" s="39">
        <v>0.431558</v>
      </c>
      <c r="AB61" s="39">
        <v>0.43213200000000002</v>
      </c>
      <c r="AC61" s="39">
        <v>0.43332599999999999</v>
      </c>
      <c r="AD61" s="39">
        <v>0.43653799999999998</v>
      </c>
      <c r="AE61" s="39">
        <v>0.437579</v>
      </c>
      <c r="AF61" s="39">
        <v>0.43982100000000002</v>
      </c>
      <c r="AG61" s="39">
        <v>0.44239099999999998</v>
      </c>
      <c r="AH61" s="39">
        <v>0.44580599999999998</v>
      </c>
      <c r="AI61" s="40">
        <v>-5.0460000000000001E-3</v>
      </c>
    </row>
    <row r="62" spans="1:35" ht="15" customHeight="1">
      <c r="A62" s="17" t="s">
        <v>43</v>
      </c>
      <c r="B62" s="38" t="s">
        <v>21</v>
      </c>
      <c r="C62" s="39">
        <v>8.9409000000000002E-2</v>
      </c>
      <c r="D62" s="39">
        <v>8.7946999999999997E-2</v>
      </c>
      <c r="E62" s="39">
        <v>8.5824999999999999E-2</v>
      </c>
      <c r="F62" s="39">
        <v>8.3143999999999996E-2</v>
      </c>
      <c r="G62" s="39">
        <v>8.1043000000000004E-2</v>
      </c>
      <c r="H62" s="39">
        <v>7.8539999999999999E-2</v>
      </c>
      <c r="I62" s="39">
        <v>7.6103000000000004E-2</v>
      </c>
      <c r="J62" s="39">
        <v>7.3851E-2</v>
      </c>
      <c r="K62" s="39">
        <v>7.1606000000000003E-2</v>
      </c>
      <c r="L62" s="39">
        <v>6.9278000000000006E-2</v>
      </c>
      <c r="M62" s="39">
        <v>6.6864999999999994E-2</v>
      </c>
      <c r="N62" s="39">
        <v>6.4421000000000006E-2</v>
      </c>
      <c r="O62" s="39">
        <v>6.3281000000000004E-2</v>
      </c>
      <c r="P62" s="39">
        <v>6.2044000000000002E-2</v>
      </c>
      <c r="Q62" s="39">
        <v>6.0933000000000001E-2</v>
      </c>
      <c r="R62" s="39">
        <v>5.9680999999999998E-2</v>
      </c>
      <c r="S62" s="39">
        <v>5.8471000000000002E-2</v>
      </c>
      <c r="T62" s="39">
        <v>5.7384999999999999E-2</v>
      </c>
      <c r="U62" s="39">
        <v>5.6209000000000002E-2</v>
      </c>
      <c r="V62" s="39">
        <v>5.5024999999999998E-2</v>
      </c>
      <c r="W62" s="39">
        <v>5.3933000000000002E-2</v>
      </c>
      <c r="X62" s="39">
        <v>5.2831000000000003E-2</v>
      </c>
      <c r="Y62" s="39">
        <v>5.2283000000000003E-2</v>
      </c>
      <c r="Z62" s="39">
        <v>5.1791999999999998E-2</v>
      </c>
      <c r="AA62" s="39">
        <v>5.1248000000000002E-2</v>
      </c>
      <c r="AB62" s="39">
        <v>5.0798999999999997E-2</v>
      </c>
      <c r="AC62" s="39">
        <v>5.0387000000000001E-2</v>
      </c>
      <c r="AD62" s="39">
        <v>5.0148999999999999E-2</v>
      </c>
      <c r="AE62" s="39">
        <v>4.9715000000000002E-2</v>
      </c>
      <c r="AF62" s="39">
        <v>4.9415000000000001E-2</v>
      </c>
      <c r="AG62" s="39">
        <v>4.9187000000000002E-2</v>
      </c>
      <c r="AH62" s="39">
        <v>4.8996999999999999E-2</v>
      </c>
      <c r="AI62" s="40">
        <v>-1.9214999999999999E-2</v>
      </c>
    </row>
    <row r="63" spans="1:35" ht="15" customHeight="1">
      <c r="A63" s="17" t="s">
        <v>42</v>
      </c>
      <c r="B63" s="38" t="s">
        <v>19</v>
      </c>
      <c r="C63" s="39">
        <v>0.92732700000000001</v>
      </c>
      <c r="D63" s="39">
        <v>1.0088379999999999</v>
      </c>
      <c r="E63" s="39">
        <v>0.97111599999999998</v>
      </c>
      <c r="F63" s="39">
        <v>0.88697199999999998</v>
      </c>
      <c r="G63" s="39">
        <v>0.89194899999999999</v>
      </c>
      <c r="H63" s="39">
        <v>0.87592300000000001</v>
      </c>
      <c r="I63" s="39">
        <v>0.889297</v>
      </c>
      <c r="J63" s="39">
        <v>0.86436500000000005</v>
      </c>
      <c r="K63" s="39">
        <v>0.87566699999999997</v>
      </c>
      <c r="L63" s="39">
        <v>0.87673500000000004</v>
      </c>
      <c r="M63" s="39">
        <v>0.86275199999999996</v>
      </c>
      <c r="N63" s="39">
        <v>0.87661100000000003</v>
      </c>
      <c r="O63" s="39">
        <v>0.87746100000000005</v>
      </c>
      <c r="P63" s="39">
        <v>0.86594400000000005</v>
      </c>
      <c r="Q63" s="39">
        <v>0.87606399999999995</v>
      </c>
      <c r="R63" s="39">
        <v>0.87610900000000003</v>
      </c>
      <c r="S63" s="39">
        <v>0.87291200000000002</v>
      </c>
      <c r="T63" s="39">
        <v>0.86272700000000002</v>
      </c>
      <c r="U63" s="39">
        <v>0.869371</v>
      </c>
      <c r="V63" s="39">
        <v>0.85895600000000005</v>
      </c>
      <c r="W63" s="39">
        <v>0.85843599999999998</v>
      </c>
      <c r="X63" s="39">
        <v>0.864699</v>
      </c>
      <c r="Y63" s="39">
        <v>0.85375100000000004</v>
      </c>
      <c r="Z63" s="39">
        <v>0.85230899999999998</v>
      </c>
      <c r="AA63" s="39">
        <v>0.84980699999999998</v>
      </c>
      <c r="AB63" s="39">
        <v>0.84660400000000002</v>
      </c>
      <c r="AC63" s="39">
        <v>0.84451500000000002</v>
      </c>
      <c r="AD63" s="39">
        <v>0.843746</v>
      </c>
      <c r="AE63" s="39">
        <v>0.841557</v>
      </c>
      <c r="AF63" s="39">
        <v>0.84054899999999999</v>
      </c>
      <c r="AG63" s="39">
        <v>0.83998899999999999</v>
      </c>
      <c r="AH63" s="39">
        <v>0.84009100000000003</v>
      </c>
      <c r="AI63" s="40">
        <v>-3.1819999999999999E-3</v>
      </c>
    </row>
    <row r="64" spans="1:35" ht="15" customHeight="1">
      <c r="A64" s="17" t="s">
        <v>41</v>
      </c>
      <c r="B64" s="38" t="s">
        <v>17</v>
      </c>
      <c r="C64" s="39">
        <v>0.24548700000000001</v>
      </c>
      <c r="D64" s="39">
        <v>0.24624699999999999</v>
      </c>
      <c r="E64" s="39">
        <v>0.246891</v>
      </c>
      <c r="F64" s="39">
        <v>0.247228</v>
      </c>
      <c r="G64" s="39">
        <v>0.24740100000000001</v>
      </c>
      <c r="H64" s="39">
        <v>0.247561</v>
      </c>
      <c r="I64" s="39">
        <v>0.247747</v>
      </c>
      <c r="J64" s="39">
        <v>0.24787200000000001</v>
      </c>
      <c r="K64" s="39">
        <v>0.247948</v>
      </c>
      <c r="L64" s="39">
        <v>0.248034</v>
      </c>
      <c r="M64" s="39">
        <v>0.24811900000000001</v>
      </c>
      <c r="N64" s="39">
        <v>0.24812799999999999</v>
      </c>
      <c r="O64" s="39">
        <v>0.24811900000000001</v>
      </c>
      <c r="P64" s="39">
        <v>0.24807899999999999</v>
      </c>
      <c r="Q64" s="39">
        <v>0.247943</v>
      </c>
      <c r="R64" s="39">
        <v>0.24770400000000001</v>
      </c>
      <c r="S64" s="39">
        <v>0.24738199999999999</v>
      </c>
      <c r="T64" s="39">
        <v>0.24705099999999999</v>
      </c>
      <c r="U64" s="39">
        <v>0.246672</v>
      </c>
      <c r="V64" s="39">
        <v>0.24627099999999999</v>
      </c>
      <c r="W64" s="39">
        <v>0.24584500000000001</v>
      </c>
      <c r="X64" s="39">
        <v>0.245364</v>
      </c>
      <c r="Y64" s="39">
        <v>0.244837</v>
      </c>
      <c r="Z64" s="39">
        <v>0.24424299999999999</v>
      </c>
      <c r="AA64" s="39">
        <v>0.24363599999999999</v>
      </c>
      <c r="AB64" s="39">
        <v>0.243037</v>
      </c>
      <c r="AC64" s="39">
        <v>0.24246699999999999</v>
      </c>
      <c r="AD64" s="39">
        <v>0.241926</v>
      </c>
      <c r="AE64" s="39">
        <v>0.24138699999999999</v>
      </c>
      <c r="AF64" s="39">
        <v>0.24085799999999999</v>
      </c>
      <c r="AG64" s="39">
        <v>0.240316</v>
      </c>
      <c r="AH64" s="39">
        <v>0.23976</v>
      </c>
      <c r="AI64" s="40">
        <v>-7.6099999999999996E-4</v>
      </c>
    </row>
    <row r="65" spans="1:35" ht="15" customHeight="1">
      <c r="A65" s="17" t="s">
        <v>40</v>
      </c>
      <c r="B65" s="38" t="s">
        <v>15</v>
      </c>
      <c r="C65" s="39">
        <v>2.6409440000000002</v>
      </c>
      <c r="D65" s="39">
        <v>2.6730670000000001</v>
      </c>
      <c r="E65" s="39">
        <v>2.70635</v>
      </c>
      <c r="F65" s="39">
        <v>2.7321909999999998</v>
      </c>
      <c r="G65" s="39">
        <v>2.7524329999999999</v>
      </c>
      <c r="H65" s="39">
        <v>2.7760940000000001</v>
      </c>
      <c r="I65" s="39">
        <v>2.803131</v>
      </c>
      <c r="J65" s="39">
        <v>2.8286799999999999</v>
      </c>
      <c r="K65" s="39">
        <v>2.8535170000000001</v>
      </c>
      <c r="L65" s="39">
        <v>2.8798110000000001</v>
      </c>
      <c r="M65" s="39">
        <v>2.9085220000000001</v>
      </c>
      <c r="N65" s="39">
        <v>2.9371990000000001</v>
      </c>
      <c r="O65" s="39">
        <v>2.9673980000000002</v>
      </c>
      <c r="P65" s="39">
        <v>2.997719</v>
      </c>
      <c r="Q65" s="39">
        <v>3.0276000000000001</v>
      </c>
      <c r="R65" s="39">
        <v>3.0532080000000001</v>
      </c>
      <c r="S65" s="39">
        <v>3.0776520000000001</v>
      </c>
      <c r="T65" s="39">
        <v>3.1044260000000001</v>
      </c>
      <c r="U65" s="39">
        <v>3.132126</v>
      </c>
      <c r="V65" s="39">
        <v>3.1603249999999998</v>
      </c>
      <c r="W65" s="39">
        <v>3.1898339999999998</v>
      </c>
      <c r="X65" s="39">
        <v>3.220148</v>
      </c>
      <c r="Y65" s="39">
        <v>3.2501730000000002</v>
      </c>
      <c r="Z65" s="39">
        <v>3.2799529999999999</v>
      </c>
      <c r="AA65" s="39">
        <v>3.3107310000000001</v>
      </c>
      <c r="AB65" s="39">
        <v>3.34457</v>
      </c>
      <c r="AC65" s="39">
        <v>3.3831250000000002</v>
      </c>
      <c r="AD65" s="39">
        <v>3.4260440000000001</v>
      </c>
      <c r="AE65" s="39">
        <v>3.4711810000000001</v>
      </c>
      <c r="AF65" s="39">
        <v>3.5203720000000001</v>
      </c>
      <c r="AG65" s="39">
        <v>3.5717430000000001</v>
      </c>
      <c r="AH65" s="39">
        <v>3.6248130000000001</v>
      </c>
      <c r="AI65" s="40">
        <v>1.0267E-2</v>
      </c>
    </row>
    <row r="66" spans="1:35" ht="15" customHeight="1">
      <c r="A66" s="17" t="s">
        <v>39</v>
      </c>
      <c r="B66" s="38" t="s">
        <v>13</v>
      </c>
      <c r="C66" s="39">
        <v>0.51250099999999998</v>
      </c>
      <c r="D66" s="39">
        <v>0.52636899999999998</v>
      </c>
      <c r="E66" s="39">
        <v>0.51597700000000002</v>
      </c>
      <c r="F66" s="39">
        <v>0.504054</v>
      </c>
      <c r="G66" s="39">
        <v>0.48897299999999999</v>
      </c>
      <c r="H66" s="39">
        <v>0.47893000000000002</v>
      </c>
      <c r="I66" s="39">
        <v>0.47705999999999998</v>
      </c>
      <c r="J66" s="39">
        <v>0.475186</v>
      </c>
      <c r="K66" s="39">
        <v>0.47461300000000001</v>
      </c>
      <c r="L66" s="39">
        <v>0.47716599999999998</v>
      </c>
      <c r="M66" s="39">
        <v>0.47609899999999999</v>
      </c>
      <c r="N66" s="39">
        <v>0.47538999999999998</v>
      </c>
      <c r="O66" s="39">
        <v>0.47547800000000001</v>
      </c>
      <c r="P66" s="39">
        <v>0.47558800000000001</v>
      </c>
      <c r="Q66" s="39">
        <v>0.47572599999999998</v>
      </c>
      <c r="R66" s="39">
        <v>0.475885</v>
      </c>
      <c r="S66" s="39">
        <v>0.47606500000000002</v>
      </c>
      <c r="T66" s="39">
        <v>0.47626800000000002</v>
      </c>
      <c r="U66" s="39">
        <v>0.47649900000000001</v>
      </c>
      <c r="V66" s="39">
        <v>0.47674699999999998</v>
      </c>
      <c r="W66" s="39">
        <v>0.47701500000000002</v>
      </c>
      <c r="X66" s="39">
        <v>0.477302</v>
      </c>
      <c r="Y66" s="39">
        <v>0.47760000000000002</v>
      </c>
      <c r="Z66" s="39">
        <v>0.47791299999999998</v>
      </c>
      <c r="AA66" s="39">
        <v>0.47823700000000002</v>
      </c>
      <c r="AB66" s="39">
        <v>0.47857100000000002</v>
      </c>
      <c r="AC66" s="39">
        <v>0.47891499999999998</v>
      </c>
      <c r="AD66" s="39">
        <v>0.47926800000000003</v>
      </c>
      <c r="AE66" s="39">
        <v>0.47962700000000003</v>
      </c>
      <c r="AF66" s="39">
        <v>0.479993</v>
      </c>
      <c r="AG66" s="39">
        <v>0.48036400000000001</v>
      </c>
      <c r="AH66" s="39">
        <v>0.48074099999999997</v>
      </c>
      <c r="AI66" s="40">
        <v>-2.062E-3</v>
      </c>
    </row>
    <row r="67" spans="1:35" ht="15" customHeight="1">
      <c r="A67" s="17" t="s">
        <v>38</v>
      </c>
      <c r="B67" s="38" t="s">
        <v>11</v>
      </c>
      <c r="C67" s="39">
        <v>0.131469</v>
      </c>
      <c r="D67" s="39">
        <v>0.130998</v>
      </c>
      <c r="E67" s="39">
        <v>0.13061700000000001</v>
      </c>
      <c r="F67" s="39">
        <v>0.130166</v>
      </c>
      <c r="G67" s="39">
        <v>0.129716</v>
      </c>
      <c r="H67" s="39">
        <v>0.12923599999999999</v>
      </c>
      <c r="I67" s="39">
        <v>0.128717</v>
      </c>
      <c r="J67" s="39">
        <v>0.12820999999999999</v>
      </c>
      <c r="K67" s="39">
        <v>0.12773799999999999</v>
      </c>
      <c r="L67" s="39">
        <v>0.127329</v>
      </c>
      <c r="M67" s="39">
        <v>0.126997</v>
      </c>
      <c r="N67" s="39">
        <v>0.12667600000000001</v>
      </c>
      <c r="O67" s="39">
        <v>0.12639500000000001</v>
      </c>
      <c r="P67" s="39">
        <v>0.126142</v>
      </c>
      <c r="Q67" s="39">
        <v>0.12589600000000001</v>
      </c>
      <c r="R67" s="39">
        <v>0.12570400000000001</v>
      </c>
      <c r="S67" s="39">
        <v>0.12554999999999999</v>
      </c>
      <c r="T67" s="39">
        <v>0.12548999999999999</v>
      </c>
      <c r="U67" s="39">
        <v>0.12546399999999999</v>
      </c>
      <c r="V67" s="39">
        <v>0.125469</v>
      </c>
      <c r="W67" s="39">
        <v>0.12551200000000001</v>
      </c>
      <c r="X67" s="39">
        <v>0.125529</v>
      </c>
      <c r="Y67" s="39">
        <v>0.12553300000000001</v>
      </c>
      <c r="Z67" s="39">
        <v>0.125612</v>
      </c>
      <c r="AA67" s="39">
        <v>0.125667</v>
      </c>
      <c r="AB67" s="39">
        <v>0.12576499999999999</v>
      </c>
      <c r="AC67" s="39">
        <v>0.12594</v>
      </c>
      <c r="AD67" s="39">
        <v>0.12614400000000001</v>
      </c>
      <c r="AE67" s="39">
        <v>0.126361</v>
      </c>
      <c r="AF67" s="39">
        <v>0.12662699999999999</v>
      </c>
      <c r="AG67" s="39">
        <v>0.126863</v>
      </c>
      <c r="AH67" s="39">
        <v>0.127078</v>
      </c>
      <c r="AI67" s="40">
        <v>-1.0950000000000001E-3</v>
      </c>
    </row>
    <row r="68" spans="1:35" ht="15" customHeight="1">
      <c r="A68" s="17" t="s">
        <v>37</v>
      </c>
      <c r="B68" s="38" t="s">
        <v>265</v>
      </c>
      <c r="C68" s="39">
        <v>0.67192099999999999</v>
      </c>
      <c r="D68" s="39">
        <v>0.66721600000000003</v>
      </c>
      <c r="E68" s="39">
        <v>0.70137700000000003</v>
      </c>
      <c r="F68" s="39">
        <v>0.71380600000000005</v>
      </c>
      <c r="G68" s="39">
        <v>0.720885</v>
      </c>
      <c r="H68" s="39">
        <v>0.73513099999999998</v>
      </c>
      <c r="I68" s="39">
        <v>0.75184700000000004</v>
      </c>
      <c r="J68" s="39">
        <v>0.76075700000000002</v>
      </c>
      <c r="K68" s="39">
        <v>0.75591399999999997</v>
      </c>
      <c r="L68" s="39">
        <v>0.75647799999999998</v>
      </c>
      <c r="M68" s="39">
        <v>0.76330200000000004</v>
      </c>
      <c r="N68" s="39">
        <v>0.76538499999999998</v>
      </c>
      <c r="O68" s="39">
        <v>0.77258099999999996</v>
      </c>
      <c r="P68" s="39">
        <v>0.775926</v>
      </c>
      <c r="Q68" s="39">
        <v>0.77605999999999997</v>
      </c>
      <c r="R68" s="39">
        <v>0.77757399999999999</v>
      </c>
      <c r="S68" s="39">
        <v>0.78055399999999997</v>
      </c>
      <c r="T68" s="39">
        <v>0.79148700000000005</v>
      </c>
      <c r="U68" s="39">
        <v>0.79676000000000002</v>
      </c>
      <c r="V68" s="39">
        <v>0.80471300000000001</v>
      </c>
      <c r="W68" s="39">
        <v>0.81585600000000003</v>
      </c>
      <c r="X68" s="39">
        <v>0.82309900000000003</v>
      </c>
      <c r="Y68" s="39">
        <v>0.829399</v>
      </c>
      <c r="Z68" s="39">
        <v>0.84421900000000005</v>
      </c>
      <c r="AA68" s="39">
        <v>0.85306599999999999</v>
      </c>
      <c r="AB68" s="39">
        <v>0.86144500000000002</v>
      </c>
      <c r="AC68" s="39">
        <v>0.86952799999999997</v>
      </c>
      <c r="AD68" s="39">
        <v>0.87944999999999995</v>
      </c>
      <c r="AE68" s="39">
        <v>0.88793500000000003</v>
      </c>
      <c r="AF68" s="39">
        <v>0.89792799999999995</v>
      </c>
      <c r="AG68" s="39">
        <v>0.90513600000000005</v>
      </c>
      <c r="AH68" s="39">
        <v>0.912443</v>
      </c>
      <c r="AI68" s="40">
        <v>9.9190000000000007E-3</v>
      </c>
    </row>
    <row r="69" spans="1:35" ht="15" customHeight="1">
      <c r="A69" s="17" t="s">
        <v>36</v>
      </c>
      <c r="B69" s="37" t="s">
        <v>8</v>
      </c>
      <c r="C69" s="41">
        <v>28.112638</v>
      </c>
      <c r="D69" s="41">
        <v>28.229655999999999</v>
      </c>
      <c r="E69" s="41">
        <v>28.207280999999998</v>
      </c>
      <c r="F69" s="41">
        <v>28.009460000000001</v>
      </c>
      <c r="G69" s="41">
        <v>27.785589000000002</v>
      </c>
      <c r="H69" s="41">
        <v>27.463035999999999</v>
      </c>
      <c r="I69" s="41">
        <v>27.152018000000002</v>
      </c>
      <c r="J69" s="41">
        <v>26.878295999999999</v>
      </c>
      <c r="K69" s="41">
        <v>26.655809000000001</v>
      </c>
      <c r="L69" s="41">
        <v>26.445753</v>
      </c>
      <c r="M69" s="41">
        <v>26.240933999999999</v>
      </c>
      <c r="N69" s="41">
        <v>26.065761999999999</v>
      </c>
      <c r="O69" s="41">
        <v>25.948495999999999</v>
      </c>
      <c r="P69" s="41">
        <v>25.80217</v>
      </c>
      <c r="Q69" s="41">
        <v>25.701550999999998</v>
      </c>
      <c r="R69" s="41">
        <v>25.580608000000002</v>
      </c>
      <c r="S69" s="41">
        <v>25.470058000000002</v>
      </c>
      <c r="T69" s="41">
        <v>25.412188</v>
      </c>
      <c r="U69" s="41">
        <v>25.373760000000001</v>
      </c>
      <c r="V69" s="41">
        <v>25.339328999999999</v>
      </c>
      <c r="W69" s="41">
        <v>25.342278</v>
      </c>
      <c r="X69" s="41">
        <v>25.372105000000001</v>
      </c>
      <c r="Y69" s="41">
        <v>25.393758999999999</v>
      </c>
      <c r="Z69" s="41">
        <v>25.455908000000001</v>
      </c>
      <c r="AA69" s="41">
        <v>25.525803</v>
      </c>
      <c r="AB69" s="41">
        <v>25.624593999999998</v>
      </c>
      <c r="AC69" s="41">
        <v>25.752531000000001</v>
      </c>
      <c r="AD69" s="41">
        <v>25.930012000000001</v>
      </c>
      <c r="AE69" s="41">
        <v>26.094328000000001</v>
      </c>
      <c r="AF69" s="41">
        <v>26.300637999999999</v>
      </c>
      <c r="AG69" s="41">
        <v>26.523647</v>
      </c>
      <c r="AH69" s="41">
        <v>26.762129000000002</v>
      </c>
      <c r="AI69" s="42">
        <v>-1.5870000000000001E-3</v>
      </c>
    </row>
    <row r="71" spans="1:35" ht="15" customHeight="1">
      <c r="B71" s="37" t="s">
        <v>35</v>
      </c>
    </row>
    <row r="72" spans="1:35" ht="15" customHeight="1">
      <c r="A72" s="17" t="s">
        <v>34</v>
      </c>
      <c r="B72" s="38" t="s">
        <v>33</v>
      </c>
      <c r="C72" s="39">
        <v>8.2994579999999996</v>
      </c>
      <c r="D72" s="39">
        <v>8.2974309999999996</v>
      </c>
      <c r="E72" s="39">
        <v>8.2588670000000004</v>
      </c>
      <c r="F72" s="39">
        <v>8.1675760000000004</v>
      </c>
      <c r="G72" s="39">
        <v>8.0243540000000007</v>
      </c>
      <c r="H72" s="39">
        <v>7.8586140000000002</v>
      </c>
      <c r="I72" s="39">
        <v>7.6801620000000002</v>
      </c>
      <c r="J72" s="39">
        <v>7.5412800000000004</v>
      </c>
      <c r="K72" s="39">
        <v>7.4203780000000004</v>
      </c>
      <c r="L72" s="39">
        <v>7.3110980000000003</v>
      </c>
      <c r="M72" s="39">
        <v>7.2125899999999996</v>
      </c>
      <c r="N72" s="39">
        <v>7.1268469999999997</v>
      </c>
      <c r="O72" s="39">
        <v>7.0531100000000002</v>
      </c>
      <c r="P72" s="39">
        <v>6.9779020000000003</v>
      </c>
      <c r="Q72" s="39">
        <v>6.9087529999999999</v>
      </c>
      <c r="R72" s="39">
        <v>6.8371320000000004</v>
      </c>
      <c r="S72" s="39">
        <v>6.7657759999999998</v>
      </c>
      <c r="T72" s="39">
        <v>6.7127330000000001</v>
      </c>
      <c r="U72" s="39">
        <v>6.6661789999999996</v>
      </c>
      <c r="V72" s="39">
        <v>6.6268250000000002</v>
      </c>
      <c r="W72" s="39">
        <v>6.5956390000000003</v>
      </c>
      <c r="X72" s="39">
        <v>6.5729730000000002</v>
      </c>
      <c r="Y72" s="39">
        <v>6.552473</v>
      </c>
      <c r="Z72" s="39">
        <v>6.5389530000000002</v>
      </c>
      <c r="AA72" s="39">
        <v>6.5320929999999997</v>
      </c>
      <c r="AB72" s="39">
        <v>6.5313109999999996</v>
      </c>
      <c r="AC72" s="39">
        <v>6.536314</v>
      </c>
      <c r="AD72" s="39">
        <v>6.5523569999999998</v>
      </c>
      <c r="AE72" s="39">
        <v>6.5756370000000004</v>
      </c>
      <c r="AF72" s="39">
        <v>6.6085200000000004</v>
      </c>
      <c r="AG72" s="39">
        <v>6.6477279999999999</v>
      </c>
      <c r="AH72" s="39">
        <v>6.6932349999999996</v>
      </c>
      <c r="AI72" s="40">
        <v>-6.914E-3</v>
      </c>
    </row>
    <row r="73" spans="1:35" ht="15" customHeight="1">
      <c r="A73" s="17" t="s">
        <v>32</v>
      </c>
      <c r="B73" s="38" t="s">
        <v>31</v>
      </c>
      <c r="C73" s="39">
        <v>0.46364499999999997</v>
      </c>
      <c r="D73" s="39">
        <v>0.46393800000000002</v>
      </c>
      <c r="E73" s="39">
        <v>0.46578599999999998</v>
      </c>
      <c r="F73" s="39">
        <v>0.46665899999999999</v>
      </c>
      <c r="G73" s="39">
        <v>0.46610800000000002</v>
      </c>
      <c r="H73" s="39">
        <v>0.46401399999999998</v>
      </c>
      <c r="I73" s="39">
        <v>0.46384199999999998</v>
      </c>
      <c r="J73" s="39">
        <v>0.463561</v>
      </c>
      <c r="K73" s="39">
        <v>0.46387699999999998</v>
      </c>
      <c r="L73" s="39">
        <v>0.46449000000000001</v>
      </c>
      <c r="M73" s="39">
        <v>0.46555299999999999</v>
      </c>
      <c r="N73" s="39">
        <v>0.46645199999999998</v>
      </c>
      <c r="O73" s="39">
        <v>0.468995</v>
      </c>
      <c r="P73" s="39">
        <v>0.47097899999999998</v>
      </c>
      <c r="Q73" s="39">
        <v>0.47375400000000001</v>
      </c>
      <c r="R73" s="39">
        <v>0.476574</v>
      </c>
      <c r="S73" s="39">
        <v>0.47956399999999999</v>
      </c>
      <c r="T73" s="39">
        <v>0.48335600000000001</v>
      </c>
      <c r="U73" s="39">
        <v>0.48743799999999998</v>
      </c>
      <c r="V73" s="39">
        <v>0.49151800000000001</v>
      </c>
      <c r="W73" s="39">
        <v>0.49564900000000001</v>
      </c>
      <c r="X73" s="39">
        <v>0.500162</v>
      </c>
      <c r="Y73" s="39">
        <v>0.50509199999999999</v>
      </c>
      <c r="Z73" s="39">
        <v>0.50988299999999998</v>
      </c>
      <c r="AA73" s="39">
        <v>0.51541300000000001</v>
      </c>
      <c r="AB73" s="39">
        <v>0.52169200000000004</v>
      </c>
      <c r="AC73" s="39">
        <v>0.52834599999999998</v>
      </c>
      <c r="AD73" s="39">
        <v>0.53695999999999999</v>
      </c>
      <c r="AE73" s="39">
        <v>0.54386599999999996</v>
      </c>
      <c r="AF73" s="39">
        <v>0.55152599999999996</v>
      </c>
      <c r="AG73" s="39">
        <v>0.55940400000000001</v>
      </c>
      <c r="AH73" s="39">
        <v>0.56731500000000001</v>
      </c>
      <c r="AI73" s="40">
        <v>6.5310000000000003E-3</v>
      </c>
    </row>
    <row r="74" spans="1:35" ht="15" customHeight="1">
      <c r="A74" s="17" t="s">
        <v>30</v>
      </c>
      <c r="B74" s="38" t="s">
        <v>29</v>
      </c>
      <c r="C74" s="39">
        <v>0.115227</v>
      </c>
      <c r="D74" s="39">
        <v>0.115901</v>
      </c>
      <c r="E74" s="39">
        <v>0.116581</v>
      </c>
      <c r="F74" s="39">
        <v>0.11725099999999999</v>
      </c>
      <c r="G74" s="39">
        <v>0.117882</v>
      </c>
      <c r="H74" s="39">
        <v>0.118551</v>
      </c>
      <c r="I74" s="39">
        <v>0.11926</v>
      </c>
      <c r="J74" s="39">
        <v>0.11995</v>
      </c>
      <c r="K74" s="39">
        <v>0.120641</v>
      </c>
      <c r="L74" s="39">
        <v>0.12134</v>
      </c>
      <c r="M74" s="39">
        <v>0.122028</v>
      </c>
      <c r="N74" s="39">
        <v>0.122645</v>
      </c>
      <c r="O74" s="39">
        <v>0.12329</v>
      </c>
      <c r="P74" s="39">
        <v>0.123892</v>
      </c>
      <c r="Q74" s="39">
        <v>0.124421</v>
      </c>
      <c r="R74" s="39">
        <v>0.12492399999999999</v>
      </c>
      <c r="S74" s="39">
        <v>0.12542900000000001</v>
      </c>
      <c r="T74" s="39">
        <v>0.125889</v>
      </c>
      <c r="U74" s="39">
        <v>0.12637499999999999</v>
      </c>
      <c r="V74" s="39">
        <v>0.12679099999999999</v>
      </c>
      <c r="W74" s="39">
        <v>0.12717300000000001</v>
      </c>
      <c r="X74" s="39">
        <v>0.127473</v>
      </c>
      <c r="Y74" s="39">
        <v>0.12779799999999999</v>
      </c>
      <c r="Z74" s="39">
        <v>0.12806300000000001</v>
      </c>
      <c r="AA74" s="39">
        <v>0.12831100000000001</v>
      </c>
      <c r="AB74" s="39">
        <v>0.12853899999999999</v>
      </c>
      <c r="AC74" s="39">
        <v>0.12875300000000001</v>
      </c>
      <c r="AD74" s="39">
        <v>0.12895599999999999</v>
      </c>
      <c r="AE74" s="39">
        <v>0.12916</v>
      </c>
      <c r="AF74" s="39">
        <v>0.129386</v>
      </c>
      <c r="AG74" s="39">
        <v>0.12965699999999999</v>
      </c>
      <c r="AH74" s="39">
        <v>0.12998299999999999</v>
      </c>
      <c r="AI74" s="40">
        <v>3.895E-3</v>
      </c>
    </row>
    <row r="75" spans="1:35" ht="15" customHeight="1">
      <c r="A75" s="17" t="s">
        <v>28</v>
      </c>
      <c r="B75" s="38" t="s">
        <v>27</v>
      </c>
      <c r="C75" s="39">
        <v>2.827296</v>
      </c>
      <c r="D75" s="39">
        <v>2.8381769999999999</v>
      </c>
      <c r="E75" s="39">
        <v>2.8615330000000001</v>
      </c>
      <c r="F75" s="39">
        <v>2.8774790000000001</v>
      </c>
      <c r="G75" s="39">
        <v>2.8904100000000001</v>
      </c>
      <c r="H75" s="39">
        <v>2.883003</v>
      </c>
      <c r="I75" s="39">
        <v>2.873901</v>
      </c>
      <c r="J75" s="39">
        <v>2.859937</v>
      </c>
      <c r="K75" s="39">
        <v>2.8467769999999999</v>
      </c>
      <c r="L75" s="39">
        <v>2.829164</v>
      </c>
      <c r="M75" s="39">
        <v>2.8111160000000002</v>
      </c>
      <c r="N75" s="39">
        <v>2.7852190000000001</v>
      </c>
      <c r="O75" s="39">
        <v>2.7753410000000001</v>
      </c>
      <c r="P75" s="39">
        <v>2.7602579999999999</v>
      </c>
      <c r="Q75" s="39">
        <v>2.7520319999999998</v>
      </c>
      <c r="R75" s="39">
        <v>2.7423989999999998</v>
      </c>
      <c r="S75" s="39">
        <v>2.740685</v>
      </c>
      <c r="T75" s="39">
        <v>2.7438159999999998</v>
      </c>
      <c r="U75" s="39">
        <v>2.7465440000000001</v>
      </c>
      <c r="V75" s="39">
        <v>2.7515149999999999</v>
      </c>
      <c r="W75" s="39">
        <v>2.7579820000000002</v>
      </c>
      <c r="X75" s="39">
        <v>2.7674479999999999</v>
      </c>
      <c r="Y75" s="39">
        <v>2.7806380000000002</v>
      </c>
      <c r="Z75" s="39">
        <v>2.797015</v>
      </c>
      <c r="AA75" s="39">
        <v>2.8143769999999999</v>
      </c>
      <c r="AB75" s="39">
        <v>2.8386049999999998</v>
      </c>
      <c r="AC75" s="39">
        <v>2.8677969999999999</v>
      </c>
      <c r="AD75" s="39">
        <v>2.9048660000000002</v>
      </c>
      <c r="AE75" s="39">
        <v>2.9319310000000001</v>
      </c>
      <c r="AF75" s="39">
        <v>2.966593</v>
      </c>
      <c r="AG75" s="39">
        <v>3.0034960000000002</v>
      </c>
      <c r="AH75" s="39">
        <v>3.0408949999999999</v>
      </c>
      <c r="AI75" s="40">
        <v>2.3519999999999999E-3</v>
      </c>
    </row>
    <row r="76" spans="1:35" ht="15" customHeight="1">
      <c r="A76" s="17" t="s">
        <v>26</v>
      </c>
      <c r="B76" s="38" t="s">
        <v>25</v>
      </c>
      <c r="C76" s="39">
        <v>2.3255000000000001E-2</v>
      </c>
      <c r="D76" s="39">
        <v>2.3671000000000001E-2</v>
      </c>
      <c r="E76" s="39">
        <v>2.4065E-2</v>
      </c>
      <c r="F76" s="39">
        <v>2.4389999999999998E-2</v>
      </c>
      <c r="G76" s="39">
        <v>2.4702999999999999E-2</v>
      </c>
      <c r="H76" s="39">
        <v>2.5016E-2</v>
      </c>
      <c r="I76" s="39">
        <v>2.5316999999999999E-2</v>
      </c>
      <c r="J76" s="39">
        <v>2.5614000000000001E-2</v>
      </c>
      <c r="K76" s="39">
        <v>2.5898999999999998E-2</v>
      </c>
      <c r="L76" s="39">
        <v>2.6196000000000001E-2</v>
      </c>
      <c r="M76" s="39">
        <v>2.6491000000000001E-2</v>
      </c>
      <c r="N76" s="39">
        <v>2.6709E-2</v>
      </c>
      <c r="O76" s="39">
        <v>2.7018E-2</v>
      </c>
      <c r="P76" s="39">
        <v>2.7313E-2</v>
      </c>
      <c r="Q76" s="39">
        <v>2.7597E-2</v>
      </c>
      <c r="R76" s="39">
        <v>2.7855999999999999E-2</v>
      </c>
      <c r="S76" s="39">
        <v>2.8129999999999999E-2</v>
      </c>
      <c r="T76" s="39">
        <v>2.8393000000000002E-2</v>
      </c>
      <c r="U76" s="39">
        <v>2.8663000000000001E-2</v>
      </c>
      <c r="V76" s="39">
        <v>2.8931999999999999E-2</v>
      </c>
      <c r="W76" s="39">
        <v>2.9201999999999999E-2</v>
      </c>
      <c r="X76" s="39">
        <v>2.9463E-2</v>
      </c>
      <c r="Y76" s="39">
        <v>2.972E-2</v>
      </c>
      <c r="Z76" s="39">
        <v>2.9973E-2</v>
      </c>
      <c r="AA76" s="39">
        <v>3.0235000000000001E-2</v>
      </c>
      <c r="AB76" s="39">
        <v>3.0498999999999998E-2</v>
      </c>
      <c r="AC76" s="39">
        <v>3.0761E-2</v>
      </c>
      <c r="AD76" s="39">
        <v>3.1043000000000001E-2</v>
      </c>
      <c r="AE76" s="39">
        <v>3.1319E-2</v>
      </c>
      <c r="AF76" s="39">
        <v>3.1608999999999998E-2</v>
      </c>
      <c r="AG76" s="39">
        <v>3.1884999999999997E-2</v>
      </c>
      <c r="AH76" s="39">
        <v>3.2168000000000002E-2</v>
      </c>
      <c r="AI76" s="40">
        <v>1.0521000000000001E-2</v>
      </c>
    </row>
    <row r="77" spans="1:35" ht="15" customHeight="1">
      <c r="A77" s="17" t="s">
        <v>24</v>
      </c>
      <c r="B77" s="38" t="s">
        <v>23</v>
      </c>
      <c r="C77" s="39">
        <v>0.24742500000000001</v>
      </c>
      <c r="D77" s="39">
        <v>0.235349</v>
      </c>
      <c r="E77" s="39">
        <v>0.22429399999999999</v>
      </c>
      <c r="F77" s="39">
        <v>0.22170300000000001</v>
      </c>
      <c r="G77" s="39">
        <v>0.22045799999999999</v>
      </c>
      <c r="H77" s="39">
        <v>0.21718599999999999</v>
      </c>
      <c r="I77" s="39">
        <v>0.211368</v>
      </c>
      <c r="J77" s="39">
        <v>0.21512300000000001</v>
      </c>
      <c r="K77" s="39">
        <v>0.21487100000000001</v>
      </c>
      <c r="L77" s="39">
        <v>0.214751</v>
      </c>
      <c r="M77" s="39">
        <v>0.21241499999999999</v>
      </c>
      <c r="N77" s="39">
        <v>0.21002999999999999</v>
      </c>
      <c r="O77" s="39">
        <v>0.20951500000000001</v>
      </c>
      <c r="P77" s="39">
        <v>0.20926700000000001</v>
      </c>
      <c r="Q77" s="39">
        <v>0.209119</v>
      </c>
      <c r="R77" s="39">
        <v>0.20902899999999999</v>
      </c>
      <c r="S77" s="39">
        <v>0.20796100000000001</v>
      </c>
      <c r="T77" s="39">
        <v>0.20799300000000001</v>
      </c>
      <c r="U77" s="39">
        <v>0.20749400000000001</v>
      </c>
      <c r="V77" s="39">
        <v>0.20572799999999999</v>
      </c>
      <c r="W77" s="39">
        <v>0.205676</v>
      </c>
      <c r="X77" s="39">
        <v>0.20463999999999999</v>
      </c>
      <c r="Y77" s="39">
        <v>0.20417199999999999</v>
      </c>
      <c r="Z77" s="39">
        <v>0.20435200000000001</v>
      </c>
      <c r="AA77" s="39">
        <v>0.204426</v>
      </c>
      <c r="AB77" s="39">
        <v>0.20468800000000001</v>
      </c>
      <c r="AC77" s="39">
        <v>0.20524800000000001</v>
      </c>
      <c r="AD77" s="39">
        <v>0.206758</v>
      </c>
      <c r="AE77" s="39">
        <v>0.207232</v>
      </c>
      <c r="AF77" s="39">
        <v>0.20827699999999999</v>
      </c>
      <c r="AG77" s="39">
        <v>0.209481</v>
      </c>
      <c r="AH77" s="39">
        <v>0.211086</v>
      </c>
      <c r="AI77" s="40">
        <v>-5.1110000000000001E-3</v>
      </c>
    </row>
    <row r="78" spans="1:35" ht="15" customHeight="1">
      <c r="A78" s="17" t="s">
        <v>22</v>
      </c>
      <c r="B78" s="38" t="s">
        <v>21</v>
      </c>
      <c r="C78" s="39">
        <v>4.2333000000000003E-2</v>
      </c>
      <c r="D78" s="39">
        <v>4.1603000000000001E-2</v>
      </c>
      <c r="E78" s="39">
        <v>4.0634999999999998E-2</v>
      </c>
      <c r="F78" s="39">
        <v>3.9399999999999998E-2</v>
      </c>
      <c r="G78" s="39">
        <v>3.8405000000000002E-2</v>
      </c>
      <c r="H78" s="39">
        <v>3.7228999999999998E-2</v>
      </c>
      <c r="I78" s="39">
        <v>3.6080000000000001E-2</v>
      </c>
      <c r="J78" s="39">
        <v>3.5014000000000003E-2</v>
      </c>
      <c r="K78" s="39">
        <v>3.3952999999999997E-2</v>
      </c>
      <c r="L78" s="39">
        <v>3.2850999999999998E-2</v>
      </c>
      <c r="M78" s="39">
        <v>3.1706999999999999E-2</v>
      </c>
      <c r="N78" s="39">
        <v>3.0539E-2</v>
      </c>
      <c r="O78" s="39">
        <v>3.0006000000000001E-2</v>
      </c>
      <c r="P78" s="39">
        <v>2.9419000000000001E-2</v>
      </c>
      <c r="Q78" s="39">
        <v>2.8888E-2</v>
      </c>
      <c r="R78" s="39">
        <v>2.8289999999999999E-2</v>
      </c>
      <c r="S78" s="39">
        <v>2.7720000000000002E-2</v>
      </c>
      <c r="T78" s="39">
        <v>2.7203999999999999E-2</v>
      </c>
      <c r="U78" s="39">
        <v>2.666E-2</v>
      </c>
      <c r="V78" s="39">
        <v>2.6100999999999999E-2</v>
      </c>
      <c r="W78" s="39">
        <v>2.5585E-2</v>
      </c>
      <c r="X78" s="39">
        <v>2.5052000000000001E-2</v>
      </c>
      <c r="Y78" s="39">
        <v>2.4795000000000001E-2</v>
      </c>
      <c r="Z78" s="39">
        <v>2.4559000000000001E-2</v>
      </c>
      <c r="AA78" s="39">
        <v>2.4299999999999999E-2</v>
      </c>
      <c r="AB78" s="39">
        <v>2.4087999999999998E-2</v>
      </c>
      <c r="AC78" s="39">
        <v>2.3893000000000001E-2</v>
      </c>
      <c r="AD78" s="39">
        <v>2.3781E-2</v>
      </c>
      <c r="AE78" s="39">
        <v>2.3574000000000001E-2</v>
      </c>
      <c r="AF78" s="39">
        <v>2.3429999999999999E-2</v>
      </c>
      <c r="AG78" s="39">
        <v>2.3321999999999999E-2</v>
      </c>
      <c r="AH78" s="39">
        <v>2.3231000000000002E-2</v>
      </c>
      <c r="AI78" s="40">
        <v>-1.9171000000000001E-2</v>
      </c>
    </row>
    <row r="79" spans="1:35" ht="15" customHeight="1">
      <c r="A79" s="17" t="s">
        <v>20</v>
      </c>
      <c r="B79" s="38" t="s">
        <v>19</v>
      </c>
      <c r="C79" s="39">
        <v>0.41904400000000003</v>
      </c>
      <c r="D79" s="39">
        <v>0.45932400000000001</v>
      </c>
      <c r="E79" s="39">
        <v>0.44025500000000001</v>
      </c>
      <c r="F79" s="39">
        <v>0.39814699999999997</v>
      </c>
      <c r="G79" s="39">
        <v>0.4</v>
      </c>
      <c r="H79" s="39">
        <v>0.39439400000000002</v>
      </c>
      <c r="I79" s="39">
        <v>0.39922200000000002</v>
      </c>
      <c r="J79" s="39">
        <v>0.39042500000000002</v>
      </c>
      <c r="K79" s="39">
        <v>0.394511</v>
      </c>
      <c r="L79" s="39">
        <v>0.39495000000000002</v>
      </c>
      <c r="M79" s="39">
        <v>0.39003300000000002</v>
      </c>
      <c r="N79" s="39">
        <v>0.394978</v>
      </c>
      <c r="O79" s="39">
        <v>0.39536399999999999</v>
      </c>
      <c r="P79" s="39">
        <v>0.39130700000000002</v>
      </c>
      <c r="Q79" s="39">
        <v>0.39493099999999998</v>
      </c>
      <c r="R79" s="39">
        <v>0.39496900000000001</v>
      </c>
      <c r="S79" s="39">
        <v>0.39388800000000002</v>
      </c>
      <c r="T79" s="39">
        <v>0.39029199999999997</v>
      </c>
      <c r="U79" s="39">
        <v>0.39277800000000002</v>
      </c>
      <c r="V79" s="39">
        <v>0.38911699999999999</v>
      </c>
      <c r="W79" s="39">
        <v>0.38897999999999999</v>
      </c>
      <c r="X79" s="39">
        <v>0.39118900000000001</v>
      </c>
      <c r="Y79" s="39">
        <v>0.387353</v>
      </c>
      <c r="Z79" s="39">
        <v>0.38686100000000001</v>
      </c>
      <c r="AA79" s="39">
        <v>0.38600800000000002</v>
      </c>
      <c r="AB79" s="39">
        <v>0.38491500000000001</v>
      </c>
      <c r="AC79" s="39">
        <v>0.38422600000000001</v>
      </c>
      <c r="AD79" s="39">
        <v>0.38400499999999999</v>
      </c>
      <c r="AE79" s="39">
        <v>0.38326900000000003</v>
      </c>
      <c r="AF79" s="39">
        <v>0.382965</v>
      </c>
      <c r="AG79" s="39">
        <v>0.38282300000000002</v>
      </c>
      <c r="AH79" s="39">
        <v>0.382909</v>
      </c>
      <c r="AI79" s="40">
        <v>-2.905E-3</v>
      </c>
    </row>
    <row r="80" spans="1:35" ht="15" customHeight="1">
      <c r="A80" s="17" t="s">
        <v>18</v>
      </c>
      <c r="B80" s="38" t="s">
        <v>17</v>
      </c>
      <c r="C80" s="39">
        <v>0.13308</v>
      </c>
      <c r="D80" s="39">
        <v>0.13350000000000001</v>
      </c>
      <c r="E80" s="39">
        <v>0.133858</v>
      </c>
      <c r="F80" s="39">
        <v>0.134049</v>
      </c>
      <c r="G80" s="39">
        <v>0.13415199999999999</v>
      </c>
      <c r="H80" s="39">
        <v>0.13424700000000001</v>
      </c>
      <c r="I80" s="39">
        <v>0.134378</v>
      </c>
      <c r="J80" s="39">
        <v>0.13447700000000001</v>
      </c>
      <c r="K80" s="39">
        <v>0.134548</v>
      </c>
      <c r="L80" s="39">
        <v>0.13462499999999999</v>
      </c>
      <c r="M80" s="39">
        <v>0.13470099999999999</v>
      </c>
      <c r="N80" s="39">
        <v>0.134737</v>
      </c>
      <c r="O80" s="39">
        <v>0.13476199999999999</v>
      </c>
      <c r="P80" s="39">
        <v>0.134771</v>
      </c>
      <c r="Q80" s="39">
        <v>0.13472700000000001</v>
      </c>
      <c r="R80" s="39">
        <v>0.134629</v>
      </c>
      <c r="S80" s="39">
        <v>0.13448399999999999</v>
      </c>
      <c r="T80" s="39">
        <v>0.134326</v>
      </c>
      <c r="U80" s="39">
        <v>0.13414300000000001</v>
      </c>
      <c r="V80" s="39">
        <v>0.13394700000000001</v>
      </c>
      <c r="W80" s="39">
        <v>0.133738</v>
      </c>
      <c r="X80" s="39">
        <v>0.13349800000000001</v>
      </c>
      <c r="Y80" s="39">
        <v>0.13322999999999999</v>
      </c>
      <c r="Z80" s="39">
        <v>0.13292499999999999</v>
      </c>
      <c r="AA80" s="39">
        <v>0.13261300000000001</v>
      </c>
      <c r="AB80" s="39">
        <v>0.13230500000000001</v>
      </c>
      <c r="AC80" s="39">
        <v>0.13201299999999999</v>
      </c>
      <c r="AD80" s="39">
        <v>0.13173699999999999</v>
      </c>
      <c r="AE80" s="39">
        <v>0.13146099999999999</v>
      </c>
      <c r="AF80" s="39">
        <v>0.131191</v>
      </c>
      <c r="AG80" s="39">
        <v>0.130914</v>
      </c>
      <c r="AH80" s="39">
        <v>0.130629</v>
      </c>
      <c r="AI80" s="40">
        <v>-5.9999999999999995E-4</v>
      </c>
    </row>
    <row r="81" spans="1:35" ht="15" customHeight="1">
      <c r="A81" s="17" t="s">
        <v>16</v>
      </c>
      <c r="B81" s="38" t="s">
        <v>15</v>
      </c>
      <c r="C81" s="39">
        <v>1.2774190000000001</v>
      </c>
      <c r="D81" s="39">
        <v>1.2929409999999999</v>
      </c>
      <c r="E81" s="39">
        <v>1.309023</v>
      </c>
      <c r="F81" s="39">
        <v>1.321509</v>
      </c>
      <c r="G81" s="39">
        <v>1.3312900000000001</v>
      </c>
      <c r="H81" s="39">
        <v>1.3427230000000001</v>
      </c>
      <c r="I81" s="39">
        <v>1.3557900000000001</v>
      </c>
      <c r="J81" s="39">
        <v>1.3681369999999999</v>
      </c>
      <c r="K81" s="39">
        <v>1.3801410000000001</v>
      </c>
      <c r="L81" s="39">
        <v>1.3928480000000001</v>
      </c>
      <c r="M81" s="39">
        <v>1.4067240000000001</v>
      </c>
      <c r="N81" s="39">
        <v>1.4205829999999999</v>
      </c>
      <c r="O81" s="39">
        <v>1.4351780000000001</v>
      </c>
      <c r="P81" s="39">
        <v>1.449832</v>
      </c>
      <c r="Q81" s="39">
        <v>1.464272</v>
      </c>
      <c r="R81" s="39">
        <v>1.4766490000000001</v>
      </c>
      <c r="S81" s="39">
        <v>1.4884630000000001</v>
      </c>
      <c r="T81" s="39">
        <v>1.5014019999999999</v>
      </c>
      <c r="U81" s="39">
        <v>1.5147889999999999</v>
      </c>
      <c r="V81" s="39">
        <v>1.528416</v>
      </c>
      <c r="W81" s="39">
        <v>1.5426770000000001</v>
      </c>
      <c r="X81" s="39">
        <v>1.5573269999999999</v>
      </c>
      <c r="Y81" s="39">
        <v>1.571836</v>
      </c>
      <c r="Z81" s="39">
        <v>1.586228</v>
      </c>
      <c r="AA81" s="39">
        <v>1.6011010000000001</v>
      </c>
      <c r="AB81" s="39">
        <v>1.6174539999999999</v>
      </c>
      <c r="AC81" s="39">
        <v>1.636085</v>
      </c>
      <c r="AD81" s="39">
        <v>1.656825</v>
      </c>
      <c r="AE81" s="39">
        <v>1.6786369999999999</v>
      </c>
      <c r="AF81" s="39">
        <v>1.702407</v>
      </c>
      <c r="AG81" s="39">
        <v>1.727231</v>
      </c>
      <c r="AH81" s="39">
        <v>1.7528760000000001</v>
      </c>
      <c r="AI81" s="40">
        <v>1.0259000000000001E-2</v>
      </c>
    </row>
    <row r="82" spans="1:35" ht="15" customHeight="1">
      <c r="A82" s="17" t="s">
        <v>14</v>
      </c>
      <c r="B82" s="38" t="s">
        <v>13</v>
      </c>
      <c r="C82" s="39">
        <v>0.245757</v>
      </c>
      <c r="D82" s="39">
        <v>0.25195600000000001</v>
      </c>
      <c r="E82" s="39">
        <v>0.24727399999999999</v>
      </c>
      <c r="F82" s="39">
        <v>0.24185499999999999</v>
      </c>
      <c r="G82" s="39">
        <v>0.23461799999999999</v>
      </c>
      <c r="H82" s="39">
        <v>0.22980800000000001</v>
      </c>
      <c r="I82" s="39">
        <v>0.22891800000000001</v>
      </c>
      <c r="J82" s="39">
        <v>0.228018</v>
      </c>
      <c r="K82" s="39">
        <v>0.227745</v>
      </c>
      <c r="L82" s="39">
        <v>0.22897000000000001</v>
      </c>
      <c r="M82" s="39">
        <v>0.22845399999999999</v>
      </c>
      <c r="N82" s="39">
        <v>0.228098</v>
      </c>
      <c r="O82" s="39">
        <v>0.22814899999999999</v>
      </c>
      <c r="P82" s="39">
        <v>0.22819700000000001</v>
      </c>
      <c r="Q82" s="39">
        <v>0.22825300000000001</v>
      </c>
      <c r="R82" s="39">
        <v>0.22831799999999999</v>
      </c>
      <c r="S82" s="39">
        <v>0.228408</v>
      </c>
      <c r="T82" s="39">
        <v>0.22850100000000001</v>
      </c>
      <c r="U82" s="39">
        <v>0.228635</v>
      </c>
      <c r="V82" s="39">
        <v>0.22875499999999999</v>
      </c>
      <c r="W82" s="39">
        <v>0.22888500000000001</v>
      </c>
      <c r="X82" s="39">
        <v>0.22899900000000001</v>
      </c>
      <c r="Y82" s="39">
        <v>0.22914799999999999</v>
      </c>
      <c r="Z82" s="39">
        <v>0.22929099999999999</v>
      </c>
      <c r="AA82" s="39">
        <v>0.22944500000000001</v>
      </c>
      <c r="AB82" s="39">
        <v>0.22960700000000001</v>
      </c>
      <c r="AC82" s="39">
        <v>0.22977500000000001</v>
      </c>
      <c r="AD82" s="39">
        <v>0.22994500000000001</v>
      </c>
      <c r="AE82" s="39">
        <v>0.23011400000000001</v>
      </c>
      <c r="AF82" s="39">
        <v>0.23028799999999999</v>
      </c>
      <c r="AG82" s="39">
        <v>0.230466</v>
      </c>
      <c r="AH82" s="39">
        <v>0.23064699999999999</v>
      </c>
      <c r="AI82" s="40">
        <v>-2.0449999999999999E-3</v>
      </c>
    </row>
    <row r="83" spans="1:35" ht="15" customHeight="1">
      <c r="A83" s="17" t="s">
        <v>12</v>
      </c>
      <c r="B83" s="38" t="s">
        <v>11</v>
      </c>
      <c r="C83" s="39">
        <v>6.2101000000000003E-2</v>
      </c>
      <c r="D83" s="39">
        <v>6.1879000000000003E-2</v>
      </c>
      <c r="E83" s="39">
        <v>6.1698999999999997E-2</v>
      </c>
      <c r="F83" s="39">
        <v>6.1485999999999999E-2</v>
      </c>
      <c r="G83" s="39">
        <v>6.1273000000000001E-2</v>
      </c>
      <c r="H83" s="39">
        <v>6.1046999999999997E-2</v>
      </c>
      <c r="I83" s="39">
        <v>6.0801000000000001E-2</v>
      </c>
      <c r="J83" s="39">
        <v>6.0561999999999998E-2</v>
      </c>
      <c r="K83" s="39">
        <v>6.0338999999999997E-2</v>
      </c>
      <c r="L83" s="39">
        <v>6.0145999999999998E-2</v>
      </c>
      <c r="M83" s="39">
        <v>5.9989000000000001E-2</v>
      </c>
      <c r="N83" s="39">
        <v>5.9838000000000002E-2</v>
      </c>
      <c r="O83" s="39">
        <v>5.9705000000000001E-2</v>
      </c>
      <c r="P83" s="39">
        <v>5.9584999999999999E-2</v>
      </c>
      <c r="Q83" s="39">
        <v>5.9469000000000001E-2</v>
      </c>
      <c r="R83" s="39">
        <v>5.9378E-2</v>
      </c>
      <c r="S83" s="39">
        <v>5.9305999999999998E-2</v>
      </c>
      <c r="T83" s="39">
        <v>5.9277000000000003E-2</v>
      </c>
      <c r="U83" s="39">
        <v>5.9264999999999998E-2</v>
      </c>
      <c r="V83" s="39">
        <v>5.9268000000000001E-2</v>
      </c>
      <c r="W83" s="39">
        <v>5.9288E-2</v>
      </c>
      <c r="X83" s="39">
        <v>5.9296000000000001E-2</v>
      </c>
      <c r="Y83" s="39">
        <v>5.9297999999999997E-2</v>
      </c>
      <c r="Z83" s="39">
        <v>5.9334999999999999E-2</v>
      </c>
      <c r="AA83" s="39">
        <v>5.9360999999999997E-2</v>
      </c>
      <c r="AB83" s="39">
        <v>5.9407000000000001E-2</v>
      </c>
      <c r="AC83" s="39">
        <v>5.9490000000000001E-2</v>
      </c>
      <c r="AD83" s="39">
        <v>5.9586E-2</v>
      </c>
      <c r="AE83" s="39">
        <v>5.9687999999999998E-2</v>
      </c>
      <c r="AF83" s="39">
        <v>5.9813999999999999E-2</v>
      </c>
      <c r="AG83" s="39">
        <v>5.9926E-2</v>
      </c>
      <c r="AH83" s="39">
        <v>6.0026999999999997E-2</v>
      </c>
      <c r="AI83" s="40">
        <v>-1.0950000000000001E-3</v>
      </c>
    </row>
    <row r="84" spans="1:35" ht="15" customHeight="1">
      <c r="A84" s="17" t="s">
        <v>10</v>
      </c>
      <c r="B84" s="38" t="s">
        <v>265</v>
      </c>
      <c r="C84" s="39">
        <v>0.31739299999999998</v>
      </c>
      <c r="D84" s="39">
        <v>0.31517099999999998</v>
      </c>
      <c r="E84" s="39">
        <v>0.33130700000000002</v>
      </c>
      <c r="F84" s="39">
        <v>0.33717799999999998</v>
      </c>
      <c r="G84" s="39">
        <v>0.34052199999999999</v>
      </c>
      <c r="H84" s="39">
        <v>0.34725099999999998</v>
      </c>
      <c r="I84" s="39">
        <v>0.35514699999999999</v>
      </c>
      <c r="J84" s="39">
        <v>0.35935600000000001</v>
      </c>
      <c r="K84" s="39">
        <v>0.357068</v>
      </c>
      <c r="L84" s="39">
        <v>0.35733500000000001</v>
      </c>
      <c r="M84" s="39">
        <v>0.36055799999999999</v>
      </c>
      <c r="N84" s="39">
        <v>0.36154199999999997</v>
      </c>
      <c r="O84" s="39">
        <v>0.36494100000000002</v>
      </c>
      <c r="P84" s="39">
        <v>0.36652099999999999</v>
      </c>
      <c r="Q84" s="39">
        <v>0.36658499999999999</v>
      </c>
      <c r="R84" s="39">
        <v>0.36730000000000002</v>
      </c>
      <c r="S84" s="39">
        <v>0.36870799999999998</v>
      </c>
      <c r="T84" s="39">
        <v>0.37387199999999998</v>
      </c>
      <c r="U84" s="39">
        <v>0.376363</v>
      </c>
      <c r="V84" s="39">
        <v>0.38012000000000001</v>
      </c>
      <c r="W84" s="39">
        <v>0.38538299999999998</v>
      </c>
      <c r="X84" s="39">
        <v>0.38880399999999998</v>
      </c>
      <c r="Y84" s="39">
        <v>0.39178000000000002</v>
      </c>
      <c r="Z84" s="39">
        <v>0.398781</v>
      </c>
      <c r="AA84" s="39">
        <v>0.40295999999999998</v>
      </c>
      <c r="AB84" s="39">
        <v>0.406918</v>
      </c>
      <c r="AC84" s="39">
        <v>0.41073599999999999</v>
      </c>
      <c r="AD84" s="39">
        <v>0.41542299999999999</v>
      </c>
      <c r="AE84" s="39">
        <v>0.419431</v>
      </c>
      <c r="AF84" s="39">
        <v>0.424151</v>
      </c>
      <c r="AG84" s="39">
        <v>0.42755599999999999</v>
      </c>
      <c r="AH84" s="39">
        <v>0.431008</v>
      </c>
      <c r="AI84" s="40">
        <v>9.9190000000000007E-3</v>
      </c>
    </row>
    <row r="85" spans="1:35" ht="15" customHeight="1">
      <c r="A85" s="17" t="s">
        <v>9</v>
      </c>
      <c r="B85" s="37" t="s">
        <v>8</v>
      </c>
      <c r="C85" s="41">
        <v>14.473433</v>
      </c>
      <c r="D85" s="41">
        <v>14.53084</v>
      </c>
      <c r="E85" s="41">
        <v>14.515177</v>
      </c>
      <c r="F85" s="41">
        <v>14.408682000000001</v>
      </c>
      <c r="G85" s="41">
        <v>14.284176</v>
      </c>
      <c r="H85" s="41">
        <v>14.113085</v>
      </c>
      <c r="I85" s="41">
        <v>13.944188</v>
      </c>
      <c r="J85" s="41">
        <v>13.801455000000001</v>
      </c>
      <c r="K85" s="41">
        <v>13.680749</v>
      </c>
      <c r="L85" s="41">
        <v>13.568763000000001</v>
      </c>
      <c r="M85" s="41">
        <v>13.462358</v>
      </c>
      <c r="N85" s="41">
        <v>13.368217</v>
      </c>
      <c r="O85" s="41">
        <v>13.305375</v>
      </c>
      <c r="P85" s="41">
        <v>13.229243</v>
      </c>
      <c r="Q85" s="41">
        <v>13.172801</v>
      </c>
      <c r="R85" s="41">
        <v>13.107445999999999</v>
      </c>
      <c r="S85" s="41">
        <v>13.048519000000001</v>
      </c>
      <c r="T85" s="41">
        <v>13.017054999999999</v>
      </c>
      <c r="U85" s="41">
        <v>12.995324999999999</v>
      </c>
      <c r="V85" s="41">
        <v>12.977034</v>
      </c>
      <c r="W85" s="41">
        <v>12.975856</v>
      </c>
      <c r="X85" s="41">
        <v>12.986323000000001</v>
      </c>
      <c r="Y85" s="41">
        <v>12.997332999999999</v>
      </c>
      <c r="Z85" s="41">
        <v>13.026218</v>
      </c>
      <c r="AA85" s="41">
        <v>13.060641</v>
      </c>
      <c r="AB85" s="41">
        <v>13.110025</v>
      </c>
      <c r="AC85" s="41">
        <v>13.173438000000001</v>
      </c>
      <c r="AD85" s="41">
        <v>13.26224</v>
      </c>
      <c r="AE85" s="41">
        <v>13.345319999999999</v>
      </c>
      <c r="AF85" s="41">
        <v>13.450161</v>
      </c>
      <c r="AG85" s="41">
        <v>13.563889</v>
      </c>
      <c r="AH85" s="41">
        <v>13.686009</v>
      </c>
      <c r="AI85" s="42">
        <v>-1.8029999999999999E-3</v>
      </c>
    </row>
    <row r="86" spans="1:35" ht="15" customHeight="1" thickBot="1"/>
    <row r="87" spans="1:35" ht="15" customHeight="1">
      <c r="B87" s="86" t="s">
        <v>7</v>
      </c>
      <c r="C87" s="86"/>
      <c r="D87" s="86"/>
      <c r="E87" s="86"/>
      <c r="F87" s="86"/>
      <c r="G87" s="86"/>
      <c r="H87" s="86"/>
      <c r="I87" s="86"/>
      <c r="J87" s="86"/>
      <c r="K87" s="86"/>
      <c r="L87" s="86"/>
      <c r="M87" s="86"/>
      <c r="N87" s="86"/>
      <c r="O87" s="86"/>
      <c r="P87" s="86"/>
      <c r="Q87" s="86"/>
      <c r="R87" s="86"/>
      <c r="S87" s="86"/>
      <c r="T87" s="86"/>
      <c r="U87" s="86"/>
      <c r="V87" s="86"/>
      <c r="W87" s="86"/>
      <c r="X87" s="86"/>
      <c r="Y87" s="86"/>
      <c r="Z87" s="86"/>
      <c r="AA87" s="86"/>
      <c r="AB87" s="86"/>
      <c r="AC87" s="86"/>
      <c r="AD87" s="86"/>
      <c r="AE87" s="86"/>
      <c r="AF87" s="86"/>
      <c r="AG87" s="86"/>
      <c r="AH87" s="86"/>
      <c r="AI87" s="86"/>
    </row>
    <row r="88" spans="1:35" ht="15" customHeight="1">
      <c r="B88" s="18" t="s">
        <v>6</v>
      </c>
    </row>
    <row r="89" spans="1:35" ht="15" customHeight="1">
      <c r="B89" s="18" t="s">
        <v>5</v>
      </c>
    </row>
    <row r="90" spans="1:35" ht="15" customHeight="1">
      <c r="B90" s="18" t="s">
        <v>320</v>
      </c>
    </row>
    <row r="91" spans="1:35" ht="15" customHeight="1">
      <c r="B91" s="18" t="s">
        <v>4</v>
      </c>
    </row>
    <row r="92" spans="1:35" ht="15" customHeight="1">
      <c r="B92" s="18" t="s">
        <v>3</v>
      </c>
    </row>
    <row r="93" spans="1:35" ht="15" customHeight="1">
      <c r="B93" s="18" t="s">
        <v>2</v>
      </c>
    </row>
    <row r="94" spans="1:35" ht="15" customHeight="1">
      <c r="B94" s="18" t="s">
        <v>1</v>
      </c>
    </row>
    <row r="95" spans="1:35" ht="15" customHeight="1">
      <c r="B95" s="18" t="s">
        <v>123</v>
      </c>
    </row>
    <row r="96" spans="1:35" ht="15" customHeight="1">
      <c r="B96" s="18" t="s">
        <v>321</v>
      </c>
    </row>
    <row r="97" spans="2:2" ht="15" customHeight="1">
      <c r="B97" s="18" t="s">
        <v>322</v>
      </c>
    </row>
  </sheetData>
  <mergeCells count="1">
    <mergeCell ref="B87:AI87"/>
  </mergeCells>
  <pageMargins left="0.75" right="0.75" top="1" bottom="1" header="0.5" footer="0.5"/>
  <pageSetup orientation="portrai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G11"/>
  <sheetViews>
    <sheetView workbookViewId="0"/>
  </sheetViews>
  <sheetFormatPr baseColWidth="10" defaultColWidth="8.83203125" defaultRowHeight="15"/>
  <cols>
    <col min="1" max="1" width="26.83203125" customWidth="1"/>
    <col min="2" max="2" width="16.6640625" customWidth="1"/>
    <col min="3" max="3" width="12.6640625" customWidth="1"/>
    <col min="4" max="4" width="14.1640625" customWidth="1"/>
    <col min="5" max="5" width="16.6640625" customWidth="1"/>
    <col min="6" max="6" width="16.33203125" customWidth="1"/>
    <col min="7" max="7" width="15.83203125" customWidth="1"/>
  </cols>
  <sheetData>
    <row r="1" spans="1:7">
      <c r="A1" s="1" t="s">
        <v>149</v>
      </c>
    </row>
    <row r="2" spans="1:7">
      <c r="A2" s="1"/>
    </row>
    <row r="3" spans="1:7" ht="48">
      <c r="A3" s="5" t="s">
        <v>150</v>
      </c>
      <c r="B3" s="5" t="s">
        <v>151</v>
      </c>
      <c r="C3" s="5" t="s">
        <v>152</v>
      </c>
      <c r="D3" s="5" t="s">
        <v>153</v>
      </c>
      <c r="E3" s="5" t="s">
        <v>154</v>
      </c>
      <c r="F3" s="5" t="s">
        <v>155</v>
      </c>
      <c r="G3" s="5" t="s">
        <v>156</v>
      </c>
    </row>
    <row r="4" spans="1:7">
      <c r="A4" t="s">
        <v>157</v>
      </c>
      <c r="B4" s="6">
        <v>21611</v>
      </c>
      <c r="C4" s="6">
        <v>244203</v>
      </c>
      <c r="D4" s="6">
        <v>3584</v>
      </c>
      <c r="E4">
        <v>11.3</v>
      </c>
      <c r="F4">
        <v>5.7</v>
      </c>
      <c r="G4">
        <v>2.4</v>
      </c>
    </row>
    <row r="5" spans="1:7">
      <c r="A5" t="s">
        <v>158</v>
      </c>
      <c r="B5" s="6">
        <v>10147</v>
      </c>
      <c r="C5" s="6">
        <v>121865</v>
      </c>
      <c r="D5" s="6">
        <v>2035</v>
      </c>
      <c r="E5">
        <v>12</v>
      </c>
      <c r="F5">
        <v>6</v>
      </c>
      <c r="G5">
        <v>2.7</v>
      </c>
    </row>
    <row r="6" spans="1:7">
      <c r="A6" t="s">
        <v>159</v>
      </c>
      <c r="B6">
        <v>735</v>
      </c>
      <c r="C6" s="6">
        <v>8137</v>
      </c>
      <c r="D6">
        <v>154</v>
      </c>
      <c r="E6">
        <v>11.1</v>
      </c>
      <c r="F6">
        <v>7.8</v>
      </c>
      <c r="G6">
        <v>2.4</v>
      </c>
    </row>
    <row r="7" spans="1:7">
      <c r="A7" t="s">
        <v>160</v>
      </c>
      <c r="B7">
        <v>854</v>
      </c>
      <c r="C7" s="6">
        <v>12694</v>
      </c>
      <c r="D7">
        <v>220</v>
      </c>
      <c r="E7">
        <v>14.9</v>
      </c>
      <c r="F7">
        <v>4.0999999999999996</v>
      </c>
      <c r="G7">
        <v>3.8</v>
      </c>
    </row>
    <row r="8" spans="1:7">
      <c r="A8" t="s">
        <v>161</v>
      </c>
      <c r="B8" s="6">
        <v>1704</v>
      </c>
      <c r="C8" s="6">
        <v>18728</v>
      </c>
      <c r="D8">
        <v>212</v>
      </c>
      <c r="E8">
        <v>11</v>
      </c>
      <c r="F8">
        <v>4.7</v>
      </c>
      <c r="G8">
        <v>2.2999999999999998</v>
      </c>
    </row>
    <row r="9" spans="1:7">
      <c r="A9" t="s">
        <v>162</v>
      </c>
      <c r="B9" s="6">
        <v>2508</v>
      </c>
      <c r="C9" s="6">
        <v>21580</v>
      </c>
      <c r="D9">
        <v>362</v>
      </c>
      <c r="E9">
        <v>8.6</v>
      </c>
      <c r="F9">
        <v>6.3</v>
      </c>
      <c r="G9">
        <v>2.2999999999999998</v>
      </c>
    </row>
    <row r="10" spans="1:7">
      <c r="A10" t="s">
        <v>163</v>
      </c>
      <c r="B10" s="6">
        <v>3916</v>
      </c>
      <c r="C10" s="6">
        <v>43741</v>
      </c>
      <c r="D10">
        <v>280</v>
      </c>
      <c r="E10">
        <v>11.2</v>
      </c>
      <c r="F10">
        <v>4.5999999999999996</v>
      </c>
      <c r="G10">
        <v>1.3</v>
      </c>
    </row>
    <row r="11" spans="1:7">
      <c r="A11" t="s">
        <v>164</v>
      </c>
      <c r="B11" s="6">
        <v>1747</v>
      </c>
      <c r="C11" s="6">
        <v>17458</v>
      </c>
      <c r="D11">
        <v>322</v>
      </c>
      <c r="E11">
        <v>10</v>
      </c>
      <c r="F11">
        <v>6.8</v>
      </c>
      <c r="G11">
        <v>2.4</v>
      </c>
    </row>
  </sheetData>
  <pageMargins left="0.7" right="0.7" top="0.75" bottom="0.75" header="0.3" footer="0.3"/>
  <pageSetup orientation="portrait" horizontalDpi="1200" verticalDpi="120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AK56"/>
  <sheetViews>
    <sheetView zoomScale="80" zoomScaleNormal="80" workbookViewId="0">
      <selection activeCell="A6" sqref="A6:XFD7"/>
    </sheetView>
  </sheetViews>
  <sheetFormatPr baseColWidth="10" defaultColWidth="8.83203125" defaultRowHeight="15"/>
  <cols>
    <col min="1" max="1" width="50.33203125" customWidth="1"/>
    <col min="2" max="2" width="21.6640625" customWidth="1"/>
    <col min="3" max="3" width="26.83203125" customWidth="1"/>
    <col min="4" max="4" width="42.83203125" customWidth="1"/>
    <col min="5" max="5" width="17" customWidth="1"/>
  </cols>
  <sheetData>
    <row r="1" spans="1:36">
      <c r="A1" s="2" t="s">
        <v>141</v>
      </c>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row>
    <row r="2" spans="1:36">
      <c r="B2">
        <f>'AEO 48'!E1</f>
        <v>2019</v>
      </c>
      <c r="C2">
        <f>'AEO 48'!F1</f>
        <v>2020</v>
      </c>
      <c r="D2">
        <f>'AEO 48'!G1</f>
        <v>2021</v>
      </c>
      <c r="E2">
        <f>'AEO 48'!H1</f>
        <v>2022</v>
      </c>
      <c r="F2">
        <f>'AEO 48'!I1</f>
        <v>2023</v>
      </c>
      <c r="G2">
        <f>'AEO 48'!J1</f>
        <v>2024</v>
      </c>
      <c r="H2">
        <f>'AEO 48'!K1</f>
        <v>2025</v>
      </c>
      <c r="I2">
        <f>'AEO 48'!L1</f>
        <v>2026</v>
      </c>
      <c r="J2">
        <f>'AEO 48'!M1</f>
        <v>2027</v>
      </c>
      <c r="K2">
        <f>'AEO 48'!N1</f>
        <v>2028</v>
      </c>
      <c r="L2">
        <f>'AEO 48'!O1</f>
        <v>2029</v>
      </c>
      <c r="M2">
        <f>'AEO 48'!P1</f>
        <v>2030</v>
      </c>
      <c r="N2">
        <f>'AEO 48'!Q1</f>
        <v>2031</v>
      </c>
      <c r="O2">
        <f>'AEO 48'!R1</f>
        <v>2032</v>
      </c>
      <c r="P2">
        <f>'AEO 48'!S1</f>
        <v>2033</v>
      </c>
      <c r="Q2">
        <f>'AEO 48'!T1</f>
        <v>2034</v>
      </c>
      <c r="R2">
        <f>'AEO 48'!U1</f>
        <v>2035</v>
      </c>
      <c r="S2">
        <f>'AEO 48'!V1</f>
        <v>2036</v>
      </c>
      <c r="T2">
        <f>'AEO 48'!W1</f>
        <v>2037</v>
      </c>
      <c r="U2">
        <f>'AEO 48'!X1</f>
        <v>2038</v>
      </c>
      <c r="V2">
        <f>'AEO 48'!Y1</f>
        <v>2039</v>
      </c>
      <c r="W2">
        <f>'AEO 48'!Z1</f>
        <v>2040</v>
      </c>
      <c r="X2">
        <f>'AEO 48'!AA1</f>
        <v>2041</v>
      </c>
      <c r="Y2">
        <f>'AEO 48'!AB1</f>
        <v>2042</v>
      </c>
      <c r="Z2">
        <f>'AEO 48'!AC1</f>
        <v>2043</v>
      </c>
      <c r="AA2">
        <f>'AEO 48'!AD1</f>
        <v>2044</v>
      </c>
      <c r="AB2">
        <f>'AEO 48'!AE1</f>
        <v>2045</v>
      </c>
      <c r="AC2">
        <f>'AEO 48'!AF1</f>
        <v>2046</v>
      </c>
      <c r="AD2">
        <f>'AEO 48'!AG1</f>
        <v>2047</v>
      </c>
      <c r="AE2">
        <f>'AEO 48'!AH1</f>
        <v>2048</v>
      </c>
      <c r="AF2">
        <f>'AEO 48'!AI1</f>
        <v>2049</v>
      </c>
      <c r="AG2">
        <f>'AEO 48'!AJ1</f>
        <v>2050</v>
      </c>
    </row>
    <row r="3" spans="1:36">
      <c r="A3" t="s">
        <v>139</v>
      </c>
      <c r="B3">
        <f>('AEO 48'!E70-'AEO 48'!E178)/'AEO 48'!E70</f>
        <v>0.87474068286446904</v>
      </c>
      <c r="C3">
        <f>('AEO 48'!F70-'AEO 48'!F178)/'AEO 48'!F70</f>
        <v>0.88066255263616078</v>
      </c>
      <c r="D3">
        <f>('AEO 48'!G70-'AEO 48'!G178)/'AEO 48'!G70</f>
        <v>0.88605462671106494</v>
      </c>
      <c r="E3">
        <f>('AEO 48'!H70-'AEO 48'!H178)/'AEO 48'!H70</f>
        <v>0.89014127469055659</v>
      </c>
      <c r="F3">
        <f>('AEO 48'!I70-'AEO 48'!I178)/'AEO 48'!I70</f>
        <v>0.89344644863876876</v>
      </c>
      <c r="G3">
        <f>('AEO 48'!J70-'AEO 48'!J178)/'AEO 48'!J70</f>
        <v>0.8964475356929118</v>
      </c>
      <c r="H3">
        <f>('AEO 48'!K70-'AEO 48'!K178)/'AEO 48'!K70</f>
        <v>0.89928904915525987</v>
      </c>
      <c r="I3">
        <f>('AEO 48'!L70-'AEO 48'!L178)/'AEO 48'!L70</f>
        <v>0.90185272624414625</v>
      </c>
      <c r="J3">
        <f>('AEO 48'!M70-'AEO 48'!M178)/'AEO 48'!M70</f>
        <v>0.90465113833027244</v>
      </c>
      <c r="K3">
        <f>('AEO 48'!N70-'AEO 48'!N178)/'AEO 48'!N70</f>
        <v>0.90782243049750344</v>
      </c>
      <c r="L3">
        <f>('AEO 48'!O70-'AEO 48'!O178)/'AEO 48'!O70</f>
        <v>0.91003021077701041</v>
      </c>
      <c r="M3">
        <f>('AEO 48'!P70-'AEO 48'!P178)/'AEO 48'!P70</f>
        <v>0.91177926187396396</v>
      </c>
      <c r="N3">
        <f>('AEO 48'!Q70-'AEO 48'!Q178)/'AEO 48'!Q70</f>
        <v>0.91323304978652198</v>
      </c>
      <c r="O3">
        <f>('AEO 48'!R70-'AEO 48'!R178)/'AEO 48'!R70</f>
        <v>0.91444958321024072</v>
      </c>
      <c r="P3">
        <f>('AEO 48'!S70-'AEO 48'!S178)/'AEO 48'!S70</f>
        <v>0.91560363165075298</v>
      </c>
      <c r="Q3">
        <f>('AEO 48'!T70-'AEO 48'!T178)/'AEO 48'!T70</f>
        <v>0.9168322147795186</v>
      </c>
      <c r="R3">
        <f>('AEO 48'!U70-'AEO 48'!U178)/'AEO 48'!U70</f>
        <v>0.91796283727686412</v>
      </c>
      <c r="S3">
        <f>('AEO 48'!V70-'AEO 48'!V178)/'AEO 48'!V70</f>
        <v>0.91896900861853181</v>
      </c>
      <c r="T3">
        <f>('AEO 48'!W70-'AEO 48'!W178)/'AEO 48'!W70</f>
        <v>0.91974287264327337</v>
      </c>
      <c r="U3">
        <f>('AEO 48'!X70-'AEO 48'!X178)/'AEO 48'!X70</f>
        <v>0.92057884632815068</v>
      </c>
      <c r="V3">
        <f>('AEO 48'!Y70-'AEO 48'!Y178)/'AEO 48'!Y70</f>
        <v>0.92128983245005369</v>
      </c>
      <c r="W3">
        <f>('AEO 48'!Z70-'AEO 48'!Z178)/'AEO 48'!Z70</f>
        <v>0.92199055042929745</v>
      </c>
      <c r="X3">
        <f>('AEO 48'!AA70-'AEO 48'!AA178)/'AEO 48'!AA70</f>
        <v>0.92266639393467342</v>
      </c>
      <c r="Y3">
        <f>('AEO 48'!AB70-'AEO 48'!AB178)/'AEO 48'!AB70</f>
        <v>0.92345558857533117</v>
      </c>
      <c r="Z3">
        <f>('AEO 48'!AC70-'AEO 48'!AC178)/'AEO 48'!AC70</f>
        <v>0.924292029139964</v>
      </c>
      <c r="AA3">
        <f>('AEO 48'!AD70-'AEO 48'!AD178)/'AEO 48'!AD70</f>
        <v>0.92515396042251818</v>
      </c>
      <c r="AB3">
        <f>('AEO 48'!AE70-'AEO 48'!AE178)/'AEO 48'!AE70</f>
        <v>0.92600660601832308</v>
      </c>
      <c r="AC3">
        <f>('AEO 48'!AF70-'AEO 48'!AF178)/'AEO 48'!AF70</f>
        <v>0.92692627549098761</v>
      </c>
      <c r="AD3">
        <f>('AEO 48'!AG70-'AEO 48'!AG178)/'AEO 48'!AG70</f>
        <v>0.92779675596747935</v>
      </c>
      <c r="AE3">
        <f>('AEO 48'!AH70-'AEO 48'!AH178)/'AEO 48'!AH70</f>
        <v>0.92859940761770099</v>
      </c>
      <c r="AF3">
        <f>('AEO 48'!AI70-'AEO 48'!AI178)/'AEO 48'!AI70</f>
        <v>0.9293557124779207</v>
      </c>
      <c r="AG3">
        <f>('AEO 48'!AJ70-'AEO 48'!AJ178)/'AEO 48'!AJ70</f>
        <v>0.93006097794645515</v>
      </c>
    </row>
    <row r="4" spans="1:36">
      <c r="A4" t="s">
        <v>140</v>
      </c>
      <c r="B4">
        <f>'AEO 48'!E178/'AEO 48'!E70</f>
        <v>0.12525931713553101</v>
      </c>
      <c r="C4">
        <f>'AEO 48'!F178/'AEO 48'!F70</f>
        <v>0.11933744736383915</v>
      </c>
      <c r="D4">
        <f>'AEO 48'!G178/'AEO 48'!G70</f>
        <v>0.11394537328893509</v>
      </c>
      <c r="E4">
        <f>'AEO 48'!H178/'AEO 48'!H70</f>
        <v>0.10985872530944341</v>
      </c>
      <c r="F4">
        <f>'AEO 48'!I178/'AEO 48'!I70</f>
        <v>0.10655355136123129</v>
      </c>
      <c r="G4">
        <f>'AEO 48'!J178/'AEO 48'!J70</f>
        <v>0.10355246430708824</v>
      </c>
      <c r="H4">
        <f>'AEO 48'!K178/'AEO 48'!K70</f>
        <v>0.10071095084474013</v>
      </c>
      <c r="I4">
        <f>'AEO 48'!L178/'AEO 48'!L70</f>
        <v>9.8147273755853706E-2</v>
      </c>
      <c r="J4">
        <f>'AEO 48'!M178/'AEO 48'!M70</f>
        <v>9.5348861669727475E-2</v>
      </c>
      <c r="K4">
        <f>'AEO 48'!N178/'AEO 48'!N70</f>
        <v>9.2177569502496559E-2</v>
      </c>
      <c r="L4">
        <f>'AEO 48'!O178/'AEO 48'!O70</f>
        <v>8.9969789222989496E-2</v>
      </c>
      <c r="M4">
        <f>'AEO 48'!P178/'AEO 48'!P70</f>
        <v>8.822073812603598E-2</v>
      </c>
      <c r="N4">
        <f>'AEO 48'!Q178/'AEO 48'!Q70</f>
        <v>8.6766950213478009E-2</v>
      </c>
      <c r="O4">
        <f>'AEO 48'!R178/'AEO 48'!R70</f>
        <v>8.5550416789759318E-2</v>
      </c>
      <c r="P4">
        <f>'AEO 48'!S178/'AEO 48'!S70</f>
        <v>8.439636834924702E-2</v>
      </c>
      <c r="Q4">
        <f>'AEO 48'!T178/'AEO 48'!T70</f>
        <v>8.3167785220481391E-2</v>
      </c>
      <c r="R4">
        <f>'AEO 48'!U178/'AEO 48'!U70</f>
        <v>8.2037162723135951E-2</v>
      </c>
      <c r="S4">
        <f>'AEO 48'!V178/'AEO 48'!V70</f>
        <v>8.1030991381468215E-2</v>
      </c>
      <c r="T4">
        <f>'AEO 48'!W178/'AEO 48'!W70</f>
        <v>8.025712735672659E-2</v>
      </c>
      <c r="U4">
        <f>'AEO 48'!X178/'AEO 48'!X70</f>
        <v>7.9421153671849362E-2</v>
      </c>
      <c r="V4">
        <f>'AEO 48'!Y178/'AEO 48'!Y70</f>
        <v>7.8710167549946336E-2</v>
      </c>
      <c r="W4">
        <f>'AEO 48'!Z178/'AEO 48'!Z70</f>
        <v>7.8009449570702508E-2</v>
      </c>
      <c r="X4">
        <f>'AEO 48'!AA178/'AEO 48'!AA70</f>
        <v>7.7333606065326535E-2</v>
      </c>
      <c r="Y4">
        <f>'AEO 48'!AB178/'AEO 48'!AB70</f>
        <v>7.6544411424668779E-2</v>
      </c>
      <c r="Z4">
        <f>'AEO 48'!AC178/'AEO 48'!AC70</f>
        <v>7.5707970860035972E-2</v>
      </c>
      <c r="AA4">
        <f>'AEO 48'!AD178/'AEO 48'!AD70</f>
        <v>7.4846039577481732E-2</v>
      </c>
      <c r="AB4">
        <f>'AEO 48'!AE178/'AEO 48'!AE70</f>
        <v>7.3993393981676939E-2</v>
      </c>
      <c r="AC4">
        <f>'AEO 48'!AF178/'AEO 48'!AF70</f>
        <v>7.3073724509012311E-2</v>
      </c>
      <c r="AD4">
        <f>'AEO 48'!AG178/'AEO 48'!AG70</f>
        <v>7.2203244032520653E-2</v>
      </c>
      <c r="AE4">
        <f>'AEO 48'!AH178/'AEO 48'!AH70</f>
        <v>7.1400592382298927E-2</v>
      </c>
      <c r="AF4">
        <f>'AEO 48'!AI178/'AEO 48'!AI70</f>
        <v>7.0644287522079324E-2</v>
      </c>
      <c r="AG4">
        <f>'AEO 48'!AJ178/'AEO 48'!AJ70</f>
        <v>6.9939022053544936E-2</v>
      </c>
    </row>
    <row r="6" spans="1:36">
      <c r="A6" s="2" t="s">
        <v>146</v>
      </c>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row>
    <row r="7" spans="1:36">
      <c r="B7">
        <f>B2</f>
        <v>2019</v>
      </c>
      <c r="C7">
        <f t="shared" ref="C7:AG7" si="0">C2</f>
        <v>2020</v>
      </c>
      <c r="D7">
        <f t="shared" si="0"/>
        <v>2021</v>
      </c>
      <c r="E7">
        <f t="shared" si="0"/>
        <v>2022</v>
      </c>
      <c r="F7">
        <f t="shared" si="0"/>
        <v>2023</v>
      </c>
      <c r="G7">
        <f t="shared" si="0"/>
        <v>2024</v>
      </c>
      <c r="H7">
        <f t="shared" si="0"/>
        <v>2025</v>
      </c>
      <c r="I7">
        <f t="shared" si="0"/>
        <v>2026</v>
      </c>
      <c r="J7">
        <f t="shared" si="0"/>
        <v>2027</v>
      </c>
      <c r="K7">
        <f t="shared" si="0"/>
        <v>2028</v>
      </c>
      <c r="L7">
        <f t="shared" si="0"/>
        <v>2029</v>
      </c>
      <c r="M7">
        <f t="shared" si="0"/>
        <v>2030</v>
      </c>
      <c r="N7">
        <f t="shared" si="0"/>
        <v>2031</v>
      </c>
      <c r="O7">
        <f t="shared" si="0"/>
        <v>2032</v>
      </c>
      <c r="P7">
        <f t="shared" si="0"/>
        <v>2033</v>
      </c>
      <c r="Q7">
        <f t="shared" si="0"/>
        <v>2034</v>
      </c>
      <c r="R7">
        <f t="shared" si="0"/>
        <v>2035</v>
      </c>
      <c r="S7">
        <f t="shared" si="0"/>
        <v>2036</v>
      </c>
      <c r="T7">
        <f t="shared" si="0"/>
        <v>2037</v>
      </c>
      <c r="U7">
        <f t="shared" si="0"/>
        <v>2038</v>
      </c>
      <c r="V7">
        <f t="shared" si="0"/>
        <v>2039</v>
      </c>
      <c r="W7">
        <f t="shared" si="0"/>
        <v>2040</v>
      </c>
      <c r="X7">
        <f t="shared" si="0"/>
        <v>2041</v>
      </c>
      <c r="Y7">
        <f t="shared" si="0"/>
        <v>2042</v>
      </c>
      <c r="Z7">
        <f t="shared" si="0"/>
        <v>2043</v>
      </c>
      <c r="AA7">
        <f t="shared" si="0"/>
        <v>2044</v>
      </c>
      <c r="AB7">
        <f t="shared" si="0"/>
        <v>2045</v>
      </c>
      <c r="AC7">
        <f t="shared" si="0"/>
        <v>2046</v>
      </c>
      <c r="AD7">
        <f t="shared" si="0"/>
        <v>2047</v>
      </c>
      <c r="AE7">
        <f t="shared" si="0"/>
        <v>2048</v>
      </c>
      <c r="AF7">
        <f t="shared" si="0"/>
        <v>2049</v>
      </c>
      <c r="AG7">
        <f t="shared" si="0"/>
        <v>2050</v>
      </c>
    </row>
    <row r="8" spans="1:36">
      <c r="A8" t="s">
        <v>142</v>
      </c>
      <c r="B8">
        <f>'AEO 47'!E170/'AEO 47'!E175</f>
        <v>1.0692293289295618</v>
      </c>
      <c r="C8">
        <f>'AEO 47'!F170/'AEO 47'!F175</f>
        <v>1.0654146329195253</v>
      </c>
      <c r="D8">
        <f>'AEO 47'!G170/'AEO 47'!G175</f>
        <v>1.0706746352511654</v>
      </c>
      <c r="E8">
        <f>'AEO 47'!H170/'AEO 47'!H175</f>
        <v>1.0757170398082676</v>
      </c>
      <c r="F8">
        <f>'AEO 47'!I170/'AEO 47'!I175</f>
        <v>1.0805753405368008</v>
      </c>
      <c r="G8">
        <f>'AEO 47'!J170/'AEO 47'!J175</f>
        <v>1.0851313920139265</v>
      </c>
      <c r="H8">
        <f>'AEO 47'!K170/'AEO 47'!K175</f>
        <v>1.0808507511580676</v>
      </c>
      <c r="I8">
        <f>'AEO 47'!L170/'AEO 47'!L175</f>
        <v>1.0913093843715522</v>
      </c>
      <c r="J8">
        <f>'AEO 47'!M170/'AEO 47'!M175</f>
        <v>1.1009175097982327</v>
      </c>
      <c r="K8">
        <f>'AEO 47'!N170/'AEO 47'!N175</f>
        <v>1.1100463142100252</v>
      </c>
      <c r="L8">
        <f>'AEO 47'!O170/'AEO 47'!O175</f>
        <v>1.1187699559405624</v>
      </c>
      <c r="M8">
        <f>'AEO 47'!P170/'AEO 47'!P175</f>
        <v>1.1125584625059333</v>
      </c>
      <c r="N8">
        <f>'AEO 47'!Q170/'AEO 47'!Q175</f>
        <v>1.1114690261100206</v>
      </c>
      <c r="O8">
        <f>'AEO 47'!R170/'AEO 47'!R175</f>
        <v>1.1102055305529444</v>
      </c>
      <c r="P8">
        <f>'AEO 47'!S170/'AEO 47'!S175</f>
        <v>1.1089588792941434</v>
      </c>
      <c r="Q8">
        <f>'AEO 47'!T170/'AEO 47'!T175</f>
        <v>1.1077063473688882</v>
      </c>
      <c r="R8">
        <f>'AEO 47'!U170/'AEO 47'!U175</f>
        <v>1.1016697662971702</v>
      </c>
      <c r="S8">
        <f>'AEO 47'!V170/'AEO 47'!V175</f>
        <v>1.1012348840290636</v>
      </c>
      <c r="T8">
        <f>'AEO 47'!W170/'AEO 47'!W175</f>
        <v>1.1007954226978076</v>
      </c>
      <c r="U8">
        <f>'AEO 47'!X170/'AEO 47'!X175</f>
        <v>1.1003412047035765</v>
      </c>
      <c r="V8">
        <f>'AEO 47'!Y170/'AEO 47'!Y175</f>
        <v>1.0999569570353327</v>
      </c>
      <c r="W8">
        <f>'AEO 47'!Z170/'AEO 47'!Z175</f>
        <v>1.0993840073669692</v>
      </c>
      <c r="X8">
        <f>'AEO 47'!AA170/'AEO 47'!AA175</f>
        <v>1.0936659169352203</v>
      </c>
      <c r="Y8">
        <f>'AEO 47'!AB170/'AEO 47'!AB175</f>
        <v>1.0881048459393698</v>
      </c>
      <c r="Z8">
        <f>'AEO 47'!AC170/'AEO 47'!AC175</f>
        <v>1.0827644320310486</v>
      </c>
      <c r="AA8">
        <f>'AEO 47'!AD170/'AEO 47'!AD175</f>
        <v>1.0779231644147906</v>
      </c>
      <c r="AB8">
        <f>'AEO 47'!AE170/'AEO 47'!AE175</f>
        <v>1.0733747336474921</v>
      </c>
      <c r="AC8">
        <f>'AEO 47'!AF170/'AEO 47'!AF175</f>
        <v>1.0691693685557868</v>
      </c>
      <c r="AD8">
        <f>'AEO 47'!AG170/'AEO 47'!AG175</f>
        <v>1.0652026876373069</v>
      </c>
      <c r="AE8">
        <f>'AEO 47'!AH170/'AEO 47'!AH175</f>
        <v>1.0615197455870555</v>
      </c>
      <c r="AF8">
        <f>'AEO 47'!AI170/'AEO 47'!AI175</f>
        <v>1.0583270288463864</v>
      </c>
      <c r="AG8">
        <f>'AEO 47'!AJ170/'AEO 47'!AJ175</f>
        <v>1.0554281436986901</v>
      </c>
    </row>
    <row r="9" spans="1:36">
      <c r="A9" t="s">
        <v>211</v>
      </c>
      <c r="B9">
        <f>'AEO 49'!F202/'AEO 49'!F131</f>
        <v>1.0269694549852406</v>
      </c>
    </row>
    <row r="11" spans="1:36">
      <c r="A11" s="2" t="s">
        <v>212</v>
      </c>
      <c r="B11" s="3"/>
      <c r="D11" s="2" t="s">
        <v>221</v>
      </c>
    </row>
    <row r="12" spans="1:36">
      <c r="A12" t="s">
        <v>215</v>
      </c>
      <c r="B12" s="11">
        <v>0.68595041322314043</v>
      </c>
      <c r="D12" s="7" t="s">
        <v>258</v>
      </c>
    </row>
    <row r="13" spans="1:36">
      <c r="A13" t="s">
        <v>145</v>
      </c>
      <c r="B13" s="11">
        <v>0.68881036513545346</v>
      </c>
    </row>
    <row r="15" spans="1:36">
      <c r="A15" s="2" t="s">
        <v>213</v>
      </c>
      <c r="B15" s="3"/>
      <c r="D15" s="2" t="s">
        <v>221</v>
      </c>
    </row>
    <row r="16" spans="1:36">
      <c r="A16" t="s">
        <v>214</v>
      </c>
      <c r="B16">
        <v>0.55000000000000004</v>
      </c>
      <c r="D16" s="7" t="s">
        <v>259</v>
      </c>
    </row>
    <row r="18" spans="1:5">
      <c r="A18" s="2" t="s">
        <v>223</v>
      </c>
      <c r="B18" s="3"/>
      <c r="D18" s="2" t="s">
        <v>221</v>
      </c>
    </row>
    <row r="19" spans="1:5">
      <c r="A19" t="s">
        <v>208</v>
      </c>
      <c r="B19">
        <v>1.67</v>
      </c>
      <c r="D19" s="7" t="s">
        <v>216</v>
      </c>
    </row>
    <row r="20" spans="1:5">
      <c r="A20" t="s">
        <v>209</v>
      </c>
      <c r="B20">
        <v>1</v>
      </c>
    </row>
    <row r="21" spans="1:5">
      <c r="A21" t="s">
        <v>210</v>
      </c>
      <c r="B21">
        <v>21.2</v>
      </c>
    </row>
    <row r="22" spans="1:5">
      <c r="A22" t="s">
        <v>211</v>
      </c>
      <c r="B22">
        <v>16</v>
      </c>
    </row>
    <row r="23" spans="1:5">
      <c r="A23" t="s">
        <v>2365</v>
      </c>
      <c r="B23" s="83">
        <v>111.39416306433705</v>
      </c>
    </row>
    <row r="24" spans="1:5">
      <c r="A24" t="s">
        <v>2366</v>
      </c>
      <c r="B24" s="83">
        <v>41.989116133258747</v>
      </c>
    </row>
    <row r="25" spans="1:5">
      <c r="A25" t="s">
        <v>172</v>
      </c>
      <c r="B25" s="83">
        <v>48.656731685074099</v>
      </c>
    </row>
    <row r="26" spans="1:5">
      <c r="A26" t="s">
        <v>202</v>
      </c>
      <c r="B26" s="83">
        <v>1.2700756740871355</v>
      </c>
    </row>
    <row r="28" spans="1:5">
      <c r="A28" s="2" t="s">
        <v>217</v>
      </c>
      <c r="B28" s="3"/>
      <c r="D28" s="2" t="s">
        <v>221</v>
      </c>
    </row>
    <row r="29" spans="1:5">
      <c r="A29" t="s">
        <v>218</v>
      </c>
      <c r="B29" s="43">
        <v>120476</v>
      </c>
      <c r="D29" t="s">
        <v>143</v>
      </c>
      <c r="E29" t="s">
        <v>222</v>
      </c>
    </row>
    <row r="30" spans="1:5">
      <c r="A30" t="s">
        <v>219</v>
      </c>
      <c r="B30">
        <v>137452</v>
      </c>
      <c r="D30" s="4">
        <v>2017</v>
      </c>
      <c r="E30" t="s">
        <v>220</v>
      </c>
    </row>
    <row r="32" spans="1:5">
      <c r="A32" s="2" t="s">
        <v>268</v>
      </c>
      <c r="B32" s="2"/>
      <c r="D32" s="2" t="s">
        <v>221</v>
      </c>
    </row>
    <row r="33" spans="1:37">
      <c r="A33" t="s">
        <v>266</v>
      </c>
      <c r="B33">
        <v>336815.15580485889</v>
      </c>
      <c r="D33" s="7" t="s">
        <v>287</v>
      </c>
    </row>
    <row r="34" spans="1:37">
      <c r="A34" t="s">
        <v>267</v>
      </c>
      <c r="B34">
        <v>2518.3000000000002</v>
      </c>
    </row>
    <row r="36" spans="1:37">
      <c r="A36" s="2" t="s">
        <v>271</v>
      </c>
      <c r="B36" s="3"/>
      <c r="D36" s="2" t="s">
        <v>221</v>
      </c>
    </row>
    <row r="37" spans="1:37">
      <c r="A37" t="s">
        <v>272</v>
      </c>
      <c r="B37" s="19">
        <v>0.2</v>
      </c>
      <c r="D37" s="7" t="s">
        <v>284</v>
      </c>
    </row>
    <row r="38" spans="1:37">
      <c r="A38" t="s">
        <v>273</v>
      </c>
      <c r="B38" s="19">
        <v>0.6</v>
      </c>
      <c r="D38" s="7" t="s">
        <v>275</v>
      </c>
    </row>
    <row r="39" spans="1:37">
      <c r="A39" t="s">
        <v>274</v>
      </c>
      <c r="B39">
        <f>B38/B37</f>
        <v>2.9999999999999996</v>
      </c>
    </row>
    <row r="41" spans="1:37">
      <c r="A41" s="2" t="s">
        <v>276</v>
      </c>
      <c r="B41" s="2"/>
      <c r="D41" s="2" t="s">
        <v>221</v>
      </c>
    </row>
    <row r="42" spans="1:37">
      <c r="A42" t="s">
        <v>277</v>
      </c>
      <c r="B42" s="20">
        <v>0.22500000000000001</v>
      </c>
      <c r="D42" s="21" t="s">
        <v>279</v>
      </c>
    </row>
    <row r="43" spans="1:37">
      <c r="A43" t="s">
        <v>278</v>
      </c>
      <c r="B43">
        <f>1-B42</f>
        <v>0.77500000000000002</v>
      </c>
      <c r="D43" s="21" t="s">
        <v>280</v>
      </c>
    </row>
    <row r="45" spans="1:37">
      <c r="A45" s="2" t="s">
        <v>296</v>
      </c>
    </row>
    <row r="46" spans="1:37">
      <c r="D46" s="22" t="s">
        <v>297</v>
      </c>
      <c r="E46" s="1">
        <v>2019</v>
      </c>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row>
    <row r="47" spans="1:37">
      <c r="C47" s="23" t="s">
        <v>262</v>
      </c>
      <c r="D47" t="s">
        <v>298</v>
      </c>
      <c r="E47" s="24">
        <f>INDEX('AEO 7'!$C$18:$AH$28,MATCH($C$47,'AEO 7'!$A$18:$A$28,0),MATCH(E$46,'AEO 7'!$C$13:$AH$13,0))*10^9</f>
        <v>41270718000</v>
      </c>
      <c r="F47" s="31"/>
      <c r="G47" s="31"/>
      <c r="H47" s="31"/>
      <c r="I47" s="31"/>
      <c r="J47" s="31"/>
      <c r="K47" s="31"/>
      <c r="L47" s="31"/>
      <c r="M47" s="31"/>
      <c r="N47" s="31"/>
      <c r="O47" s="31"/>
      <c r="P47" s="31"/>
      <c r="Q47" s="31"/>
      <c r="R47" s="31"/>
      <c r="S47" s="31"/>
      <c r="T47" s="31"/>
      <c r="U47" s="31"/>
      <c r="V47" s="31"/>
      <c r="W47" s="31"/>
      <c r="X47" s="31"/>
      <c r="Y47" s="31"/>
      <c r="Z47" s="31"/>
      <c r="AA47" s="31"/>
      <c r="AB47" s="31"/>
      <c r="AC47" s="31"/>
      <c r="AD47" s="31"/>
      <c r="AE47" s="31"/>
      <c r="AF47" s="31"/>
      <c r="AG47" s="31"/>
      <c r="AH47" s="31"/>
      <c r="AI47" s="31"/>
      <c r="AJ47" s="31"/>
      <c r="AK47" s="25"/>
    </row>
    <row r="48" spans="1:37">
      <c r="A48" s="17"/>
      <c r="B48" s="17"/>
      <c r="C48" s="17"/>
      <c r="D48" t="s">
        <v>299</v>
      </c>
      <c r="E48" s="26">
        <f>SUM('AEO 36'!F88,'AEO 36'!F93,'AEO 36'!F95)*10^12</f>
        <v>25023815000000</v>
      </c>
      <c r="F48" s="32"/>
      <c r="G48" s="32"/>
      <c r="H48" s="32"/>
      <c r="I48" s="32"/>
      <c r="J48" s="32"/>
      <c r="K48" s="32"/>
      <c r="L48" s="32"/>
      <c r="M48" s="32"/>
      <c r="N48" s="32"/>
      <c r="O48" s="32"/>
      <c r="P48" s="32"/>
      <c r="Q48" s="32"/>
      <c r="R48" s="32"/>
      <c r="S48" s="32"/>
      <c r="T48" s="32"/>
      <c r="U48" s="32"/>
      <c r="V48" s="32"/>
      <c r="W48" s="32"/>
      <c r="X48" s="32"/>
      <c r="Y48" s="32"/>
      <c r="Z48" s="32"/>
      <c r="AA48" s="32"/>
      <c r="AB48" s="32"/>
      <c r="AC48" s="32"/>
      <c r="AD48" s="32"/>
      <c r="AE48" s="32"/>
      <c r="AF48" s="32"/>
      <c r="AG48" s="32"/>
      <c r="AH48" s="32"/>
      <c r="AI48" s="32"/>
      <c r="AJ48" s="32"/>
      <c r="AK48" s="25"/>
    </row>
    <row r="49" spans="1:37">
      <c r="B49" s="17"/>
      <c r="C49" s="17"/>
      <c r="D49" t="s">
        <v>300</v>
      </c>
      <c r="E49" s="26">
        <f>SUM('AEO 36'!F89,'AEO 36'!F96)*10^12</f>
        <v>24100901000000</v>
      </c>
      <c r="F49" s="32"/>
      <c r="G49" s="32"/>
      <c r="H49" s="32"/>
      <c r="I49" s="32"/>
      <c r="J49" s="32"/>
      <c r="K49" s="32"/>
      <c r="L49" s="32"/>
      <c r="M49" s="32"/>
      <c r="N49" s="32"/>
      <c r="O49" s="32"/>
      <c r="P49" s="32"/>
      <c r="Q49" s="32"/>
      <c r="R49" s="32"/>
      <c r="S49" s="32"/>
      <c r="T49" s="32"/>
      <c r="U49" s="32"/>
      <c r="V49" s="32"/>
      <c r="W49" s="32"/>
      <c r="X49" s="32"/>
      <c r="Y49" s="32"/>
      <c r="Z49" s="32"/>
      <c r="AA49" s="32"/>
      <c r="AB49" s="32"/>
      <c r="AC49" s="32"/>
      <c r="AD49" s="32"/>
      <c r="AE49" s="32"/>
      <c r="AF49" s="32"/>
      <c r="AG49" s="32"/>
      <c r="AH49" s="32"/>
      <c r="AI49" s="32"/>
      <c r="AJ49" s="32"/>
      <c r="AK49" s="25"/>
    </row>
    <row r="50" spans="1:37">
      <c r="D50" t="s">
        <v>301</v>
      </c>
      <c r="E50" s="26">
        <f>E48*$B$55</f>
        <v>23772624250000</v>
      </c>
      <c r="F50" s="32"/>
      <c r="G50" s="32"/>
      <c r="H50" s="32"/>
      <c r="I50" s="32"/>
      <c r="J50" s="32"/>
      <c r="K50" s="32"/>
      <c r="L50" s="32"/>
      <c r="M50" s="32"/>
      <c r="N50" s="32"/>
      <c r="O50" s="32"/>
      <c r="P50" s="32"/>
      <c r="Q50" s="32"/>
      <c r="R50" s="32"/>
      <c r="S50" s="32"/>
      <c r="T50" s="32"/>
      <c r="U50" s="32"/>
      <c r="V50" s="32"/>
      <c r="W50" s="32"/>
      <c r="X50" s="32"/>
      <c r="Y50" s="32"/>
      <c r="Z50" s="32"/>
      <c r="AA50" s="32"/>
      <c r="AB50" s="32"/>
      <c r="AC50" s="32"/>
      <c r="AD50" s="32"/>
      <c r="AE50" s="32"/>
      <c r="AF50" s="32"/>
      <c r="AG50" s="32"/>
      <c r="AH50" s="32"/>
      <c r="AI50" s="32"/>
      <c r="AJ50" s="32"/>
      <c r="AK50" s="25"/>
    </row>
    <row r="51" spans="1:37">
      <c r="D51" t="s">
        <v>302</v>
      </c>
      <c r="E51" s="26">
        <f>E49*$B$56</f>
        <v>7832792825000</v>
      </c>
      <c r="F51" s="32"/>
      <c r="G51" s="32"/>
      <c r="H51" s="32"/>
      <c r="I51" s="32"/>
      <c r="J51" s="32"/>
      <c r="K51" s="32"/>
      <c r="L51" s="32"/>
      <c r="M51" s="32"/>
      <c r="N51" s="32"/>
      <c r="O51" s="32"/>
      <c r="P51" s="32"/>
      <c r="Q51" s="32"/>
      <c r="R51" s="32"/>
      <c r="S51" s="32"/>
      <c r="T51" s="32"/>
      <c r="U51" s="32"/>
      <c r="V51" s="32"/>
      <c r="W51" s="32"/>
      <c r="X51" s="32"/>
      <c r="Y51" s="32"/>
      <c r="Z51" s="32"/>
      <c r="AA51" s="32"/>
      <c r="AB51" s="32"/>
      <c r="AC51" s="32"/>
      <c r="AD51" s="32"/>
      <c r="AE51" s="32"/>
      <c r="AF51" s="32"/>
      <c r="AG51" s="32"/>
      <c r="AH51" s="32"/>
      <c r="AI51" s="32"/>
      <c r="AJ51" s="32"/>
      <c r="AK51" s="25"/>
    </row>
    <row r="52" spans="1:37">
      <c r="D52" s="27" t="s">
        <v>303</v>
      </c>
      <c r="E52" s="28">
        <f>E47*(E50/SUM(E50:E51))/E48</f>
        <v>1.2405209526886144E-3</v>
      </c>
      <c r="F52" s="32"/>
      <c r="G52" s="32"/>
      <c r="H52" s="32"/>
      <c r="I52" s="32"/>
      <c r="J52" s="32"/>
      <c r="K52" s="32"/>
      <c r="L52" s="32"/>
      <c r="M52" s="32"/>
      <c r="N52" s="32"/>
      <c r="O52" s="32"/>
      <c r="P52" s="32"/>
      <c r="Q52" s="32"/>
      <c r="R52" s="32"/>
      <c r="S52" s="32"/>
      <c r="T52" s="32"/>
      <c r="U52" s="32"/>
      <c r="V52" s="32"/>
      <c r="W52" s="32"/>
      <c r="X52" s="32"/>
      <c r="Y52" s="32"/>
      <c r="Z52" s="32"/>
      <c r="AA52" s="32"/>
      <c r="AB52" s="32"/>
      <c r="AC52" s="32"/>
      <c r="AD52" s="32"/>
      <c r="AE52" s="32"/>
      <c r="AF52" s="32"/>
      <c r="AG52" s="32"/>
      <c r="AH52" s="32"/>
      <c r="AI52" s="32"/>
      <c r="AJ52" s="32"/>
      <c r="AK52" s="25"/>
    </row>
    <row r="53" spans="1:37">
      <c r="D53" s="27" t="s">
        <v>304</v>
      </c>
      <c r="E53" s="28">
        <f>E47*(E51/SUM(E50:E51))/E49</f>
        <v>4.2438874697242065E-4</v>
      </c>
      <c r="F53" s="32"/>
      <c r="G53" s="32"/>
      <c r="H53" s="32"/>
      <c r="I53" s="32"/>
      <c r="J53" s="32"/>
      <c r="K53" s="32"/>
      <c r="L53" s="32"/>
      <c r="M53" s="32"/>
      <c r="N53" s="32"/>
      <c r="O53" s="32"/>
      <c r="P53" s="32"/>
      <c r="Q53" s="32"/>
      <c r="R53" s="32"/>
      <c r="S53" s="32"/>
      <c r="T53" s="32"/>
      <c r="U53" s="32"/>
      <c r="V53" s="32"/>
      <c r="W53" s="32"/>
      <c r="X53" s="32"/>
      <c r="Y53" s="32"/>
      <c r="Z53" s="32"/>
      <c r="AA53" s="32"/>
      <c r="AB53" s="32"/>
      <c r="AC53" s="32"/>
      <c r="AD53" s="32"/>
      <c r="AE53" s="32"/>
      <c r="AF53" s="32"/>
      <c r="AG53" s="32"/>
      <c r="AH53" s="32"/>
      <c r="AI53" s="32"/>
      <c r="AJ53" s="32"/>
    </row>
    <row r="54" spans="1:37">
      <c r="B54" s="29"/>
      <c r="C54" s="29"/>
      <c r="D54" s="29"/>
      <c r="E54" s="29"/>
      <c r="F54" s="29"/>
      <c r="G54" s="29"/>
      <c r="H54" s="29"/>
      <c r="I54" s="29"/>
      <c r="J54" s="29"/>
      <c r="K54" s="29"/>
      <c r="L54" s="29"/>
      <c r="M54" s="29"/>
      <c r="N54" s="29"/>
      <c r="O54" s="29"/>
      <c r="P54" s="29"/>
      <c r="Q54" s="29"/>
      <c r="R54" s="29"/>
      <c r="S54" s="29"/>
      <c r="T54" s="29"/>
      <c r="U54" s="29"/>
      <c r="V54" s="29"/>
      <c r="W54" s="29"/>
      <c r="X54" s="29"/>
      <c r="Y54" s="29"/>
      <c r="Z54" s="29"/>
      <c r="AA54" s="29"/>
      <c r="AB54" s="29"/>
      <c r="AC54" s="29"/>
      <c r="AD54" s="29"/>
      <c r="AE54" s="29"/>
      <c r="AF54" s="29"/>
      <c r="AG54" s="29"/>
    </row>
    <row r="55" spans="1:37">
      <c r="A55" t="s">
        <v>305</v>
      </c>
      <c r="B55" s="29">
        <v>0.95</v>
      </c>
      <c r="C55" s="29"/>
      <c r="D55" s="30" t="s">
        <v>307</v>
      </c>
      <c r="E55" s="29"/>
      <c r="F55" s="29"/>
      <c r="G55" s="29"/>
      <c r="H55" s="29"/>
      <c r="I55" s="29"/>
      <c r="J55" s="29"/>
      <c r="K55" s="29"/>
      <c r="L55" s="29"/>
      <c r="M55" s="29"/>
      <c r="N55" s="29"/>
      <c r="O55" s="29"/>
      <c r="P55" s="29"/>
      <c r="Q55" s="29"/>
      <c r="R55" s="29"/>
      <c r="S55" s="29"/>
      <c r="T55" s="29"/>
      <c r="U55" s="29"/>
      <c r="V55" s="29"/>
      <c r="W55" s="29"/>
      <c r="X55" s="29"/>
      <c r="Y55" s="29"/>
      <c r="Z55" s="29"/>
      <c r="AA55" s="29"/>
      <c r="AB55" s="29"/>
      <c r="AC55" s="29"/>
      <c r="AD55" s="29"/>
      <c r="AE55" s="29"/>
      <c r="AF55" s="29"/>
      <c r="AG55" s="29"/>
    </row>
    <row r="56" spans="1:37">
      <c r="A56" t="s">
        <v>306</v>
      </c>
      <c r="B56" s="29">
        <v>0.32500000000000001</v>
      </c>
      <c r="C56" s="29"/>
      <c r="D56" s="29"/>
      <c r="E56" s="29"/>
      <c r="F56" s="29"/>
      <c r="G56" s="29"/>
      <c r="H56" s="29"/>
      <c r="I56" s="29"/>
      <c r="J56" s="29"/>
      <c r="K56" s="29"/>
      <c r="L56" s="29"/>
      <c r="M56" s="29"/>
      <c r="N56" s="29"/>
      <c r="O56" s="29"/>
      <c r="P56" s="29"/>
      <c r="Q56" s="29"/>
      <c r="R56" s="29"/>
      <c r="S56" s="29"/>
      <c r="T56" s="29"/>
      <c r="U56" s="29"/>
      <c r="V56" s="29"/>
      <c r="W56" s="29"/>
      <c r="X56" s="29"/>
      <c r="Y56" s="29"/>
      <c r="Z56" s="29"/>
      <c r="AA56" s="29"/>
      <c r="AB56" s="29"/>
      <c r="AC56" s="29"/>
      <c r="AD56" s="29"/>
      <c r="AE56" s="29"/>
      <c r="AF56" s="29"/>
      <c r="AG56" s="29"/>
    </row>
  </sheetData>
  <hyperlinks>
    <hyperlink ref="D42" r:id="rId1" xr:uid="{00000000-0004-0000-1400-000000000000}"/>
    <hyperlink ref="D43" r:id="rId2" xr:uid="{00000000-0004-0000-1400-000001000000}"/>
  </hyperlinks>
  <pageMargins left="0.7" right="0.7" top="0.75" bottom="0.75" header="0.3" footer="0.3"/>
  <pageSetup orientation="portrait"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H33"/>
  <sheetViews>
    <sheetView topLeftCell="A17" workbookViewId="0">
      <selection activeCell="D28" sqref="D28"/>
    </sheetView>
  </sheetViews>
  <sheetFormatPr baseColWidth="10" defaultColWidth="8.83203125" defaultRowHeight="15"/>
  <cols>
    <col min="1" max="1" width="12.33203125" customWidth="1"/>
    <col min="2" max="2" width="21.83203125" customWidth="1"/>
    <col min="3" max="3" width="18.1640625" customWidth="1"/>
    <col min="4" max="5" width="16.6640625" customWidth="1"/>
    <col min="6" max="8" width="20.6640625" customWidth="1"/>
  </cols>
  <sheetData>
    <row r="1" spans="1:1">
      <c r="A1" t="s">
        <v>238</v>
      </c>
    </row>
    <row r="2" spans="1:1">
      <c r="A2" t="s">
        <v>239</v>
      </c>
    </row>
    <row r="3" spans="1:1">
      <c r="A3" t="s">
        <v>240</v>
      </c>
    </row>
    <row r="4" spans="1:1">
      <c r="A4" t="s">
        <v>241</v>
      </c>
    </row>
    <row r="5" spans="1:1">
      <c r="A5" t="s">
        <v>242</v>
      </c>
    </row>
    <row r="6" spans="1:1">
      <c r="A6" t="s">
        <v>243</v>
      </c>
    </row>
    <row r="7" spans="1:1">
      <c r="A7" t="s">
        <v>244</v>
      </c>
    </row>
    <row r="8" spans="1:1">
      <c r="A8" t="s">
        <v>245</v>
      </c>
    </row>
    <row r="10" spans="1:1">
      <c r="A10" t="s">
        <v>248</v>
      </c>
    </row>
    <row r="11" spans="1:1">
      <c r="A11" t="s">
        <v>249</v>
      </c>
    </row>
    <row r="12" spans="1:1">
      <c r="A12" t="s">
        <v>250</v>
      </c>
    </row>
    <row r="13" spans="1:1">
      <c r="A13" t="s">
        <v>251</v>
      </c>
    </row>
    <row r="14" spans="1:1">
      <c r="A14" t="s">
        <v>257</v>
      </c>
    </row>
    <row r="15" spans="1:1">
      <c r="A15" t="s">
        <v>256</v>
      </c>
    </row>
    <row r="17" spans="1:8">
      <c r="A17" s="2" t="s">
        <v>246</v>
      </c>
      <c r="B17" s="3"/>
      <c r="C17" s="3"/>
      <c r="D17" s="3"/>
      <c r="E17" s="3"/>
      <c r="F17" s="3"/>
      <c r="G17" s="3"/>
      <c r="H17" s="3"/>
    </row>
    <row r="18" spans="1:8">
      <c r="B18" s="12" t="s">
        <v>118</v>
      </c>
      <c r="C18" s="12" t="s">
        <v>119</v>
      </c>
      <c r="D18" s="12" t="s">
        <v>120</v>
      </c>
      <c r="E18" s="12" t="s">
        <v>121</v>
      </c>
      <c r="F18" s="12" t="s">
        <v>122</v>
      </c>
      <c r="G18" s="12" t="s">
        <v>269</v>
      </c>
      <c r="H18" s="12" t="s">
        <v>270</v>
      </c>
    </row>
    <row r="19" spans="1:8">
      <c r="A19" t="s">
        <v>231</v>
      </c>
      <c r="B19">
        <v>1</v>
      </c>
      <c r="C19">
        <v>1</v>
      </c>
      <c r="D19">
        <v>1</v>
      </c>
      <c r="E19">
        <v>1</v>
      </c>
      <c r="F19">
        <v>1</v>
      </c>
      <c r="G19">
        <v>1</v>
      </c>
      <c r="H19">
        <v>1</v>
      </c>
    </row>
    <row r="20" spans="1:8">
      <c r="A20" t="s">
        <v>145</v>
      </c>
      <c r="B20">
        <v>1</v>
      </c>
      <c r="C20">
        <v>1</v>
      </c>
      <c r="D20">
        <v>1</v>
      </c>
      <c r="E20">
        <v>1</v>
      </c>
      <c r="F20">
        <v>1</v>
      </c>
      <c r="G20">
        <v>1</v>
      </c>
      <c r="H20">
        <v>1</v>
      </c>
    </row>
    <row r="21" spans="1:8">
      <c r="A21" t="s">
        <v>142</v>
      </c>
      <c r="B21">
        <v>1</v>
      </c>
      <c r="C21">
        <v>1</v>
      </c>
      <c r="D21">
        <v>1</v>
      </c>
      <c r="E21">
        <v>1</v>
      </c>
      <c r="F21">
        <v>0</v>
      </c>
      <c r="G21">
        <v>0</v>
      </c>
      <c r="H21">
        <v>1</v>
      </c>
    </row>
    <row r="22" spans="1:8">
      <c r="A22" t="s">
        <v>232</v>
      </c>
      <c r="B22">
        <v>1</v>
      </c>
      <c r="C22">
        <v>1</v>
      </c>
      <c r="D22">
        <v>1</v>
      </c>
      <c r="E22">
        <v>1</v>
      </c>
      <c r="F22">
        <v>0</v>
      </c>
      <c r="G22">
        <v>0</v>
      </c>
      <c r="H22">
        <v>1</v>
      </c>
    </row>
    <row r="23" spans="1:8">
      <c r="A23" t="s">
        <v>233</v>
      </c>
      <c r="B23">
        <v>1</v>
      </c>
      <c r="C23">
        <v>1</v>
      </c>
      <c r="D23">
        <v>1</v>
      </c>
      <c r="E23">
        <v>1</v>
      </c>
      <c r="F23">
        <v>0</v>
      </c>
      <c r="G23">
        <v>0</v>
      </c>
      <c r="H23">
        <v>1</v>
      </c>
    </row>
    <row r="24" spans="1:8">
      <c r="A24" t="s">
        <v>234</v>
      </c>
      <c r="B24">
        <v>1</v>
      </c>
      <c r="C24">
        <v>1</v>
      </c>
      <c r="D24">
        <v>1</v>
      </c>
      <c r="E24">
        <v>1</v>
      </c>
      <c r="F24">
        <v>1</v>
      </c>
      <c r="G24">
        <v>1</v>
      </c>
      <c r="H24">
        <v>1</v>
      </c>
    </row>
    <row r="26" spans="1:8">
      <c r="A26" s="2" t="s">
        <v>247</v>
      </c>
      <c r="B26" s="3"/>
      <c r="C26" s="3"/>
      <c r="D26" s="3"/>
      <c r="E26" s="3"/>
      <c r="F26" s="3"/>
      <c r="G26" s="3"/>
      <c r="H26" s="3"/>
    </row>
    <row r="27" spans="1:8">
      <c r="B27" s="12" t="s">
        <v>118</v>
      </c>
      <c r="C27" s="12" t="s">
        <v>119</v>
      </c>
      <c r="D27" s="12" t="s">
        <v>120</v>
      </c>
      <c r="E27" s="12" t="s">
        <v>121</v>
      </c>
      <c r="F27" s="12" t="s">
        <v>122</v>
      </c>
      <c r="G27" s="12" t="s">
        <v>269</v>
      </c>
      <c r="H27" s="12" t="s">
        <v>270</v>
      </c>
    </row>
    <row r="28" spans="1:8">
      <c r="A28" t="s">
        <v>231</v>
      </c>
      <c r="B28">
        <v>1</v>
      </c>
      <c r="C28">
        <v>1</v>
      </c>
      <c r="D28">
        <v>1</v>
      </c>
      <c r="E28">
        <v>1</v>
      </c>
      <c r="F28">
        <v>1</v>
      </c>
      <c r="G28">
        <v>1</v>
      </c>
      <c r="H28">
        <v>1</v>
      </c>
    </row>
    <row r="29" spans="1:8">
      <c r="A29" t="s">
        <v>145</v>
      </c>
      <c r="B29">
        <v>1</v>
      </c>
      <c r="C29">
        <v>1</v>
      </c>
      <c r="D29">
        <v>1</v>
      </c>
      <c r="E29">
        <v>1</v>
      </c>
      <c r="F29">
        <v>1</v>
      </c>
      <c r="G29">
        <v>1</v>
      </c>
      <c r="H29">
        <v>1</v>
      </c>
    </row>
    <row r="30" spans="1:8">
      <c r="A30" t="s">
        <v>142</v>
      </c>
      <c r="B30">
        <v>1</v>
      </c>
      <c r="C30">
        <v>1</v>
      </c>
      <c r="D30">
        <v>1</v>
      </c>
      <c r="E30">
        <v>1</v>
      </c>
      <c r="F30">
        <v>0</v>
      </c>
      <c r="G30">
        <v>0</v>
      </c>
      <c r="H30">
        <v>1</v>
      </c>
    </row>
    <row r="31" spans="1:8">
      <c r="A31" t="s">
        <v>232</v>
      </c>
      <c r="B31">
        <v>1</v>
      </c>
      <c r="C31">
        <v>1</v>
      </c>
      <c r="D31">
        <v>1</v>
      </c>
      <c r="E31">
        <v>1</v>
      </c>
      <c r="F31">
        <v>0</v>
      </c>
      <c r="G31">
        <v>0</v>
      </c>
      <c r="H31">
        <v>1</v>
      </c>
    </row>
    <row r="32" spans="1:8">
      <c r="A32" t="s">
        <v>233</v>
      </c>
      <c r="B32">
        <v>1</v>
      </c>
      <c r="C32">
        <v>1</v>
      </c>
      <c r="D32">
        <v>1</v>
      </c>
      <c r="E32">
        <v>1</v>
      </c>
      <c r="F32">
        <v>0</v>
      </c>
      <c r="G32">
        <v>0</v>
      </c>
      <c r="H32">
        <v>1</v>
      </c>
    </row>
    <row r="33" spans="1:8">
      <c r="A33" t="s">
        <v>234</v>
      </c>
      <c r="B33">
        <v>1</v>
      </c>
      <c r="C33">
        <v>1</v>
      </c>
      <c r="D33">
        <v>1</v>
      </c>
      <c r="E33">
        <v>1</v>
      </c>
      <c r="F33">
        <v>1</v>
      </c>
      <c r="G33">
        <v>1</v>
      </c>
      <c r="H33">
        <v>1</v>
      </c>
    </row>
  </sheetData>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theme="3"/>
  </sheetPr>
  <dimension ref="A1:H23"/>
  <sheetViews>
    <sheetView tabSelected="1" workbookViewId="0">
      <selection activeCell="E5" sqref="E5"/>
    </sheetView>
  </sheetViews>
  <sheetFormatPr baseColWidth="10" defaultColWidth="8.83203125" defaultRowHeight="15"/>
  <cols>
    <col min="1" max="1" width="22.33203125" customWidth="1"/>
    <col min="2" max="2" width="21.83203125" customWidth="1"/>
    <col min="3" max="3" width="18.1640625" customWidth="1"/>
    <col min="4" max="5" width="16.6640625" customWidth="1"/>
    <col min="6" max="8" width="20.6640625" customWidth="1"/>
  </cols>
  <sheetData>
    <row r="1" spans="1:8" ht="32">
      <c r="A1" s="5" t="s">
        <v>282</v>
      </c>
      <c r="B1" s="12" t="s">
        <v>118</v>
      </c>
      <c r="C1" s="12" t="s">
        <v>119</v>
      </c>
      <c r="D1" s="12" t="s">
        <v>120</v>
      </c>
      <c r="E1" s="12" t="s">
        <v>121</v>
      </c>
      <c r="F1" s="12" t="s">
        <v>122</v>
      </c>
      <c r="G1" s="12" t="s">
        <v>269</v>
      </c>
      <c r="H1" s="12" t="s">
        <v>270</v>
      </c>
    </row>
    <row r="2" spans="1:8">
      <c r="A2" t="s">
        <v>231</v>
      </c>
      <c r="B2" s="15">
        <f>SUMIFS('AEO 41'!$37:$37,'AEO 41'!$39:$39,'SYFAFE-psgr'!B1)/SUMIFS('AEO 37'!$37:$37,'AEO 37'!$39:$39,'SYFAFE-psgr'!B1)/1000*'Calculations Etc'!$B$19*'Calibration Adjustments'!$B$19</f>
        <v>1.3034527706475435E-3</v>
      </c>
      <c r="C2" s="15">
        <f>SUMIFS('AEO 41'!$37:$37,'AEO 41'!$39:$39,'SYFAFE-psgr'!C1)/SUMIFS('AEO 37'!$37:$37,'AEO 37'!$39:$39,'SYFAFE-psgr'!C1)/1000*'Calculations Etc'!$B$19*'Calibration Adjustments'!$B$19</f>
        <v>3.2678701664683445E-4</v>
      </c>
      <c r="D2" s="15">
        <f>SUMIFS('AEO 41'!$37:$37,'AEO 41'!$39:$39,'SYFAFE-psgr'!D1)/SUMIFS('AEO 37'!$37:$37,'AEO 37'!$39:$39,'SYFAFE-psgr'!D1)/1000*'Calculations Etc'!$B$19*'Calibration Adjustments'!$B$19</f>
        <v>3.1652760292406873E-4</v>
      </c>
      <c r="E2" s="15">
        <f>SUMIFS('AEO 41'!$37:$37,'AEO 41'!$39:$39,'SYFAFE-psgr'!E1)/SUMIFS('AEO 37'!$37:$37,'AEO 37'!$39:$39,'SYFAFE-psgr'!E1)/1000*'Calculations Etc'!$B$19*'Calibration Adjustments'!$B$19</f>
        <v>3.9332496832109406E-4</v>
      </c>
      <c r="F2" s="15">
        <f>SUMIFS('AEO 41'!$37:$37,'AEO 41'!$39:$39,'SYFAFE-psgr'!F1)/SUMIFS('AEO 37'!$37:$37,'AEO 37'!$39:$39,'SYFAFE-psgr'!F1)/1000*'Calculations Etc'!$B$19*'Calibration Adjustments'!$B$19</f>
        <v>6.7451596682727188E-4</v>
      </c>
      <c r="G2" s="15">
        <f>SUMIFS('AEO 41'!$37:$37,'AEO 41'!$39:$39,'SYFAFE-psgr'!G1)/SUMIFS('AEO 37'!$37:$37,'AEO 37'!$39:$39,'SYFAFE-psgr'!G1)/1000*'Calculations Etc'!$B$19*'Calibration Adjustments'!$B$19</f>
        <v>2.7638078960570732E-4</v>
      </c>
      <c r="H2" s="15">
        <f>SUMIFS('AEO 41'!$37:$37,'AEO 41'!$39:$39,'SYFAFE-psgr'!H1)/SUMIFS('AEO 37'!$37:$37,'AEO 37'!$39:$39,'SYFAFE-psgr'!H1)/1000*'Calculations Etc'!$B$19*'Calibration Adjustments'!$B$19</f>
        <v>5.8732402773689196E-4</v>
      </c>
    </row>
    <row r="3" spans="1:8">
      <c r="A3" t="s">
        <v>145</v>
      </c>
      <c r="B3" s="15">
        <f>$E3/(1-'Calculations Etc'!$B$13)*'Calibration Adjustments'!B20</f>
        <v>2.8716216192227239E-3</v>
      </c>
      <c r="C3" s="15">
        <f>('SYVbT-passenger'!C3*'BAADTbVT-passenger'!$B$3*'Calculations Etc'!$B$21)/(SUMIFS('AEO 36'!$F$63:$F$85,'AEO 36'!$A$63:$A$85,C1)*1000000000000)*'Calibration Adjustments'!C20</f>
        <v>7.6571862036197878E-4</v>
      </c>
      <c r="D3" s="15">
        <f>('SYVbT-passenger'!D3*'BAADTbVT-passenger'!$B$3*'Calculations Etc'!$B$21)/(SUMIFS('AEO 36'!$F$63:$F$85,'AEO 36'!$A$63:$A$85,D1)*1000000000000)*'Calibration Adjustments'!D20</f>
        <v>8.9341397788199632E-4</v>
      </c>
      <c r="E3" s="15">
        <f>('SYVbT-passenger'!E3*'BAADTbVT-passenger'!$B$3*'Calculations Etc'!$B$21)/(SUMIFS('AEO 36'!$F$63:$F$85,'AEO 36'!$A$63:$A$85,E1)*1000000000000)*'Calibration Adjustments'!E20</f>
        <v>8.9361888315505733E-4</v>
      </c>
      <c r="F3" s="15">
        <f>$E3/(1-'Calculations Etc'!$B$13)*'Calculations Etc'!$B$16+$E3*(1-'Calculations Etc'!$B$16)*'Calibration Adjustments'!F20</f>
        <v>1.9815203879922738E-3</v>
      </c>
      <c r="G3" s="15">
        <f>('SYVbT-passenger'!G3*'BAADTbVT-passenger'!$B$3*'Calculations Etc'!$B$21)/(SUMIFS('AEO 36'!$F$63:$F$85,'AEO 36'!$A$63:$A$85,G1)*1000000000000)*'Calibration Adjustments'!G20</f>
        <v>8.9361888315505722E-4</v>
      </c>
      <c r="H3" s="15">
        <f>$E3*'Calculations Etc'!$B$39*'Calibration Adjustments'!H20</f>
        <v>2.6808566494651714E-3</v>
      </c>
    </row>
    <row r="4" spans="1:8">
      <c r="A4" t="s">
        <v>142</v>
      </c>
      <c r="B4" s="15">
        <f>$E4/(1-'Calculations Etc'!$B$13)*'Calibration Adjustments'!B21</f>
        <v>1.4185802505818058E-3</v>
      </c>
      <c r="C4" s="15">
        <f>$E4*'Calibration Adjustments'!C21</f>
        <v>4.4144747020460906E-4</v>
      </c>
      <c r="D4" s="15">
        <f>$E4*'Calibration Adjustments'!D21</f>
        <v>4.4144747020460906E-4</v>
      </c>
      <c r="E4" s="47">
        <f>('SYVbT-passenger'!E4*'BAADTbVT-passenger'!B4*'Calculations Etc'!B23)/((INDEX('AEO 7'!$65:$65,MATCH('Calculations Etc'!B$2,'AEO 7'!$1:$1,0))*'Calculations Etc'!B3*10^15))*'Calibration Adjustments'!E21</f>
        <v>4.4144747020460906E-4</v>
      </c>
      <c r="F4">
        <v>0</v>
      </c>
      <c r="G4">
        <v>0</v>
      </c>
      <c r="H4" s="15">
        <f>$E4*'Calculations Etc'!$B$39*'Calibration Adjustments'!H21</f>
        <v>1.3243424106138271E-3</v>
      </c>
    </row>
    <row r="5" spans="1:8">
      <c r="A5" t="s">
        <v>232</v>
      </c>
      <c r="B5" s="15">
        <f>'Calculations Etc'!E52*'Calibration Adjustments'!B22</f>
        <v>1.2405209526886144E-3</v>
      </c>
      <c r="C5" s="15">
        <f>$E5*'Calibration Adjustments'!C22</f>
        <v>4.2438874697242066E-3</v>
      </c>
      <c r="D5" s="15">
        <f>$E5*'Calibration Adjustments'!D22</f>
        <v>4.2438874697242066E-3</v>
      </c>
      <c r="E5" s="84">
        <f>'Calculations Etc'!E53*'Calibration Adjustments'!E22*10</f>
        <v>4.2438874697242066E-3</v>
      </c>
      <c r="F5">
        <v>0</v>
      </c>
      <c r="G5">
        <v>0</v>
      </c>
      <c r="H5" s="15">
        <f>$E5*'Calculations Etc'!$B$39*'Calibration Adjustments'!H22</f>
        <v>1.2731662409172617E-2</v>
      </c>
    </row>
    <row r="6" spans="1:8">
      <c r="A6" t="s">
        <v>233</v>
      </c>
      <c r="B6" s="15">
        <f>$E6/(1-'Calculations Etc'!$B$13)*'Calibration Adjustments'!B23</f>
        <v>3.2293482418666772E-5</v>
      </c>
      <c r="C6" s="15">
        <v>0</v>
      </c>
      <c r="D6" s="15">
        <f>('SYVbT-passenger'!D6*'BAADTbVT-passenger'!$B$6*1)/(SUMIFS('AEO 36'!$F$100:$F$101,'AEO 36'!$A$100:$A$101,'SYFAFE-psgr'!D1)*1000000000000)*'Calibration Adjustments'!D23</f>
        <v>1.0049397002369564E-5</v>
      </c>
      <c r="E6" s="15">
        <f>('SYVbT-passenger'!E6*'BAADTbVT-passenger'!$B$6*1)/(SUMIFS('AEO 36'!$F$100:$F$101,'AEO 36'!$A$100:$A$101,'SYFAFE-psgr'!E1)*1000000000000)*'Calibration Adjustments'!E23</f>
        <v>1.0049397002369565E-5</v>
      </c>
      <c r="F6">
        <v>0</v>
      </c>
      <c r="G6">
        <v>0</v>
      </c>
      <c r="H6" s="15">
        <f>$E6*'Calculations Etc'!$B$39*'Calibration Adjustments'!H23</f>
        <v>3.0148191007108693E-5</v>
      </c>
    </row>
    <row r="7" spans="1:8">
      <c r="A7" t="s">
        <v>234</v>
      </c>
      <c r="B7" s="15">
        <f>$D7/(1-'Calculations Etc'!$B$12)*'Calibration Adjustments'!B24</f>
        <v>3.5367364645723983E-3</v>
      </c>
      <c r="C7" s="15">
        <f>$D7*'Calibration Adjustments'!C24</f>
        <v>1.110710625237613E-3</v>
      </c>
      <c r="D7" s="47">
        <f>('SYVbT-passenger'!D7*'BAADTbVT-passenger'!B7*'Calculations Etc'!B26)/(INDEX('AEO 35'!20:20,MATCH('Calculations Etc'!B$2,'AEO 35'!1:1,0))*10^12)*'Calibration Adjustments'!D24</f>
        <v>1.110710625237613E-3</v>
      </c>
      <c r="E7" s="15">
        <f>$D7*'Calibration Adjustments'!E24</f>
        <v>1.110710625237613E-3</v>
      </c>
      <c r="F7" s="15">
        <f>$D7/(1-'Calculations Etc'!$B$12)*'Calculations Etc'!$B$16+$D7*(1-'Calculations Etc'!$B$16)*'Calibration Adjustments'!F24</f>
        <v>2.4450248368717451E-3</v>
      </c>
      <c r="G7" s="15">
        <f>$D7*'Calculations Etc'!$B$43*'Calibration Adjustments'!G24</f>
        <v>8.6080073455915005E-4</v>
      </c>
      <c r="H7" s="15">
        <f>D7*'Calculations Etc'!$B$39</f>
        <v>3.3321318757128385E-3</v>
      </c>
    </row>
    <row r="17" spans="2:8">
      <c r="B17" s="25"/>
      <c r="C17" s="25"/>
      <c r="D17" s="25"/>
      <c r="E17" s="25"/>
      <c r="F17" s="25"/>
      <c r="G17" s="25"/>
      <c r="H17" s="25"/>
    </row>
    <row r="18" spans="2:8">
      <c r="B18" s="25"/>
      <c r="C18" s="25"/>
      <c r="D18" s="25"/>
      <c r="E18" s="25"/>
      <c r="F18" s="25"/>
      <c r="G18" s="25"/>
      <c r="H18" s="25"/>
    </row>
    <row r="19" spans="2:8">
      <c r="B19" s="25"/>
      <c r="C19" s="25"/>
      <c r="D19" s="25"/>
      <c r="E19" s="25"/>
      <c r="F19" s="25"/>
      <c r="G19" s="25"/>
      <c r="H19" s="25"/>
    </row>
    <row r="20" spans="2:8">
      <c r="B20" s="25"/>
      <c r="C20" s="25"/>
      <c r="D20" s="25"/>
      <c r="E20" s="25"/>
      <c r="F20" s="25"/>
      <c r="G20" s="25"/>
      <c r="H20" s="25"/>
    </row>
    <row r="21" spans="2:8">
      <c r="B21" s="25"/>
      <c r="C21" s="25"/>
      <c r="D21" s="25"/>
      <c r="E21" s="25"/>
      <c r="F21" s="25"/>
      <c r="G21" s="25"/>
      <c r="H21" s="25"/>
    </row>
    <row r="22" spans="2:8">
      <c r="B22" s="25"/>
      <c r="C22" s="25"/>
      <c r="D22" s="25"/>
      <c r="E22" s="25"/>
      <c r="F22" s="25"/>
      <c r="G22" s="25"/>
      <c r="H22" s="25"/>
    </row>
    <row r="23" spans="2:8">
      <c r="B23" s="25"/>
      <c r="C23" s="25"/>
      <c r="D23" s="25"/>
      <c r="E23" s="25"/>
      <c r="F23" s="25"/>
      <c r="G23" s="25"/>
      <c r="H23" s="25"/>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theme="3"/>
  </sheetPr>
  <dimension ref="A1:H24"/>
  <sheetViews>
    <sheetView workbookViewId="0">
      <selection activeCell="E6" sqref="E6"/>
    </sheetView>
  </sheetViews>
  <sheetFormatPr baseColWidth="10" defaultColWidth="8.83203125" defaultRowHeight="15"/>
  <cols>
    <col min="1" max="1" width="21.33203125" customWidth="1"/>
    <col min="2" max="2" width="21.83203125" customWidth="1"/>
    <col min="3" max="3" width="35.1640625" customWidth="1"/>
    <col min="4" max="4" width="20.33203125" customWidth="1"/>
    <col min="5" max="5" width="16.6640625" customWidth="1"/>
    <col min="6" max="8" width="20.6640625" customWidth="1"/>
  </cols>
  <sheetData>
    <row r="1" spans="1:8" ht="32">
      <c r="A1" s="5" t="s">
        <v>283</v>
      </c>
      <c r="B1" s="12" t="s">
        <v>118</v>
      </c>
      <c r="C1" s="12" t="s">
        <v>119</v>
      </c>
      <c r="D1" s="12" t="s">
        <v>120</v>
      </c>
      <c r="E1" s="12" t="s">
        <v>121</v>
      </c>
      <c r="F1" s="12" t="s">
        <v>122</v>
      </c>
      <c r="G1" s="12" t="s">
        <v>269</v>
      </c>
      <c r="H1" s="12" t="s">
        <v>270</v>
      </c>
    </row>
    <row r="2" spans="1:8">
      <c r="A2" t="s">
        <v>231</v>
      </c>
      <c r="B2" s="15">
        <f>('SYVbT-freight'!B2*'BAADTbVT-frgt'!$B$2*'Calculations Etc'!$B$20)/(SUM(SUMIFS('AEO 43'!$F$61:$F$69,'AEO 43'!$A$61:$A$69,'SYFAFE-frgt'!B1),SUMIFS('AEO 49'!$F$54:$F$73,'AEO 49'!$A$54:$A$73,'SYFAFE-frgt'!B1))*1000000000000)*'Calibration Adjustments'!B28</f>
        <v>1.2098850095054675E-4</v>
      </c>
      <c r="C2" s="15">
        <f>('SYVbT-freight'!C2*'BAADTbVT-frgt'!$B$2*'Calculations Etc'!$B$20)/(SUM(SUMIFS('AEO 43'!$F$61:$F$69,'AEO 43'!$A$61:$A$69,'SYFAFE-frgt'!C1),SUMIFS('AEO 49'!$F$54:$F$73,'AEO 49'!$A$54:$A$73,'SYFAFE-frgt'!C1))*1000000000000)*'Calibration Adjustments'!C28</f>
        <v>6.8530242152742244E-5</v>
      </c>
      <c r="D2" s="15">
        <f>('SYVbT-freight'!D2*'BAADTbVT-frgt'!$B$2*'Calculations Etc'!$B$20)/(SUM(SUMIFS('AEO 43'!$F$61:$F$69,'AEO 43'!$A$61:$A$69,'SYFAFE-frgt'!D1),SUMIFS('AEO 49'!$F$54:$F$73,'AEO 49'!$A$54:$A$73,'SYFAFE-frgt'!D1))*1000000000000)*'Calibration Adjustments'!D28</f>
        <v>1.043975093608511E-4</v>
      </c>
      <c r="E2" s="15">
        <f>('SYVbT-freight'!E2*'BAADTbVT-frgt'!$B$2*'Calculations Etc'!$B$20)/(SUM(SUMIFS('AEO 43'!$F$61:$F$69,'AEO 43'!$A$61:$A$69,'SYFAFE-frgt'!E1),SUMIFS('AEO 49'!$F$54:$F$73,'AEO 49'!$A$54:$A$73,'SYFAFE-frgt'!E1))*1000000000000)*'Calibration Adjustments'!E28</f>
        <v>7.3948395495852042E-5</v>
      </c>
      <c r="F2" s="15">
        <f>$D2/(1-'Calculations Etc'!$B$13)*'Calculations Etc'!$B$16+$D2*(1-'Calculations Etc'!$B$16)*'Calibration Adjustments'!F28</f>
        <v>2.3149219108236567E-4</v>
      </c>
      <c r="G2" s="15">
        <f>('SYVbT-freight'!G2*'BAADTbVT-frgt'!$B$2*'Calculations Etc'!$B$20)/(SUM(SUMIFS('AEO 43'!$F$61:$F$69,'AEO 43'!$A$61:$A$69,'SYFAFE-frgt'!G1),SUMIFS('AEO 49'!$F$54:$F$73,'AEO 49'!$A$54:$A$73,'SYFAFE-frgt'!G1))*1000000000000)*'Calibration Adjustments'!G28</f>
        <v>4.0198415563294249E-5</v>
      </c>
      <c r="H2" s="15">
        <f>$E3*'Calculations Etc'!$B$39*'Calibration Adjustments'!H28</f>
        <v>2.0735934964818689E-3</v>
      </c>
    </row>
    <row r="3" spans="1:8">
      <c r="A3" t="s">
        <v>145</v>
      </c>
      <c r="B3" s="15">
        <f>$E3/(1-'Calculations Etc'!$B$13)*'Calibration Adjustments'!B29</f>
        <v>2.2211467051641521E-3</v>
      </c>
      <c r="C3" s="15">
        <f>('SYVbT-freight'!C3*'BAADTbVT-frgt'!$B$3*'Calculations Etc'!$B$22)/(SUMIFS('AEO 49'!$F$75:$F$84,'AEO 49'!$A$75:$A$84,'SYFAFE-frgt'!C1)*1000000000000)*'Calibration Adjustments'!C29</f>
        <v>4.7352548463232166E-4</v>
      </c>
      <c r="D3" s="15">
        <f>('SYVbT-freight'!D3*'BAADTbVT-frgt'!$B$3*'Calculations Etc'!$B$22)/(SUMIFS('AEO 49'!$F$75:$F$84,'AEO 49'!$A$75:$A$84,'SYFAFE-frgt'!D1)*1000000000000)*'Calibration Adjustments'!D29</f>
        <v>6.7839079634331792E-3</v>
      </c>
      <c r="E3" s="15">
        <f>('SYVbT-freight'!E3*'BAADTbVT-frgt'!$B$3*'Calculations Etc'!$B$22)/(SUMIFS('AEO 49'!$F$75:$F$84,'AEO 49'!$A$75:$A$84,'SYFAFE-frgt'!E1)*1000000000000)*'Calibration Adjustments'!E29</f>
        <v>6.9119783216062313E-4</v>
      </c>
      <c r="F3" s="15">
        <f>('SYVbT-freight'!F3*'BAADTbVT-frgt'!$B$3*'Calculations Etc'!$B$22)/(SUMIFS('AEO 49'!$F$75:$F$84,'AEO 49'!$A$75:$A$84,'SYFAFE-frgt'!F1)*1000000000000)*'Calibration Adjustments'!F29</f>
        <v>1.0867252882872924E-3</v>
      </c>
      <c r="G3" s="15">
        <f>('SYVbT-freight'!G3*'BAADTbVT-frgt'!$B$3*'Calculations Etc'!$B$22)/(SUMIFS('AEO 49'!$F$75:$F$84,'AEO 49'!$A$75:$A$84,'SYFAFE-frgt'!G1)*1000000000000)*'Calibration Adjustments'!G29</f>
        <v>2.9305916427068614E-3</v>
      </c>
      <c r="H3" s="15">
        <f>('SYVbT-freight'!H3*'BAADTbVT-frgt'!$B$3*'Calculations Etc'!$B$22)/(SUMIFS('AEO 49'!$F$75:$F$84,'AEO 49'!$A$75:$A$84,'SYFAFE-frgt'!H1)*1000000000000)*'Calibration Adjustments'!H29</f>
        <v>2.7605411165548288E-3</v>
      </c>
    </row>
    <row r="4" spans="1:8">
      <c r="A4" t="s">
        <v>142</v>
      </c>
      <c r="B4" s="15">
        <f>$E4/(1-'Calculations Etc'!$B$13)*'Calibration Adjustments'!B30</f>
        <v>3.6524335252792104E-4</v>
      </c>
      <c r="C4" s="15">
        <f>$E4*'Calibration Adjustments'!C30</f>
        <v>1.136599455098666E-4</v>
      </c>
      <c r="D4" s="15">
        <f>$E4*'Calibration Adjustments'!D30</f>
        <v>1.136599455098666E-4</v>
      </c>
      <c r="E4" s="33">
        <f>('SYVbT-freight'!E4*'BAADTbVT-frgt'!B4*'Calculations Etc'!B24)/((INDEX('AEO 7'!$65:$65,MATCH('Calculations Etc'!B$2,'AEO 7'!$1:$1,0))*'Calculations Etc'!B4*10^15))*'Calibration Adjustments'!E30</f>
        <v>1.136599455098666E-4</v>
      </c>
      <c r="F4">
        <v>0</v>
      </c>
      <c r="G4">
        <v>0</v>
      </c>
      <c r="H4" s="15">
        <f>$E4*'Calculations Etc'!$B$39*'Calibration Adjustments'!H30</f>
        <v>3.4097983652959976E-4</v>
      </c>
    </row>
    <row r="5" spans="1:8">
      <c r="A5" t="s">
        <v>232</v>
      </c>
      <c r="B5" s="15">
        <f>$E5/(1-'Calculations Etc'!$B$13)*'Calibration Adjustments'!B31</f>
        <v>1.1140743815291445E-2</v>
      </c>
      <c r="C5" s="15">
        <f>$E5*'Calibration Adjustments'!C31</f>
        <v>3.4668839999999999E-3</v>
      </c>
      <c r="D5" s="15">
        <f>$E5*'Calibration Adjustments'!D31</f>
        <v>3.4668839999999999E-3</v>
      </c>
      <c r="E5" s="33">
        <f>INDEX('AEO 7'!$51:$51,MATCH('Calculations Etc'!B$2,'AEO 7'!$1:$1,0))/10^3*'Calibration Adjustments'!E31</f>
        <v>3.4668839999999999E-3</v>
      </c>
      <c r="F5">
        <v>0</v>
      </c>
      <c r="G5">
        <v>0</v>
      </c>
      <c r="H5" s="15">
        <f>$E5*'Calculations Etc'!$B$39*'Calibration Adjustments'!H31</f>
        <v>1.0400651999999998E-2</v>
      </c>
    </row>
    <row r="6" spans="1:8">
      <c r="A6" t="s">
        <v>233</v>
      </c>
      <c r="B6" s="15">
        <f>$E6/(1-'Calculations Etc'!$B$13)*'Calibration Adjustments'!B32</f>
        <v>1.5467626362604087E-2</v>
      </c>
      <c r="C6" s="15">
        <f>$E6*'Calibration Adjustments'!C32</f>
        <v>4.813365E-3</v>
      </c>
      <c r="D6" s="15">
        <f>$E6*'Calibration Adjustments'!D32</f>
        <v>4.813365E-3</v>
      </c>
      <c r="E6" s="33">
        <f>INDEX('AEO 7'!$52:$52,MATCH('Calculations Etc'!B$2,'AEO 7'!$1:$1,0))/10^3*'Calibration Adjustments'!E32</f>
        <v>4.813365E-3</v>
      </c>
      <c r="F6">
        <v>0</v>
      </c>
      <c r="G6">
        <v>0</v>
      </c>
      <c r="H6" s="15">
        <f>$E6*'Calculations Etc'!$B$39*'Calibration Adjustments'!H32</f>
        <v>1.4440094999999998E-2</v>
      </c>
    </row>
    <row r="7" spans="1:8">
      <c r="A7" t="s">
        <v>234</v>
      </c>
      <c r="B7">
        <v>0</v>
      </c>
      <c r="C7">
        <v>0</v>
      </c>
      <c r="D7">
        <v>0</v>
      </c>
      <c r="E7">
        <v>0</v>
      </c>
      <c r="F7">
        <v>0</v>
      </c>
      <c r="G7">
        <v>0</v>
      </c>
      <c r="H7">
        <v>0</v>
      </c>
    </row>
    <row r="8" spans="1:8">
      <c r="D8" s="45"/>
    </row>
    <row r="9" spans="1:8">
      <c r="D9" s="26"/>
    </row>
    <row r="10" spans="1:8">
      <c r="D10" s="45"/>
    </row>
    <row r="11" spans="1:8">
      <c r="C11" s="44"/>
      <c r="D11" s="26"/>
    </row>
    <row r="12" spans="1:8">
      <c r="D12" s="45"/>
    </row>
    <row r="13" spans="1:8">
      <c r="D13" s="26"/>
    </row>
    <row r="14" spans="1:8">
      <c r="D14" s="46"/>
    </row>
    <row r="17" spans="2:8">
      <c r="B17" s="25"/>
      <c r="C17" s="25"/>
      <c r="D17" s="25"/>
      <c r="E17" s="25"/>
      <c r="F17" s="25"/>
      <c r="G17" s="25"/>
      <c r="H17" s="25"/>
    </row>
    <row r="18" spans="2:8">
      <c r="B18" s="25"/>
      <c r="C18" s="25"/>
      <c r="D18" s="25"/>
      <c r="E18" s="25"/>
      <c r="F18" s="25"/>
      <c r="G18" s="25"/>
      <c r="H18" s="25"/>
    </row>
    <row r="19" spans="2:8">
      <c r="B19" s="25"/>
      <c r="C19" s="25"/>
      <c r="D19" s="25"/>
      <c r="E19" s="25"/>
      <c r="F19" s="25"/>
      <c r="G19" s="25"/>
      <c r="H19" s="25"/>
    </row>
    <row r="20" spans="2:8">
      <c r="B20" s="25"/>
      <c r="C20" s="25"/>
      <c r="D20" s="25"/>
      <c r="E20" s="25"/>
      <c r="F20" s="25"/>
      <c r="G20" s="25"/>
      <c r="H20" s="25"/>
    </row>
    <row r="21" spans="2:8">
      <c r="B21" s="25"/>
      <c r="C21" s="25"/>
      <c r="D21" s="25"/>
      <c r="E21" s="25"/>
      <c r="F21" s="25"/>
      <c r="G21" s="25"/>
      <c r="H21" s="25"/>
    </row>
    <row r="22" spans="2:8">
      <c r="B22" s="25"/>
      <c r="C22" s="25"/>
      <c r="D22" s="25"/>
      <c r="E22" s="25"/>
      <c r="F22" s="25"/>
      <c r="G22" s="25"/>
      <c r="H22" s="25"/>
    </row>
    <row r="23" spans="2:8">
      <c r="B23" s="25"/>
      <c r="C23" s="25"/>
      <c r="D23" s="25"/>
      <c r="E23" s="25"/>
      <c r="F23" s="25"/>
      <c r="G23" s="25"/>
      <c r="H23" s="25"/>
    </row>
    <row r="24" spans="2:8">
      <c r="B24" s="25"/>
      <c r="C24" s="25"/>
      <c r="D24" s="25"/>
      <c r="E24" s="25"/>
      <c r="F24" s="25"/>
      <c r="G24" s="25"/>
      <c r="H24" s="25"/>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K69"/>
  <sheetViews>
    <sheetView workbookViewId="0">
      <pane xSplit="4" ySplit="1" topLeftCell="E11" activePane="bottomRight" state="frozen"/>
      <selection pane="topRight" activeCell="C1" sqref="C1"/>
      <selection pane="bottomLeft" activeCell="A2" sqref="A2"/>
      <selection pane="bottomRight" activeCell="E1" sqref="E1"/>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522</v>
      </c>
    </row>
    <row r="10" spans="1:37">
      <c r="A10" t="s">
        <v>443</v>
      </c>
    </row>
    <row r="11" spans="1:37">
      <c r="A11" t="s">
        <v>444</v>
      </c>
    </row>
    <row r="12" spans="1:37">
      <c r="A12" t="s">
        <v>445</v>
      </c>
    </row>
    <row r="13" spans="1:37">
      <c r="A13" t="s">
        <v>324</v>
      </c>
    </row>
    <row r="14" spans="1:37">
      <c r="B14" t="s">
        <v>325</v>
      </c>
      <c r="C14" t="s">
        <v>520</v>
      </c>
      <c r="D14" t="s">
        <v>521</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522</v>
      </c>
    </row>
    <row r="15" spans="1:37">
      <c r="A15" t="s">
        <v>51</v>
      </c>
      <c r="C15" t="s">
        <v>523</v>
      </c>
    </row>
    <row r="16" spans="1:37">
      <c r="A16" t="s">
        <v>446</v>
      </c>
      <c r="C16" t="s">
        <v>524</v>
      </c>
    </row>
    <row r="17" spans="1:37">
      <c r="A17" t="s">
        <v>447</v>
      </c>
      <c r="B17" t="s">
        <v>448</v>
      </c>
      <c r="C17" t="s">
        <v>525</v>
      </c>
      <c r="D17" t="s">
        <v>526</v>
      </c>
      <c r="E17">
        <v>15312.443359000001</v>
      </c>
      <c r="F17">
        <v>15307.140625</v>
      </c>
      <c r="G17">
        <v>15236.719727</v>
      </c>
      <c r="H17">
        <v>15068.804688</v>
      </c>
      <c r="I17">
        <v>14804.814453000001</v>
      </c>
      <c r="J17">
        <v>14499.307617</v>
      </c>
      <c r="K17">
        <v>14167.15625</v>
      </c>
      <c r="L17">
        <v>13909.197265999999</v>
      </c>
      <c r="M17">
        <v>13685.459961</v>
      </c>
      <c r="N17">
        <v>13482.776367</v>
      </c>
      <c r="O17">
        <v>13299.865234000001</v>
      </c>
      <c r="P17">
        <v>13139.070312</v>
      </c>
      <c r="Q17">
        <v>13002.6875</v>
      </c>
      <c r="R17">
        <v>12863.337890999999</v>
      </c>
      <c r="S17">
        <v>12735.185546999999</v>
      </c>
      <c r="T17">
        <v>12602.710938</v>
      </c>
      <c r="U17">
        <v>12470.581055000001</v>
      </c>
      <c r="V17">
        <v>12372.918944999999</v>
      </c>
      <c r="W17">
        <v>12287.334961</v>
      </c>
      <c r="X17">
        <v>12215.112305000001</v>
      </c>
      <c r="Y17">
        <v>12158.750977</v>
      </c>
      <c r="Z17">
        <v>12118.077148</v>
      </c>
      <c r="AA17">
        <v>12081.138671999999</v>
      </c>
      <c r="AB17">
        <v>12057.520508</v>
      </c>
      <c r="AC17">
        <v>12045.370117</v>
      </c>
      <c r="AD17">
        <v>12044.358398</v>
      </c>
      <c r="AE17">
        <v>12055.046875</v>
      </c>
      <c r="AF17">
        <v>12085.422852</v>
      </c>
      <c r="AG17">
        <v>12129.279296999999</v>
      </c>
      <c r="AH17">
        <v>12190.25</v>
      </c>
      <c r="AI17">
        <v>12262.828125</v>
      </c>
      <c r="AJ17">
        <v>12346.765625</v>
      </c>
      <c r="AK17" s="51">
        <v>-7.0000000000000001E-3</v>
      </c>
    </row>
    <row r="18" spans="1:37">
      <c r="A18" t="s">
        <v>449</v>
      </c>
      <c r="B18" t="s">
        <v>450</v>
      </c>
      <c r="C18" t="s">
        <v>527</v>
      </c>
      <c r="D18" t="s">
        <v>526</v>
      </c>
      <c r="E18">
        <v>6604.9643550000001</v>
      </c>
      <c r="F18">
        <v>6553.7880859999996</v>
      </c>
      <c r="G18">
        <v>6462.591797</v>
      </c>
      <c r="H18">
        <v>6325.7973629999997</v>
      </c>
      <c r="I18">
        <v>6141.5595700000003</v>
      </c>
      <c r="J18">
        <v>5945.4086909999996</v>
      </c>
      <c r="K18">
        <v>5745.1323240000002</v>
      </c>
      <c r="L18">
        <v>5578.6621089999999</v>
      </c>
      <c r="M18">
        <v>5431.4174800000001</v>
      </c>
      <c r="N18">
        <v>5297.5219729999999</v>
      </c>
      <c r="O18">
        <v>5177.7270509999998</v>
      </c>
      <c r="P18">
        <v>5078.1459960000002</v>
      </c>
      <c r="Q18">
        <v>4995.5908200000003</v>
      </c>
      <c r="R18">
        <v>4919.3291019999997</v>
      </c>
      <c r="S18">
        <v>4856.0434569999998</v>
      </c>
      <c r="T18">
        <v>4801.0727539999998</v>
      </c>
      <c r="U18">
        <v>4754.9814450000003</v>
      </c>
      <c r="V18">
        <v>4730.7998049999997</v>
      </c>
      <c r="W18">
        <v>4719.7905270000001</v>
      </c>
      <c r="X18">
        <v>4721.6391599999997</v>
      </c>
      <c r="Y18">
        <v>4736.0395509999998</v>
      </c>
      <c r="Z18">
        <v>4762.609375</v>
      </c>
      <c r="AA18">
        <v>4794.8496089999999</v>
      </c>
      <c r="AB18">
        <v>4835.4375</v>
      </c>
      <c r="AC18">
        <v>4882.0771480000003</v>
      </c>
      <c r="AD18">
        <v>4933.0810549999997</v>
      </c>
      <c r="AE18">
        <v>4988.8520509999998</v>
      </c>
      <c r="AF18">
        <v>5051.8193359999996</v>
      </c>
      <c r="AG18">
        <v>5119.1323240000002</v>
      </c>
      <c r="AH18">
        <v>5191.904297</v>
      </c>
      <c r="AI18">
        <v>5267.8442379999997</v>
      </c>
      <c r="AJ18">
        <v>5345.6308589999999</v>
      </c>
      <c r="AK18" s="51">
        <v>-7.0000000000000001E-3</v>
      </c>
    </row>
    <row r="19" spans="1:37">
      <c r="A19" t="s">
        <v>451</v>
      </c>
      <c r="B19" t="s">
        <v>452</v>
      </c>
      <c r="C19" t="s">
        <v>528</v>
      </c>
      <c r="D19" t="s">
        <v>526</v>
      </c>
      <c r="E19">
        <v>8688.5087889999995</v>
      </c>
      <c r="F19">
        <v>8734.5292969999991</v>
      </c>
      <c r="G19">
        <v>8755.5664059999999</v>
      </c>
      <c r="H19">
        <v>8724.8398440000001</v>
      </c>
      <c r="I19">
        <v>8645.6162110000005</v>
      </c>
      <c r="J19">
        <v>8536.8242190000001</v>
      </c>
      <c r="K19">
        <v>8405.5244139999995</v>
      </c>
      <c r="L19">
        <v>8314.5136719999991</v>
      </c>
      <c r="M19">
        <v>8238.4433590000008</v>
      </c>
      <c r="N19">
        <v>8170.0405270000001</v>
      </c>
      <c r="O19">
        <v>8107.2685549999997</v>
      </c>
      <c r="P19">
        <v>8046.3413090000004</v>
      </c>
      <c r="Q19">
        <v>7992.7514650000003</v>
      </c>
      <c r="R19">
        <v>7929.8823240000002</v>
      </c>
      <c r="S19">
        <v>7865.1967770000001</v>
      </c>
      <c r="T19">
        <v>7787.8505859999996</v>
      </c>
      <c r="U19">
        <v>7701.9443359999996</v>
      </c>
      <c r="V19">
        <v>7628.5341799999997</v>
      </c>
      <c r="W19">
        <v>7553.9902339999999</v>
      </c>
      <c r="X19">
        <v>7479.9130859999996</v>
      </c>
      <c r="Y19">
        <v>7409.111328</v>
      </c>
      <c r="Z19">
        <v>7341.7910160000001</v>
      </c>
      <c r="AA19">
        <v>7272.5200199999999</v>
      </c>
      <c r="AB19">
        <v>7208.1962890000004</v>
      </c>
      <c r="AC19">
        <v>7149.2724609999996</v>
      </c>
      <c r="AD19">
        <v>7097.1103519999997</v>
      </c>
      <c r="AE19">
        <v>7051.8662109999996</v>
      </c>
      <c r="AF19">
        <v>7019.0952150000003</v>
      </c>
      <c r="AG19">
        <v>6995.4448240000002</v>
      </c>
      <c r="AH19">
        <v>6983.4335940000001</v>
      </c>
      <c r="AI19">
        <v>6979.8540039999998</v>
      </c>
      <c r="AJ19">
        <v>6985.7817379999997</v>
      </c>
      <c r="AK19" s="51">
        <v>-7.0000000000000001E-3</v>
      </c>
    </row>
    <row r="20" spans="1:37">
      <c r="A20" t="s">
        <v>453</v>
      </c>
      <c r="B20" t="s">
        <v>454</v>
      </c>
      <c r="C20" t="s">
        <v>529</v>
      </c>
      <c r="D20" t="s">
        <v>526</v>
      </c>
      <c r="E20">
        <v>18.970794999999999</v>
      </c>
      <c r="F20">
        <v>18.823608</v>
      </c>
      <c r="G20">
        <v>18.561443000000001</v>
      </c>
      <c r="H20">
        <v>18.168322</v>
      </c>
      <c r="I20">
        <v>17.638919999999999</v>
      </c>
      <c r="J20">
        <v>17.075298</v>
      </c>
      <c r="K20">
        <v>16.499818999999999</v>
      </c>
      <c r="L20">
        <v>16.021494000000001</v>
      </c>
      <c r="M20">
        <v>15.598401000000001</v>
      </c>
      <c r="N20">
        <v>15.213685999999999</v>
      </c>
      <c r="O20">
        <v>14.869465999999999</v>
      </c>
      <c r="P20">
        <v>14.583327000000001</v>
      </c>
      <c r="Q20">
        <v>14.346128999999999</v>
      </c>
      <c r="R20">
        <v>14.126972</v>
      </c>
      <c r="S20">
        <v>13.94516</v>
      </c>
      <c r="T20">
        <v>13.787245</v>
      </c>
      <c r="U20">
        <v>13.654823</v>
      </c>
      <c r="V20">
        <v>13.585337000000001</v>
      </c>
      <c r="W20">
        <v>13.553765</v>
      </c>
      <c r="X20">
        <v>13.559089999999999</v>
      </c>
      <c r="Y20">
        <v>13.600536999999999</v>
      </c>
      <c r="Z20">
        <v>13.677015000000001</v>
      </c>
      <c r="AA20">
        <v>13.769792000000001</v>
      </c>
      <c r="AB20">
        <v>13.886583999999999</v>
      </c>
      <c r="AC20">
        <v>14.020749</v>
      </c>
      <c r="AD20">
        <v>14.167451</v>
      </c>
      <c r="AE20">
        <v>14.327847999999999</v>
      </c>
      <c r="AF20">
        <v>14.508926000000001</v>
      </c>
      <c r="AG20">
        <v>14.702455</v>
      </c>
      <c r="AH20">
        <v>14.911671999999999</v>
      </c>
      <c r="AI20">
        <v>15.129991</v>
      </c>
      <c r="AJ20">
        <v>15.353588999999999</v>
      </c>
      <c r="AK20" s="51">
        <v>-7.0000000000000001E-3</v>
      </c>
    </row>
    <row r="21" spans="1:37">
      <c r="A21" t="s">
        <v>341</v>
      </c>
      <c r="B21" t="s">
        <v>455</v>
      </c>
      <c r="C21" t="s">
        <v>530</v>
      </c>
      <c r="D21" t="s">
        <v>526</v>
      </c>
      <c r="E21">
        <v>891.02838099999997</v>
      </c>
      <c r="F21">
        <v>891.90325900000005</v>
      </c>
      <c r="G21">
        <v>895.88940400000001</v>
      </c>
      <c r="H21">
        <v>897.86987299999998</v>
      </c>
      <c r="I21">
        <v>897.09033199999999</v>
      </c>
      <c r="J21">
        <v>893.17987100000005</v>
      </c>
      <c r="K21">
        <v>892.63629200000003</v>
      </c>
      <c r="L21">
        <v>892.01525900000001</v>
      </c>
      <c r="M21">
        <v>892.60571300000004</v>
      </c>
      <c r="N21">
        <v>893.64764400000001</v>
      </c>
      <c r="O21">
        <v>895.48632799999996</v>
      </c>
      <c r="P21">
        <v>896.71252400000003</v>
      </c>
      <c r="Q21">
        <v>901.31744400000002</v>
      </c>
      <c r="R21">
        <v>904.84606900000006</v>
      </c>
      <c r="S21">
        <v>909.85717799999998</v>
      </c>
      <c r="T21">
        <v>914.96765100000005</v>
      </c>
      <c r="U21">
        <v>920.24627699999996</v>
      </c>
      <c r="V21">
        <v>927.07891800000004</v>
      </c>
      <c r="W21">
        <v>934.28283699999997</v>
      </c>
      <c r="X21">
        <v>941.58032200000002</v>
      </c>
      <c r="Y21">
        <v>949.26141399999995</v>
      </c>
      <c r="Z21">
        <v>957.78930700000001</v>
      </c>
      <c r="AA21">
        <v>966.844604</v>
      </c>
      <c r="AB21">
        <v>975.90600600000005</v>
      </c>
      <c r="AC21">
        <v>986.10980199999995</v>
      </c>
      <c r="AD21">
        <v>997.79095500000005</v>
      </c>
      <c r="AE21">
        <v>1010.687439</v>
      </c>
      <c r="AF21">
        <v>1027.0737300000001</v>
      </c>
      <c r="AG21">
        <v>1040.2635499999999</v>
      </c>
      <c r="AH21">
        <v>1054.5717770000001</v>
      </c>
      <c r="AI21">
        <v>1069.246216</v>
      </c>
      <c r="AJ21">
        <v>1083.7993160000001</v>
      </c>
      <c r="AK21" s="51">
        <v>6.0000000000000001E-3</v>
      </c>
    </row>
    <row r="22" spans="1:37">
      <c r="A22" t="s">
        <v>456</v>
      </c>
      <c r="B22" t="s">
        <v>457</v>
      </c>
      <c r="C22" t="s">
        <v>531</v>
      </c>
      <c r="D22" t="s">
        <v>526</v>
      </c>
      <c r="E22">
        <v>238.531464</v>
      </c>
      <c r="F22">
        <v>239.89018200000001</v>
      </c>
      <c r="G22">
        <v>241.258545</v>
      </c>
      <c r="H22">
        <v>242.608521</v>
      </c>
      <c r="I22">
        <v>243.913116</v>
      </c>
      <c r="J22">
        <v>245.25149500000001</v>
      </c>
      <c r="K22">
        <v>246.68357800000001</v>
      </c>
      <c r="L22">
        <v>248.103836</v>
      </c>
      <c r="M22">
        <v>249.515762</v>
      </c>
      <c r="N22">
        <v>250.95306400000001</v>
      </c>
      <c r="O22">
        <v>252.38294999999999</v>
      </c>
      <c r="P22">
        <v>253.717468</v>
      </c>
      <c r="Q22">
        <v>255.00950599999999</v>
      </c>
      <c r="R22">
        <v>256.26870700000001</v>
      </c>
      <c r="S22">
        <v>257.406158</v>
      </c>
      <c r="T22">
        <v>258.486176</v>
      </c>
      <c r="U22">
        <v>259.50765999999999</v>
      </c>
      <c r="V22">
        <v>260.47018400000002</v>
      </c>
      <c r="W22">
        <v>261.37661700000001</v>
      </c>
      <c r="X22">
        <v>262.22323599999999</v>
      </c>
      <c r="Y22">
        <v>263.002838</v>
      </c>
      <c r="Z22">
        <v>263.71383700000001</v>
      </c>
      <c r="AA22">
        <v>264.35327100000001</v>
      </c>
      <c r="AB22">
        <v>264.92453</v>
      </c>
      <c r="AC22">
        <v>265.43933099999998</v>
      </c>
      <c r="AD22">
        <v>265.90438799999998</v>
      </c>
      <c r="AE22">
        <v>266.33294699999999</v>
      </c>
      <c r="AF22">
        <v>266.74771099999998</v>
      </c>
      <c r="AG22">
        <v>267.17669699999999</v>
      </c>
      <c r="AH22">
        <v>267.647491</v>
      </c>
      <c r="AI22">
        <v>268.20846599999999</v>
      </c>
      <c r="AJ22">
        <v>268.87695300000001</v>
      </c>
      <c r="AK22" s="51">
        <v>4.0000000000000001E-3</v>
      </c>
    </row>
    <row r="23" spans="1:37">
      <c r="A23" t="s">
        <v>458</v>
      </c>
      <c r="B23" t="s">
        <v>459</v>
      </c>
      <c r="C23" t="s">
        <v>532</v>
      </c>
      <c r="D23" t="s">
        <v>526</v>
      </c>
      <c r="E23">
        <v>99.315071000000003</v>
      </c>
      <c r="F23">
        <v>99.945121999999998</v>
      </c>
      <c r="G23">
        <v>100.56989299999999</v>
      </c>
      <c r="H23">
        <v>101.196449</v>
      </c>
      <c r="I23">
        <v>101.83110000000001</v>
      </c>
      <c r="J23">
        <v>102.446808</v>
      </c>
      <c r="K23">
        <v>103.001671</v>
      </c>
      <c r="L23">
        <v>103.554199</v>
      </c>
      <c r="M23">
        <v>104.099442</v>
      </c>
      <c r="N23">
        <v>104.623848</v>
      </c>
      <c r="O23">
        <v>105.14225</v>
      </c>
      <c r="P23">
        <v>105.59571800000001</v>
      </c>
      <c r="Q23">
        <v>106.02786999999999</v>
      </c>
      <c r="R23">
        <v>106.438011</v>
      </c>
      <c r="S23">
        <v>106.85069300000001</v>
      </c>
      <c r="T23">
        <v>107.240166</v>
      </c>
      <c r="U23">
        <v>107.600388</v>
      </c>
      <c r="V23">
        <v>107.924644</v>
      </c>
      <c r="W23">
        <v>108.208923</v>
      </c>
      <c r="X23">
        <v>108.44360399999999</v>
      </c>
      <c r="Y23">
        <v>108.615753</v>
      </c>
      <c r="Z23">
        <v>108.719093</v>
      </c>
      <c r="AA23">
        <v>108.746826</v>
      </c>
      <c r="AB23">
        <v>108.699326</v>
      </c>
      <c r="AC23">
        <v>108.584587</v>
      </c>
      <c r="AD23">
        <v>108.405182</v>
      </c>
      <c r="AE23">
        <v>108.170547</v>
      </c>
      <c r="AF23">
        <v>107.901314</v>
      </c>
      <c r="AG23">
        <v>107.623634</v>
      </c>
      <c r="AH23">
        <v>107.364243</v>
      </c>
      <c r="AI23">
        <v>107.17227200000001</v>
      </c>
      <c r="AJ23">
        <v>107.077782</v>
      </c>
      <c r="AK23" s="51">
        <v>2E-3</v>
      </c>
    </row>
    <row r="24" spans="1:37">
      <c r="A24" t="s">
        <v>460</v>
      </c>
      <c r="B24" t="s">
        <v>461</v>
      </c>
      <c r="C24" t="s">
        <v>533</v>
      </c>
      <c r="D24" t="s">
        <v>526</v>
      </c>
      <c r="E24">
        <v>34.017524999999999</v>
      </c>
      <c r="F24">
        <v>34.295715000000001</v>
      </c>
      <c r="G24">
        <v>34.571033</v>
      </c>
      <c r="H24">
        <v>34.845947000000002</v>
      </c>
      <c r="I24">
        <v>35.122425</v>
      </c>
      <c r="J24">
        <v>35.390960999999997</v>
      </c>
      <c r="K24">
        <v>35.642730999999998</v>
      </c>
      <c r="L24">
        <v>35.891883999999997</v>
      </c>
      <c r="M24">
        <v>36.136687999999999</v>
      </c>
      <c r="N24">
        <v>36.372596999999999</v>
      </c>
      <c r="O24">
        <v>36.604843000000002</v>
      </c>
      <c r="P24">
        <v>36.834063999999998</v>
      </c>
      <c r="Q24">
        <v>37.057113999999999</v>
      </c>
      <c r="R24">
        <v>37.274577999999998</v>
      </c>
      <c r="S24">
        <v>37.495804</v>
      </c>
      <c r="T24">
        <v>37.713417</v>
      </c>
      <c r="U24">
        <v>37.927135</v>
      </c>
      <c r="V24">
        <v>38.136676999999999</v>
      </c>
      <c r="W24">
        <v>38.341735999999997</v>
      </c>
      <c r="X24">
        <v>38.542121999999999</v>
      </c>
      <c r="Y24">
        <v>38.737698000000002</v>
      </c>
      <c r="Z24">
        <v>38.928463000000001</v>
      </c>
      <c r="AA24">
        <v>39.114555000000003</v>
      </c>
      <c r="AB24">
        <v>39.296168999999999</v>
      </c>
      <c r="AC24">
        <v>39.473579000000001</v>
      </c>
      <c r="AD24">
        <v>39.647072000000001</v>
      </c>
      <c r="AE24">
        <v>39.817013000000003</v>
      </c>
      <c r="AF24">
        <v>39.983806999999999</v>
      </c>
      <c r="AG24">
        <v>40.147793</v>
      </c>
      <c r="AH24">
        <v>40.309471000000002</v>
      </c>
      <c r="AI24">
        <v>40.469448</v>
      </c>
      <c r="AJ24">
        <v>40.627487000000002</v>
      </c>
      <c r="AK24" s="51">
        <v>6.0000000000000001E-3</v>
      </c>
    </row>
    <row r="25" spans="1:37">
      <c r="A25" t="s">
        <v>462</v>
      </c>
      <c r="B25" t="s">
        <v>463</v>
      </c>
      <c r="C25" t="s">
        <v>534</v>
      </c>
      <c r="D25" t="s">
        <v>526</v>
      </c>
      <c r="E25">
        <v>105.19890599999999</v>
      </c>
      <c r="F25">
        <v>105.649345</v>
      </c>
      <c r="G25">
        <v>106.117599</v>
      </c>
      <c r="H25">
        <v>106.56613900000001</v>
      </c>
      <c r="I25">
        <v>106.959602</v>
      </c>
      <c r="J25">
        <v>107.413712</v>
      </c>
      <c r="K25">
        <v>108.039154</v>
      </c>
      <c r="L25">
        <v>108.657776</v>
      </c>
      <c r="M25">
        <v>109.279633</v>
      </c>
      <c r="N25">
        <v>109.95661200000001</v>
      </c>
      <c r="O25">
        <v>110.63587200000001</v>
      </c>
      <c r="P25">
        <v>111.287689</v>
      </c>
      <c r="Q25">
        <v>111.92449999999999</v>
      </c>
      <c r="R25">
        <v>112.556175</v>
      </c>
      <c r="S25">
        <v>113.059692</v>
      </c>
      <c r="T25">
        <v>113.53259300000001</v>
      </c>
      <c r="U25">
        <v>113.980133</v>
      </c>
      <c r="V25">
        <v>114.40887499999999</v>
      </c>
      <c r="W25">
        <v>114.825943</v>
      </c>
      <c r="X25">
        <v>115.237503</v>
      </c>
      <c r="Y25">
        <v>115.649406</v>
      </c>
      <c r="Z25">
        <v>116.066261</v>
      </c>
      <c r="AA25">
        <v>116.491867</v>
      </c>
      <c r="AB25">
        <v>116.929039</v>
      </c>
      <c r="AC25">
        <v>117.38118</v>
      </c>
      <c r="AD25">
        <v>117.852127</v>
      </c>
      <c r="AE25">
        <v>118.345375</v>
      </c>
      <c r="AF25">
        <v>118.862617</v>
      </c>
      <c r="AG25">
        <v>119.405266</v>
      </c>
      <c r="AH25">
        <v>119.97376300000001</v>
      </c>
      <c r="AI25">
        <v>120.56671900000001</v>
      </c>
      <c r="AJ25">
        <v>121.171707</v>
      </c>
      <c r="AK25" s="51">
        <v>5.0000000000000001E-3</v>
      </c>
    </row>
    <row r="26" spans="1:37">
      <c r="A26" t="s">
        <v>350</v>
      </c>
      <c r="B26" t="s">
        <v>464</v>
      </c>
      <c r="C26" t="s">
        <v>535</v>
      </c>
      <c r="D26" t="s">
        <v>526</v>
      </c>
      <c r="E26">
        <v>5881.6938479999999</v>
      </c>
      <c r="F26">
        <v>5905.21875</v>
      </c>
      <c r="G26">
        <v>5953.2412109999996</v>
      </c>
      <c r="H26">
        <v>5985.7578119999998</v>
      </c>
      <c r="I26">
        <v>6012.8110349999997</v>
      </c>
      <c r="J26">
        <v>5996.0126950000003</v>
      </c>
      <c r="K26">
        <v>5975.9306640000004</v>
      </c>
      <c r="L26">
        <v>5946.1875</v>
      </c>
      <c r="M26">
        <v>5917.5102539999998</v>
      </c>
      <c r="N26">
        <v>5879.7197269999997</v>
      </c>
      <c r="O26">
        <v>5841.2885740000002</v>
      </c>
      <c r="P26">
        <v>5788.1684569999998</v>
      </c>
      <c r="Q26">
        <v>5765.2397460000002</v>
      </c>
      <c r="R26">
        <v>5732.8828119999998</v>
      </c>
      <c r="S26">
        <v>5715.4565430000002</v>
      </c>
      <c r="T26">
        <v>5694.9990230000003</v>
      </c>
      <c r="U26">
        <v>5689.611328</v>
      </c>
      <c r="V26">
        <v>5695.0805659999996</v>
      </c>
      <c r="W26">
        <v>5696.8452150000003</v>
      </c>
      <c r="X26">
        <v>5705.6020509999998</v>
      </c>
      <c r="Y26">
        <v>5717.1274409999996</v>
      </c>
      <c r="Z26">
        <v>5737.4013670000004</v>
      </c>
      <c r="AA26">
        <v>5762.4326170000004</v>
      </c>
      <c r="AB26">
        <v>5795.2006840000004</v>
      </c>
      <c r="AC26">
        <v>5829.8891599999997</v>
      </c>
      <c r="AD26">
        <v>5878.4765619999998</v>
      </c>
      <c r="AE26">
        <v>5936.4565430000002</v>
      </c>
      <c r="AF26">
        <v>6011.3896480000003</v>
      </c>
      <c r="AG26">
        <v>6065.6464839999999</v>
      </c>
      <c r="AH26">
        <v>6135.8476559999999</v>
      </c>
      <c r="AI26">
        <v>6210.5356449999999</v>
      </c>
      <c r="AJ26">
        <v>6286.1933589999999</v>
      </c>
      <c r="AK26" s="51">
        <v>2E-3</v>
      </c>
    </row>
    <row r="27" spans="1:37">
      <c r="A27" t="s">
        <v>465</v>
      </c>
      <c r="B27" t="s">
        <v>466</v>
      </c>
      <c r="C27" t="s">
        <v>536</v>
      </c>
      <c r="D27" t="s">
        <v>526</v>
      </c>
      <c r="E27">
        <v>653.09912099999997</v>
      </c>
      <c r="F27">
        <v>654.05658000000005</v>
      </c>
      <c r="G27">
        <v>664.67810099999997</v>
      </c>
      <c r="H27">
        <v>669.36181599999998</v>
      </c>
      <c r="I27">
        <v>674.81579599999998</v>
      </c>
      <c r="J27">
        <v>677.23504600000001</v>
      </c>
      <c r="K27">
        <v>680.64837599999998</v>
      </c>
      <c r="L27">
        <v>683.49328600000001</v>
      </c>
      <c r="M27">
        <v>687.08697500000005</v>
      </c>
      <c r="N27">
        <v>690.20019500000001</v>
      </c>
      <c r="O27">
        <v>693.99316399999998</v>
      </c>
      <c r="P27">
        <v>697.10449200000005</v>
      </c>
      <c r="Q27">
        <v>704.64300500000002</v>
      </c>
      <c r="R27">
        <v>711.11914100000001</v>
      </c>
      <c r="S27">
        <v>719.18725600000005</v>
      </c>
      <c r="T27">
        <v>726.89184599999999</v>
      </c>
      <c r="U27">
        <v>736.56897000000004</v>
      </c>
      <c r="V27">
        <v>746.99585000000002</v>
      </c>
      <c r="W27">
        <v>755.67901600000005</v>
      </c>
      <c r="X27">
        <v>764.26232900000002</v>
      </c>
      <c r="Y27">
        <v>772.81658900000002</v>
      </c>
      <c r="Z27">
        <v>781.923767</v>
      </c>
      <c r="AA27">
        <v>791.53790300000003</v>
      </c>
      <c r="AB27">
        <v>801.55285600000002</v>
      </c>
      <c r="AC27">
        <v>811.25695800000005</v>
      </c>
      <c r="AD27">
        <v>822.58520499999997</v>
      </c>
      <c r="AE27">
        <v>834.92804000000001</v>
      </c>
      <c r="AF27">
        <v>849.58416699999998</v>
      </c>
      <c r="AG27">
        <v>861.80377199999998</v>
      </c>
      <c r="AH27">
        <v>876.91168200000004</v>
      </c>
      <c r="AI27">
        <v>892.96716300000003</v>
      </c>
      <c r="AJ27">
        <v>910.64691200000004</v>
      </c>
      <c r="AK27" s="51">
        <v>1.0999999999999999E-2</v>
      </c>
    </row>
    <row r="28" spans="1:37">
      <c r="A28" t="s">
        <v>467</v>
      </c>
      <c r="B28" t="s">
        <v>468</v>
      </c>
      <c r="C28" t="s">
        <v>537</v>
      </c>
      <c r="D28" t="s">
        <v>526</v>
      </c>
      <c r="E28">
        <v>910.41760299999999</v>
      </c>
      <c r="F28">
        <v>904.67218000000003</v>
      </c>
      <c r="G28">
        <v>906.67468299999996</v>
      </c>
      <c r="H28">
        <v>910.82415800000001</v>
      </c>
      <c r="I28">
        <v>916.18926999999996</v>
      </c>
      <c r="J28">
        <v>916.75469999999996</v>
      </c>
      <c r="K28">
        <v>917.79553199999998</v>
      </c>
      <c r="L28">
        <v>919.64648399999999</v>
      </c>
      <c r="M28">
        <v>923.70306400000004</v>
      </c>
      <c r="N28">
        <v>928.14788799999997</v>
      </c>
      <c r="O28">
        <v>932.71014400000001</v>
      </c>
      <c r="P28">
        <v>934.43811000000005</v>
      </c>
      <c r="Q28">
        <v>940.39080799999999</v>
      </c>
      <c r="R28">
        <v>945.41644299999996</v>
      </c>
      <c r="S28">
        <v>952.71179199999995</v>
      </c>
      <c r="T28">
        <v>959.54272500000002</v>
      </c>
      <c r="U28">
        <v>969.23840299999995</v>
      </c>
      <c r="V28">
        <v>981.72198500000002</v>
      </c>
      <c r="W28">
        <v>993.88720699999999</v>
      </c>
      <c r="X28">
        <v>1007.384216</v>
      </c>
      <c r="Y28">
        <v>1021.902649</v>
      </c>
      <c r="Z28">
        <v>1038.1414789999999</v>
      </c>
      <c r="AA28">
        <v>1055.7886960000001</v>
      </c>
      <c r="AB28">
        <v>1075.17688</v>
      </c>
      <c r="AC28">
        <v>1096.2791749999999</v>
      </c>
      <c r="AD28">
        <v>1121.1507570000001</v>
      </c>
      <c r="AE28">
        <v>1148.5772710000001</v>
      </c>
      <c r="AF28">
        <v>1180.0683590000001</v>
      </c>
      <c r="AG28">
        <v>1208.247803</v>
      </c>
      <c r="AH28">
        <v>1240.301514</v>
      </c>
      <c r="AI28">
        <v>1274.1513669999999</v>
      </c>
      <c r="AJ28">
        <v>1308.8240969999999</v>
      </c>
      <c r="AK28" s="51">
        <v>1.2E-2</v>
      </c>
    </row>
    <row r="29" spans="1:37">
      <c r="A29" t="s">
        <v>469</v>
      </c>
      <c r="B29" t="s">
        <v>470</v>
      </c>
      <c r="C29" t="s">
        <v>538</v>
      </c>
      <c r="D29" t="s">
        <v>526</v>
      </c>
      <c r="E29">
        <v>4318.1767579999996</v>
      </c>
      <c r="F29">
        <v>4346.4902339999999</v>
      </c>
      <c r="G29">
        <v>4381.888672</v>
      </c>
      <c r="H29">
        <v>4405.5717770000001</v>
      </c>
      <c r="I29">
        <v>4421.8056640000004</v>
      </c>
      <c r="J29">
        <v>4402.0229490000002</v>
      </c>
      <c r="K29">
        <v>4377.4868159999996</v>
      </c>
      <c r="L29">
        <v>4343.0478519999997</v>
      </c>
      <c r="M29">
        <v>4306.7202150000003</v>
      </c>
      <c r="N29">
        <v>4261.3720700000003</v>
      </c>
      <c r="O29">
        <v>4214.5854490000002</v>
      </c>
      <c r="P29">
        <v>4156.6254879999997</v>
      </c>
      <c r="Q29">
        <v>4120.2055659999996</v>
      </c>
      <c r="R29">
        <v>4076.3474120000001</v>
      </c>
      <c r="S29">
        <v>4043.5571289999998</v>
      </c>
      <c r="T29">
        <v>4008.564453</v>
      </c>
      <c r="U29">
        <v>3983.8046880000002</v>
      </c>
      <c r="V29">
        <v>3966.3625489999999</v>
      </c>
      <c r="W29">
        <v>3947.2788089999999</v>
      </c>
      <c r="X29">
        <v>3933.9555660000001</v>
      </c>
      <c r="Y29">
        <v>3922.408203</v>
      </c>
      <c r="Z29">
        <v>3917.335693</v>
      </c>
      <c r="AA29">
        <v>3915.1064449999999</v>
      </c>
      <c r="AB29">
        <v>3918.470703</v>
      </c>
      <c r="AC29">
        <v>3922.3527829999998</v>
      </c>
      <c r="AD29">
        <v>3934.7407229999999</v>
      </c>
      <c r="AE29">
        <v>3952.9514159999999</v>
      </c>
      <c r="AF29">
        <v>3981.7365719999998</v>
      </c>
      <c r="AG29">
        <v>3995.594482</v>
      </c>
      <c r="AH29">
        <v>4018.6345209999999</v>
      </c>
      <c r="AI29">
        <v>4043.4174800000001</v>
      </c>
      <c r="AJ29">
        <v>4066.7219239999999</v>
      </c>
      <c r="AK29" s="51">
        <v>-2E-3</v>
      </c>
    </row>
    <row r="30" spans="1:37">
      <c r="A30" t="s">
        <v>471</v>
      </c>
      <c r="C30" t="s">
        <v>539</v>
      </c>
    </row>
    <row r="31" spans="1:37">
      <c r="A31" t="s">
        <v>197</v>
      </c>
      <c r="B31" t="s">
        <v>472</v>
      </c>
      <c r="C31" t="s">
        <v>540</v>
      </c>
      <c r="D31" t="s">
        <v>526</v>
      </c>
      <c r="E31">
        <v>2640.9438479999999</v>
      </c>
      <c r="F31">
        <v>2673.0666500000002</v>
      </c>
      <c r="G31">
        <v>2706.3496089999999</v>
      </c>
      <c r="H31">
        <v>2732.1909179999998</v>
      </c>
      <c r="I31">
        <v>2752.4333499999998</v>
      </c>
      <c r="J31">
        <v>2776.0939939999998</v>
      </c>
      <c r="K31">
        <v>2803.1313479999999</v>
      </c>
      <c r="L31">
        <v>2828.679443</v>
      </c>
      <c r="M31">
        <v>2853.5170899999998</v>
      </c>
      <c r="N31">
        <v>2879.810547</v>
      </c>
      <c r="O31">
        <v>2908.5222170000002</v>
      </c>
      <c r="P31">
        <v>2937.1984859999998</v>
      </c>
      <c r="Q31">
        <v>2967.3972170000002</v>
      </c>
      <c r="R31">
        <v>2997.7189939999998</v>
      </c>
      <c r="S31">
        <v>3027.5988769999999</v>
      </c>
      <c r="T31">
        <v>3053.2072750000002</v>
      </c>
      <c r="U31">
        <v>3077.6518550000001</v>
      </c>
      <c r="V31">
        <v>3104.4257809999999</v>
      </c>
      <c r="W31">
        <v>3132.1252439999998</v>
      </c>
      <c r="X31">
        <v>3160.3247070000002</v>
      </c>
      <c r="Y31">
        <v>3189.83374</v>
      </c>
      <c r="Z31">
        <v>3220.148193</v>
      </c>
      <c r="AA31">
        <v>3250.172607</v>
      </c>
      <c r="AB31">
        <v>3279.9528810000002</v>
      </c>
      <c r="AC31">
        <v>3310.7304690000001</v>
      </c>
      <c r="AD31">
        <v>3344.5698240000002</v>
      </c>
      <c r="AE31">
        <v>3383.1245119999999</v>
      </c>
      <c r="AF31">
        <v>3426.0434570000002</v>
      </c>
      <c r="AG31">
        <v>3471.1809079999998</v>
      </c>
      <c r="AH31">
        <v>3520.3723140000002</v>
      </c>
      <c r="AI31">
        <v>3571.742432</v>
      </c>
      <c r="AJ31">
        <v>3624.813232</v>
      </c>
      <c r="AK31" s="51">
        <v>0.01</v>
      </c>
    </row>
    <row r="32" spans="1:37">
      <c r="A32" t="s">
        <v>473</v>
      </c>
      <c r="B32" t="s">
        <v>474</v>
      </c>
      <c r="C32" t="s">
        <v>541</v>
      </c>
      <c r="D32" t="s">
        <v>526</v>
      </c>
      <c r="E32">
        <v>147.15953099999999</v>
      </c>
      <c r="F32">
        <v>148.67065400000001</v>
      </c>
      <c r="G32">
        <v>150.24031099999999</v>
      </c>
      <c r="H32">
        <v>151.458237</v>
      </c>
      <c r="I32">
        <v>152.41160600000001</v>
      </c>
      <c r="J32">
        <v>153.52972399999999</v>
      </c>
      <c r="K32">
        <v>154.81004300000001</v>
      </c>
      <c r="L32">
        <v>156.02063000000001</v>
      </c>
      <c r="M32">
        <v>157.198578</v>
      </c>
      <c r="N32">
        <v>158.446518</v>
      </c>
      <c r="O32">
        <v>159.81042500000001</v>
      </c>
      <c r="P32">
        <v>161.17323300000001</v>
      </c>
      <c r="Q32">
        <v>162.60881000000001</v>
      </c>
      <c r="R32">
        <v>164.05091899999999</v>
      </c>
      <c r="S32">
        <v>165.47210699999999</v>
      </c>
      <c r="T32">
        <v>166.69023100000001</v>
      </c>
      <c r="U32">
        <v>167.85316499999999</v>
      </c>
      <c r="V32">
        <v>169.12737999999999</v>
      </c>
      <c r="W32">
        <v>170.44544999999999</v>
      </c>
      <c r="X32">
        <v>171.78782699999999</v>
      </c>
      <c r="Y32">
        <v>173.192566</v>
      </c>
      <c r="Z32">
        <v>174.63549800000001</v>
      </c>
      <c r="AA32">
        <v>176.06506300000001</v>
      </c>
      <c r="AB32">
        <v>177.48272700000001</v>
      </c>
      <c r="AC32">
        <v>178.948059</v>
      </c>
      <c r="AD32">
        <v>180.55941799999999</v>
      </c>
      <c r="AE32">
        <v>182.39518699999999</v>
      </c>
      <c r="AF32">
        <v>184.438751</v>
      </c>
      <c r="AG32">
        <v>186.588043</v>
      </c>
      <c r="AH32">
        <v>188.93048099999999</v>
      </c>
      <c r="AI32">
        <v>191.37645000000001</v>
      </c>
      <c r="AJ32">
        <v>193.903717</v>
      </c>
      <c r="AK32" s="51">
        <v>8.9999999999999993E-3</v>
      </c>
    </row>
    <row r="33" spans="1:37">
      <c r="A33" t="s">
        <v>475</v>
      </c>
      <c r="B33" t="s">
        <v>476</v>
      </c>
      <c r="C33" t="s">
        <v>542</v>
      </c>
      <c r="D33" t="s">
        <v>526</v>
      </c>
      <c r="E33">
        <v>1635.2071530000001</v>
      </c>
      <c r="F33">
        <v>1650.1773679999999</v>
      </c>
      <c r="G33">
        <v>1668.091919</v>
      </c>
      <c r="H33">
        <v>1679.71875</v>
      </c>
      <c r="I33">
        <v>1686.456177</v>
      </c>
      <c r="J33">
        <v>1695.16272</v>
      </c>
      <c r="K33">
        <v>1706.0006100000001</v>
      </c>
      <c r="L33">
        <v>1715.143433</v>
      </c>
      <c r="M33">
        <v>1723.5776370000001</v>
      </c>
      <c r="N33">
        <v>1733.3122559999999</v>
      </c>
      <c r="O33">
        <v>1744.8951420000001</v>
      </c>
      <c r="P33">
        <v>1757.2142329999999</v>
      </c>
      <c r="Q33">
        <v>1769.8942870000001</v>
      </c>
      <c r="R33">
        <v>1782.7547609999999</v>
      </c>
      <c r="S33">
        <v>1795.1800539999999</v>
      </c>
      <c r="T33">
        <v>1804.9638669999999</v>
      </c>
      <c r="U33">
        <v>1813.787231</v>
      </c>
      <c r="V33">
        <v>1823.950928</v>
      </c>
      <c r="W33">
        <v>1834.220947</v>
      </c>
      <c r="X33">
        <v>1845.1092530000001</v>
      </c>
      <c r="Y33">
        <v>1856.510986</v>
      </c>
      <c r="Z33">
        <v>1868.0805660000001</v>
      </c>
      <c r="AA33">
        <v>1878.8790280000001</v>
      </c>
      <c r="AB33">
        <v>1889.575317</v>
      </c>
      <c r="AC33">
        <v>1900.6770019999999</v>
      </c>
      <c r="AD33">
        <v>1913.4051509999999</v>
      </c>
      <c r="AE33">
        <v>1928.8691409999999</v>
      </c>
      <c r="AF33">
        <v>1946.664673</v>
      </c>
      <c r="AG33">
        <v>1965.5006100000001</v>
      </c>
      <c r="AH33">
        <v>1986.2723390000001</v>
      </c>
      <c r="AI33">
        <v>2008.036987</v>
      </c>
      <c r="AJ33">
        <v>2031.1687010000001</v>
      </c>
      <c r="AK33" s="51">
        <v>7.0000000000000001E-3</v>
      </c>
    </row>
    <row r="34" spans="1:37">
      <c r="A34" t="s">
        <v>477</v>
      </c>
      <c r="B34" t="s">
        <v>478</v>
      </c>
      <c r="C34" t="s">
        <v>543</v>
      </c>
      <c r="D34" t="s">
        <v>526</v>
      </c>
      <c r="E34">
        <v>714.12396200000001</v>
      </c>
      <c r="F34">
        <v>730.10998500000005</v>
      </c>
      <c r="G34">
        <v>747.56817599999999</v>
      </c>
      <c r="H34">
        <v>762.11303699999996</v>
      </c>
      <c r="I34">
        <v>774.37377900000001</v>
      </c>
      <c r="J34">
        <v>787.69372599999997</v>
      </c>
      <c r="K34">
        <v>802.18713400000001</v>
      </c>
      <c r="L34">
        <v>815.99737500000003</v>
      </c>
      <c r="M34">
        <v>829.63293499999997</v>
      </c>
      <c r="N34">
        <v>844.11840800000004</v>
      </c>
      <c r="O34">
        <v>859.75720200000001</v>
      </c>
      <c r="P34">
        <v>875.99011199999995</v>
      </c>
      <c r="Q34">
        <v>892.64007600000002</v>
      </c>
      <c r="R34">
        <v>909.63281199999994</v>
      </c>
      <c r="S34">
        <v>926.63452099999995</v>
      </c>
      <c r="T34">
        <v>942.45721400000002</v>
      </c>
      <c r="U34">
        <v>957.98290999999995</v>
      </c>
      <c r="V34">
        <v>974.48107900000002</v>
      </c>
      <c r="W34">
        <v>991.28643799999998</v>
      </c>
      <c r="X34">
        <v>1008.691162</v>
      </c>
      <c r="Y34">
        <v>1026.6800539999999</v>
      </c>
      <c r="Z34">
        <v>1045.063232</v>
      </c>
      <c r="AA34">
        <v>1063.4750979999999</v>
      </c>
      <c r="AB34">
        <v>1082.091919</v>
      </c>
      <c r="AC34">
        <v>1101.2108149999999</v>
      </c>
      <c r="AD34">
        <v>1121.565308</v>
      </c>
      <c r="AE34">
        <v>1143.8585210000001</v>
      </c>
      <c r="AF34">
        <v>1167.8917240000001</v>
      </c>
      <c r="AG34">
        <v>1192.9176030000001</v>
      </c>
      <c r="AH34">
        <v>1219.510376</v>
      </c>
      <c r="AI34">
        <v>1247.115967</v>
      </c>
      <c r="AJ34">
        <v>1275.6644289999999</v>
      </c>
      <c r="AK34" s="51">
        <v>1.9E-2</v>
      </c>
    </row>
    <row r="35" spans="1:37">
      <c r="A35" t="s">
        <v>479</v>
      </c>
      <c r="B35" t="s">
        <v>480</v>
      </c>
      <c r="C35" t="s">
        <v>544</v>
      </c>
      <c r="D35" t="s">
        <v>526</v>
      </c>
      <c r="E35">
        <v>144.45309399999999</v>
      </c>
      <c r="F35">
        <v>144.10853599999999</v>
      </c>
      <c r="G35">
        <v>140.449265</v>
      </c>
      <c r="H35">
        <v>138.90095500000001</v>
      </c>
      <c r="I35">
        <v>139.191574</v>
      </c>
      <c r="J35">
        <v>139.70784</v>
      </c>
      <c r="K35">
        <v>140.13348400000001</v>
      </c>
      <c r="L35">
        <v>141.51812699999999</v>
      </c>
      <c r="M35">
        <v>143.10794100000001</v>
      </c>
      <c r="N35">
        <v>143.93336500000001</v>
      </c>
      <c r="O35">
        <v>144.059326</v>
      </c>
      <c r="P35">
        <v>142.82098400000001</v>
      </c>
      <c r="Q35">
        <v>142.25418099999999</v>
      </c>
      <c r="R35">
        <v>141.280518</v>
      </c>
      <c r="S35">
        <v>140.312241</v>
      </c>
      <c r="T35">
        <v>139.09587099999999</v>
      </c>
      <c r="U35">
        <v>138.02847299999999</v>
      </c>
      <c r="V35">
        <v>136.866196</v>
      </c>
      <c r="W35">
        <v>136.17243999999999</v>
      </c>
      <c r="X35">
        <v>134.736267</v>
      </c>
      <c r="Y35">
        <v>133.44993600000001</v>
      </c>
      <c r="Z35">
        <v>132.36883499999999</v>
      </c>
      <c r="AA35">
        <v>131.75344799999999</v>
      </c>
      <c r="AB35">
        <v>130.80297899999999</v>
      </c>
      <c r="AC35">
        <v>129.89465300000001</v>
      </c>
      <c r="AD35">
        <v>129.039917</v>
      </c>
      <c r="AE35">
        <v>128.00151099999999</v>
      </c>
      <c r="AF35">
        <v>127.048286</v>
      </c>
      <c r="AG35">
        <v>126.174576</v>
      </c>
      <c r="AH35">
        <v>125.658905</v>
      </c>
      <c r="AI35">
        <v>125.213036</v>
      </c>
      <c r="AJ35">
        <v>124.076385</v>
      </c>
      <c r="AK35" s="51">
        <v>-5.0000000000000001E-3</v>
      </c>
    </row>
    <row r="36" spans="1:37">
      <c r="A36" t="s">
        <v>481</v>
      </c>
      <c r="B36" t="s">
        <v>482</v>
      </c>
      <c r="C36" t="s">
        <v>545</v>
      </c>
      <c r="D36" t="s">
        <v>526</v>
      </c>
      <c r="E36">
        <v>1262.2230219999999</v>
      </c>
      <c r="F36">
        <v>1343.0318600000001</v>
      </c>
      <c r="G36">
        <v>1303.8321530000001</v>
      </c>
      <c r="H36">
        <v>1217.3432620000001</v>
      </c>
      <c r="I36">
        <v>1220.392822</v>
      </c>
      <c r="J36">
        <v>1202.0239260000001</v>
      </c>
      <c r="K36">
        <v>1213.1461179999999</v>
      </c>
      <c r="L36">
        <v>1186.087524</v>
      </c>
      <c r="M36">
        <v>1195.2208250000001</v>
      </c>
      <c r="N36">
        <v>1194.0462649999999</v>
      </c>
      <c r="O36">
        <v>1177.736572</v>
      </c>
      <c r="P36">
        <v>1189.1601559999999</v>
      </c>
      <c r="Q36">
        <v>1188.861572</v>
      </c>
      <c r="R36">
        <v>1176.0665280000001</v>
      </c>
      <c r="S36">
        <v>1184.940186</v>
      </c>
      <c r="T36">
        <v>1183.4945070000001</v>
      </c>
      <c r="U36">
        <v>1178.765259</v>
      </c>
      <c r="V36">
        <v>1167.1625979999999</v>
      </c>
      <c r="W36">
        <v>1172.2524410000001</v>
      </c>
      <c r="X36">
        <v>1160.250732</v>
      </c>
      <c r="Y36">
        <v>1158.2136230000001</v>
      </c>
      <c r="Z36">
        <v>1162.8937989999999</v>
      </c>
      <c r="AA36">
        <v>1150.8704829999999</v>
      </c>
      <c r="AB36">
        <v>1148.3439940000001</v>
      </c>
      <c r="AC36">
        <v>1144.691284</v>
      </c>
      <c r="AD36">
        <v>1140.439697</v>
      </c>
      <c r="AE36">
        <v>1137.36853</v>
      </c>
      <c r="AF36">
        <v>1135.821655</v>
      </c>
      <c r="AG36">
        <v>1132.6586910000001</v>
      </c>
      <c r="AH36">
        <v>1130.822876</v>
      </c>
      <c r="AI36">
        <v>1129.4923100000001</v>
      </c>
      <c r="AJ36">
        <v>1128.8481449999999</v>
      </c>
      <c r="AK36" s="51">
        <v>-4.0000000000000001E-3</v>
      </c>
    </row>
    <row r="37" spans="1:37">
      <c r="A37" t="s">
        <v>483</v>
      </c>
      <c r="B37" t="s">
        <v>484</v>
      </c>
      <c r="C37" t="s">
        <v>546</v>
      </c>
      <c r="D37" t="s">
        <v>526</v>
      </c>
      <c r="E37">
        <v>1016.7356569999999</v>
      </c>
      <c r="F37">
        <v>1096.7845460000001</v>
      </c>
      <c r="G37">
        <v>1056.9410399999999</v>
      </c>
      <c r="H37">
        <v>970.11517300000003</v>
      </c>
      <c r="I37">
        <v>972.99194299999999</v>
      </c>
      <c r="J37">
        <v>954.46289100000001</v>
      </c>
      <c r="K37">
        <v>965.39959699999997</v>
      </c>
      <c r="L37">
        <v>938.21533199999999</v>
      </c>
      <c r="M37">
        <v>947.27319299999999</v>
      </c>
      <c r="N37">
        <v>946.012024</v>
      </c>
      <c r="O37">
        <v>929.61755400000004</v>
      </c>
      <c r="P37">
        <v>941.03179899999998</v>
      </c>
      <c r="Q37">
        <v>940.74267599999996</v>
      </c>
      <c r="R37">
        <v>927.987976</v>
      </c>
      <c r="S37">
        <v>936.99731399999996</v>
      </c>
      <c r="T37">
        <v>935.79016100000001</v>
      </c>
      <c r="U37">
        <v>931.38336200000003</v>
      </c>
      <c r="V37">
        <v>920.112122</v>
      </c>
      <c r="W37">
        <v>925.58013900000003</v>
      </c>
      <c r="X37">
        <v>913.98022500000002</v>
      </c>
      <c r="Y37">
        <v>912.36901899999998</v>
      </c>
      <c r="Z37">
        <v>917.52996800000005</v>
      </c>
      <c r="AA37">
        <v>906.03326400000003</v>
      </c>
      <c r="AB37">
        <v>904.10101299999997</v>
      </c>
      <c r="AC37">
        <v>901.05493200000001</v>
      </c>
      <c r="AD37">
        <v>897.40313700000002</v>
      </c>
      <c r="AE37">
        <v>894.90203899999995</v>
      </c>
      <c r="AF37">
        <v>893.89569100000006</v>
      </c>
      <c r="AG37">
        <v>891.27209500000004</v>
      </c>
      <c r="AH37">
        <v>889.96435499999995</v>
      </c>
      <c r="AI37">
        <v>889.17596400000002</v>
      </c>
      <c r="AJ37">
        <v>889.08813499999997</v>
      </c>
      <c r="AK37" s="51">
        <v>-4.0000000000000001E-3</v>
      </c>
    </row>
    <row r="38" spans="1:37">
      <c r="A38" t="s">
        <v>225</v>
      </c>
      <c r="B38" t="s">
        <v>485</v>
      </c>
      <c r="C38" t="s">
        <v>547</v>
      </c>
      <c r="D38" t="s">
        <v>526</v>
      </c>
      <c r="E38">
        <v>89.408683999999994</v>
      </c>
      <c r="F38">
        <v>87.946663000000001</v>
      </c>
      <c r="G38">
        <v>85.825142</v>
      </c>
      <c r="H38">
        <v>83.143683999999993</v>
      </c>
      <c r="I38">
        <v>81.043098000000001</v>
      </c>
      <c r="J38">
        <v>78.540053999999998</v>
      </c>
      <c r="K38">
        <v>76.102608000000004</v>
      </c>
      <c r="L38">
        <v>73.850700000000003</v>
      </c>
      <c r="M38">
        <v>71.605796999999995</v>
      </c>
      <c r="N38">
        <v>69.277527000000006</v>
      </c>
      <c r="O38">
        <v>66.865279999999998</v>
      </c>
      <c r="P38">
        <v>64.420661999999993</v>
      </c>
      <c r="Q38">
        <v>63.281222999999997</v>
      </c>
      <c r="R38">
        <v>62.043757999999997</v>
      </c>
      <c r="S38">
        <v>60.933224000000003</v>
      </c>
      <c r="T38">
        <v>59.681496000000003</v>
      </c>
      <c r="U38">
        <v>58.471172000000003</v>
      </c>
      <c r="V38">
        <v>57.385188999999997</v>
      </c>
      <c r="W38">
        <v>56.208903999999997</v>
      </c>
      <c r="X38">
        <v>55.024642999999998</v>
      </c>
      <c r="Y38">
        <v>53.932944999999997</v>
      </c>
      <c r="Z38">
        <v>52.831012999999999</v>
      </c>
      <c r="AA38">
        <v>52.282791000000003</v>
      </c>
      <c r="AB38">
        <v>51.791668000000001</v>
      </c>
      <c r="AC38">
        <v>51.248351999999997</v>
      </c>
      <c r="AD38">
        <v>50.799304999999997</v>
      </c>
      <c r="AE38">
        <v>50.387039000000001</v>
      </c>
      <c r="AF38">
        <v>50.149245999999998</v>
      </c>
      <c r="AG38">
        <v>49.715465999999999</v>
      </c>
      <c r="AH38">
        <v>49.415421000000002</v>
      </c>
      <c r="AI38">
        <v>49.187336000000002</v>
      </c>
      <c r="AJ38">
        <v>48.997416999999999</v>
      </c>
      <c r="AK38" s="51">
        <v>-1.9E-2</v>
      </c>
    </row>
    <row r="39" spans="1:37">
      <c r="A39" t="s">
        <v>224</v>
      </c>
      <c r="B39" t="s">
        <v>486</v>
      </c>
      <c r="C39" t="s">
        <v>548</v>
      </c>
      <c r="D39" t="s">
        <v>526</v>
      </c>
      <c r="E39">
        <v>927.32696499999997</v>
      </c>
      <c r="F39">
        <v>1008.8378300000001</v>
      </c>
      <c r="G39">
        <v>971.115906</v>
      </c>
      <c r="H39">
        <v>886.971497</v>
      </c>
      <c r="I39">
        <v>891.94885299999999</v>
      </c>
      <c r="J39">
        <v>875.92285200000003</v>
      </c>
      <c r="K39">
        <v>889.29699700000003</v>
      </c>
      <c r="L39">
        <v>864.36462400000005</v>
      </c>
      <c r="M39">
        <v>875.667419</v>
      </c>
      <c r="N39">
        <v>876.73449700000003</v>
      </c>
      <c r="O39">
        <v>862.75225799999998</v>
      </c>
      <c r="P39">
        <v>876.61114499999996</v>
      </c>
      <c r="Q39">
        <v>877.46142599999996</v>
      </c>
      <c r="R39">
        <v>865.94421399999999</v>
      </c>
      <c r="S39">
        <v>876.06408699999997</v>
      </c>
      <c r="T39">
        <v>876.10864300000003</v>
      </c>
      <c r="U39">
        <v>872.91216999999995</v>
      </c>
      <c r="V39">
        <v>862.72692900000004</v>
      </c>
      <c r="W39">
        <v>869.371216</v>
      </c>
      <c r="X39">
        <v>858.95556599999998</v>
      </c>
      <c r="Y39">
        <v>858.43609600000002</v>
      </c>
      <c r="Z39">
        <v>864.69897500000002</v>
      </c>
      <c r="AA39">
        <v>853.75048800000002</v>
      </c>
      <c r="AB39">
        <v>852.30932600000006</v>
      </c>
      <c r="AC39">
        <v>849.80658000000005</v>
      </c>
      <c r="AD39">
        <v>846.60382100000004</v>
      </c>
      <c r="AE39">
        <v>844.51501499999995</v>
      </c>
      <c r="AF39">
        <v>843.74645999999996</v>
      </c>
      <c r="AG39">
        <v>841.55664100000001</v>
      </c>
      <c r="AH39">
        <v>840.54894999999999</v>
      </c>
      <c r="AI39">
        <v>839.98864700000001</v>
      </c>
      <c r="AJ39">
        <v>840.09069799999997</v>
      </c>
      <c r="AK39" s="51">
        <v>-3.0000000000000001E-3</v>
      </c>
    </row>
    <row r="40" spans="1:37">
      <c r="A40" t="s">
        <v>293</v>
      </c>
      <c r="B40" t="s">
        <v>487</v>
      </c>
      <c r="C40" t="s">
        <v>549</v>
      </c>
      <c r="D40" t="s">
        <v>526</v>
      </c>
      <c r="E40">
        <v>245.48736600000001</v>
      </c>
      <c r="F40">
        <v>246.24731399999999</v>
      </c>
      <c r="G40">
        <v>246.89112900000001</v>
      </c>
      <c r="H40">
        <v>247.228027</v>
      </c>
      <c r="I40">
        <v>247.400879</v>
      </c>
      <c r="J40">
        <v>247.56100499999999</v>
      </c>
      <c r="K40">
        <v>247.74658199999999</v>
      </c>
      <c r="L40">
        <v>247.87222299999999</v>
      </c>
      <c r="M40">
        <v>247.947678</v>
      </c>
      <c r="N40">
        <v>248.034256</v>
      </c>
      <c r="O40">
        <v>248.11904899999999</v>
      </c>
      <c r="P40">
        <v>248.128342</v>
      </c>
      <c r="Q40">
        <v>248.11883499999999</v>
      </c>
      <c r="R40">
        <v>248.07858300000001</v>
      </c>
      <c r="S40">
        <v>247.94284099999999</v>
      </c>
      <c r="T40">
        <v>247.70436100000001</v>
      </c>
      <c r="U40">
        <v>247.38197299999999</v>
      </c>
      <c r="V40">
        <v>247.05050700000001</v>
      </c>
      <c r="W40">
        <v>246.67228700000001</v>
      </c>
      <c r="X40">
        <v>246.27056899999999</v>
      </c>
      <c r="Y40">
        <v>245.84454299999999</v>
      </c>
      <c r="Z40">
        <v>245.363708</v>
      </c>
      <c r="AA40">
        <v>244.83712800000001</v>
      </c>
      <c r="AB40">
        <v>244.242966</v>
      </c>
      <c r="AC40">
        <v>243.636383</v>
      </c>
      <c r="AD40">
        <v>243.03659099999999</v>
      </c>
      <c r="AE40">
        <v>242.46649199999999</v>
      </c>
      <c r="AF40">
        <v>241.925995</v>
      </c>
      <c r="AG40">
        <v>241.38653600000001</v>
      </c>
      <c r="AH40">
        <v>240.85848999999999</v>
      </c>
      <c r="AI40">
        <v>240.316284</v>
      </c>
      <c r="AJ40">
        <v>239.76005599999999</v>
      </c>
      <c r="AK40" s="51">
        <v>-1E-3</v>
      </c>
    </row>
    <row r="41" spans="1:37">
      <c r="A41" t="s">
        <v>192</v>
      </c>
      <c r="B41" t="s">
        <v>488</v>
      </c>
      <c r="C41" t="s">
        <v>550</v>
      </c>
      <c r="D41" t="s">
        <v>526</v>
      </c>
      <c r="E41">
        <v>570.619507</v>
      </c>
      <c r="F41">
        <v>546.03454599999998</v>
      </c>
      <c r="G41">
        <v>523.50366199999996</v>
      </c>
      <c r="H41">
        <v>518.65911900000003</v>
      </c>
      <c r="I41">
        <v>516.72045900000001</v>
      </c>
      <c r="J41">
        <v>510.40240499999999</v>
      </c>
      <c r="K41">
        <v>498.73596199999997</v>
      </c>
      <c r="L41">
        <v>507.30694599999998</v>
      </c>
      <c r="M41">
        <v>507.39300500000002</v>
      </c>
      <c r="N41">
        <v>507.81271400000003</v>
      </c>
      <c r="O41">
        <v>503.59045400000002</v>
      </c>
      <c r="P41">
        <v>499.21533199999999</v>
      </c>
      <c r="Q41">
        <v>498.74267600000002</v>
      </c>
      <c r="R41">
        <v>498.92211900000001</v>
      </c>
      <c r="S41">
        <v>499.33660900000001</v>
      </c>
      <c r="T41">
        <v>499.81677200000001</v>
      </c>
      <c r="U41">
        <v>498.151794</v>
      </c>
      <c r="V41">
        <v>498.84726000000001</v>
      </c>
      <c r="W41">
        <v>498.22152699999998</v>
      </c>
      <c r="X41">
        <v>495.09176600000001</v>
      </c>
      <c r="Y41">
        <v>495.57800300000002</v>
      </c>
      <c r="Z41">
        <v>494.14456200000001</v>
      </c>
      <c r="AA41">
        <v>493.68310500000001</v>
      </c>
      <c r="AB41">
        <v>494.67279100000002</v>
      </c>
      <c r="AC41">
        <v>495.42117300000001</v>
      </c>
      <c r="AD41">
        <v>496.55310100000003</v>
      </c>
      <c r="AE41">
        <v>498.29699699999998</v>
      </c>
      <c r="AF41">
        <v>502.10562099999999</v>
      </c>
      <c r="AG41">
        <v>503.729736</v>
      </c>
      <c r="AH41">
        <v>506.58587599999998</v>
      </c>
      <c r="AI41">
        <v>509.73931900000002</v>
      </c>
      <c r="AJ41">
        <v>513.75122099999999</v>
      </c>
      <c r="AK41" s="51">
        <v>-3.0000000000000001E-3</v>
      </c>
    </row>
    <row r="42" spans="1:37">
      <c r="A42" t="s">
        <v>483</v>
      </c>
      <c r="B42" t="s">
        <v>489</v>
      </c>
      <c r="C42" t="s">
        <v>551</v>
      </c>
      <c r="D42" t="s">
        <v>526</v>
      </c>
      <c r="E42">
        <v>521.49481200000002</v>
      </c>
      <c r="F42">
        <v>496.032196</v>
      </c>
      <c r="G42">
        <v>472.674194</v>
      </c>
      <c r="H42">
        <v>467.14596599999999</v>
      </c>
      <c r="I42">
        <v>464.54727200000002</v>
      </c>
      <c r="J42">
        <v>457.57266199999998</v>
      </c>
      <c r="K42">
        <v>445.27526899999998</v>
      </c>
      <c r="L42">
        <v>453.21878099999998</v>
      </c>
      <c r="M42">
        <v>452.705017</v>
      </c>
      <c r="N42">
        <v>452.49731400000002</v>
      </c>
      <c r="O42">
        <v>447.65078699999998</v>
      </c>
      <c r="P42">
        <v>442.80438199999998</v>
      </c>
      <c r="Q42">
        <v>441.68542500000001</v>
      </c>
      <c r="R42">
        <v>441.23898300000002</v>
      </c>
      <c r="S42">
        <v>441.04894999999999</v>
      </c>
      <c r="T42">
        <v>440.97555499999999</v>
      </c>
      <c r="U42">
        <v>438.73449699999998</v>
      </c>
      <c r="V42">
        <v>438.87029999999999</v>
      </c>
      <c r="W42">
        <v>437.68954500000001</v>
      </c>
      <c r="X42">
        <v>433.99273699999998</v>
      </c>
      <c r="Y42">
        <v>433.91113300000001</v>
      </c>
      <c r="Z42">
        <v>431.910706</v>
      </c>
      <c r="AA42">
        <v>430.91128500000002</v>
      </c>
      <c r="AB42">
        <v>431.36157200000002</v>
      </c>
      <c r="AC42">
        <v>431.55755599999998</v>
      </c>
      <c r="AD42">
        <v>432.13159200000001</v>
      </c>
      <c r="AE42">
        <v>433.32553100000001</v>
      </c>
      <c r="AF42">
        <v>436.538116</v>
      </c>
      <c r="AG42">
        <v>437.57885700000003</v>
      </c>
      <c r="AH42">
        <v>439.82074</v>
      </c>
      <c r="AI42">
        <v>442.391052</v>
      </c>
      <c r="AJ42">
        <v>445.80642699999999</v>
      </c>
      <c r="AK42" s="51">
        <v>-5.0000000000000001E-3</v>
      </c>
    </row>
    <row r="43" spans="1:37">
      <c r="A43" t="s">
        <v>490</v>
      </c>
      <c r="B43" t="s">
        <v>491</v>
      </c>
      <c r="C43" t="s">
        <v>552</v>
      </c>
      <c r="D43" t="s">
        <v>526</v>
      </c>
      <c r="E43">
        <v>49.124718000000001</v>
      </c>
      <c r="F43">
        <v>50.002377000000003</v>
      </c>
      <c r="G43">
        <v>50.829475000000002</v>
      </c>
      <c r="H43">
        <v>51.513145000000002</v>
      </c>
      <c r="I43">
        <v>52.173180000000002</v>
      </c>
      <c r="J43">
        <v>52.829749999999997</v>
      </c>
      <c r="K43">
        <v>53.460701</v>
      </c>
      <c r="L43">
        <v>54.088158</v>
      </c>
      <c r="M43">
        <v>54.687987999999997</v>
      </c>
      <c r="N43">
        <v>55.315410999999997</v>
      </c>
      <c r="O43">
        <v>55.939658999999999</v>
      </c>
      <c r="P43">
        <v>56.410964999999997</v>
      </c>
      <c r="Q43">
        <v>57.057265999999998</v>
      </c>
      <c r="R43">
        <v>57.683121</v>
      </c>
      <c r="S43">
        <v>58.287663000000002</v>
      </c>
      <c r="T43">
        <v>58.841217</v>
      </c>
      <c r="U43">
        <v>59.417301000000002</v>
      </c>
      <c r="V43">
        <v>59.976951999999997</v>
      </c>
      <c r="W43">
        <v>60.531981999999999</v>
      </c>
      <c r="X43">
        <v>61.099018000000001</v>
      </c>
      <c r="Y43">
        <v>61.666862000000002</v>
      </c>
      <c r="Z43">
        <v>62.233863999999997</v>
      </c>
      <c r="AA43">
        <v>62.771835000000003</v>
      </c>
      <c r="AB43">
        <v>63.311225999999998</v>
      </c>
      <c r="AC43">
        <v>63.863608999999997</v>
      </c>
      <c r="AD43">
        <v>64.421509</v>
      </c>
      <c r="AE43">
        <v>64.971480999999997</v>
      </c>
      <c r="AF43">
        <v>65.567513000000005</v>
      </c>
      <c r="AG43">
        <v>66.150879000000003</v>
      </c>
      <c r="AH43">
        <v>66.765129000000002</v>
      </c>
      <c r="AI43">
        <v>67.348281999999998</v>
      </c>
      <c r="AJ43">
        <v>67.944777999999999</v>
      </c>
      <c r="AK43" s="51">
        <v>1.0999999999999999E-2</v>
      </c>
    </row>
    <row r="44" spans="1:37">
      <c r="A44" t="s">
        <v>460</v>
      </c>
      <c r="B44" t="s">
        <v>492</v>
      </c>
      <c r="C44" t="s">
        <v>553</v>
      </c>
      <c r="D44" t="s">
        <v>526</v>
      </c>
      <c r="E44">
        <v>10.422048999999999</v>
      </c>
      <c r="F44">
        <v>10.531468</v>
      </c>
      <c r="G44">
        <v>10.640453000000001</v>
      </c>
      <c r="H44">
        <v>10.74976</v>
      </c>
      <c r="I44">
        <v>10.859997999999999</v>
      </c>
      <c r="J44">
        <v>10.968223999999999</v>
      </c>
      <c r="K44">
        <v>11.071688</v>
      </c>
      <c r="L44">
        <v>11.174754</v>
      </c>
      <c r="M44">
        <v>11.276880999999999</v>
      </c>
      <c r="N44">
        <v>11.376637000000001</v>
      </c>
      <c r="O44">
        <v>11.475645</v>
      </c>
      <c r="P44">
        <v>11.5741</v>
      </c>
      <c r="Q44">
        <v>11.671004999999999</v>
      </c>
      <c r="R44">
        <v>11.766532</v>
      </c>
      <c r="S44">
        <v>11.863631</v>
      </c>
      <c r="T44">
        <v>11.959968999999999</v>
      </c>
      <c r="U44">
        <v>12.055451</v>
      </c>
      <c r="V44">
        <v>12.149978000000001</v>
      </c>
      <c r="W44">
        <v>12.243448000000001</v>
      </c>
      <c r="X44">
        <v>12.335788000000001</v>
      </c>
      <c r="Y44">
        <v>12.426949</v>
      </c>
      <c r="Z44">
        <v>12.516918</v>
      </c>
      <c r="AA44">
        <v>12.605727999999999</v>
      </c>
      <c r="AB44">
        <v>12.693441</v>
      </c>
      <c r="AC44">
        <v>12.780125999999999</v>
      </c>
      <c r="AD44">
        <v>12.865875000000001</v>
      </c>
      <c r="AE44">
        <v>12.950798000000001</v>
      </c>
      <c r="AF44">
        <v>13.035023000000001</v>
      </c>
      <c r="AG44">
        <v>13.118643</v>
      </c>
      <c r="AH44">
        <v>13.201827</v>
      </c>
      <c r="AI44">
        <v>13.284770999999999</v>
      </c>
      <c r="AJ44">
        <v>13.367388999999999</v>
      </c>
      <c r="AK44" s="51">
        <v>8.0000000000000002E-3</v>
      </c>
    </row>
    <row r="45" spans="1:37">
      <c r="A45" t="s">
        <v>458</v>
      </c>
      <c r="B45" t="s">
        <v>493</v>
      </c>
      <c r="C45" t="s">
        <v>554</v>
      </c>
      <c r="D45" t="s">
        <v>526</v>
      </c>
      <c r="E45">
        <v>17.189330999999999</v>
      </c>
      <c r="F45">
        <v>17.388334</v>
      </c>
      <c r="G45">
        <v>17.585045000000001</v>
      </c>
      <c r="H45">
        <v>17.759405000000001</v>
      </c>
      <c r="I45">
        <v>17.923173999999999</v>
      </c>
      <c r="J45">
        <v>18.088471999999999</v>
      </c>
      <c r="K45">
        <v>18.245422000000001</v>
      </c>
      <c r="L45">
        <v>18.398161000000002</v>
      </c>
      <c r="M45">
        <v>18.547803999999999</v>
      </c>
      <c r="N45">
        <v>18.698661999999999</v>
      </c>
      <c r="O45">
        <v>18.8507</v>
      </c>
      <c r="P45">
        <v>18.974637999999999</v>
      </c>
      <c r="Q45">
        <v>19.112000999999999</v>
      </c>
      <c r="R45">
        <v>19.245508000000001</v>
      </c>
      <c r="S45">
        <v>19.375571999999998</v>
      </c>
      <c r="T45">
        <v>19.495076999999998</v>
      </c>
      <c r="U45">
        <v>19.609204999999999</v>
      </c>
      <c r="V45">
        <v>19.717877999999999</v>
      </c>
      <c r="W45">
        <v>19.822212</v>
      </c>
      <c r="X45">
        <v>19.920148999999999</v>
      </c>
      <c r="Y45">
        <v>20.010719000000002</v>
      </c>
      <c r="Z45">
        <v>20.095358000000001</v>
      </c>
      <c r="AA45">
        <v>20.166985</v>
      </c>
      <c r="AB45">
        <v>20.231947000000002</v>
      </c>
      <c r="AC45">
        <v>20.293125</v>
      </c>
      <c r="AD45">
        <v>20.351675</v>
      </c>
      <c r="AE45">
        <v>20.412085999999999</v>
      </c>
      <c r="AF45">
        <v>20.483519000000001</v>
      </c>
      <c r="AG45">
        <v>20.565197000000001</v>
      </c>
      <c r="AH45">
        <v>20.663222999999999</v>
      </c>
      <c r="AI45">
        <v>20.777836000000001</v>
      </c>
      <c r="AJ45">
        <v>20.911673</v>
      </c>
      <c r="AK45" s="51">
        <v>6.0000000000000001E-3</v>
      </c>
    </row>
    <row r="46" spans="1:37">
      <c r="A46" t="s">
        <v>494</v>
      </c>
      <c r="B46" t="s">
        <v>495</v>
      </c>
      <c r="C46" t="s">
        <v>555</v>
      </c>
      <c r="D46" t="s">
        <v>526</v>
      </c>
      <c r="E46">
        <v>21.513335999999999</v>
      </c>
      <c r="F46">
        <v>22.082573</v>
      </c>
      <c r="G46">
        <v>22.603981000000001</v>
      </c>
      <c r="H46">
        <v>23.003981</v>
      </c>
      <c r="I46">
        <v>23.390004999999999</v>
      </c>
      <c r="J46">
        <v>23.773052</v>
      </c>
      <c r="K46">
        <v>24.143588999999999</v>
      </c>
      <c r="L46">
        <v>24.515246999999999</v>
      </c>
      <c r="M46">
        <v>24.863299999999999</v>
      </c>
      <c r="N46">
        <v>25.240112</v>
      </c>
      <c r="O46">
        <v>25.613313999999999</v>
      </c>
      <c r="P46">
        <v>25.862228000000002</v>
      </c>
      <c r="Q46">
        <v>26.274260999999999</v>
      </c>
      <c r="R46">
        <v>26.671078000000001</v>
      </c>
      <c r="S46">
        <v>27.048458</v>
      </c>
      <c r="T46">
        <v>27.386172999999999</v>
      </c>
      <c r="U46">
        <v>27.752644</v>
      </c>
      <c r="V46">
        <v>28.109095</v>
      </c>
      <c r="W46">
        <v>28.466328000000001</v>
      </c>
      <c r="X46">
        <v>28.843084000000001</v>
      </c>
      <c r="Y46">
        <v>29.229195000000001</v>
      </c>
      <c r="Z46">
        <v>29.621590000000001</v>
      </c>
      <c r="AA46">
        <v>29.999123000000001</v>
      </c>
      <c r="AB46">
        <v>30.385840999999999</v>
      </c>
      <c r="AC46">
        <v>30.790355999999999</v>
      </c>
      <c r="AD46">
        <v>31.203959000000001</v>
      </c>
      <c r="AE46">
        <v>31.608601</v>
      </c>
      <c r="AF46">
        <v>32.048972999999997</v>
      </c>
      <c r="AG46">
        <v>32.467041000000002</v>
      </c>
      <c r="AH46">
        <v>32.900078000000001</v>
      </c>
      <c r="AI46">
        <v>33.285671000000001</v>
      </c>
      <c r="AJ46">
        <v>33.665717999999998</v>
      </c>
      <c r="AK46" s="51">
        <v>1.4999999999999999E-2</v>
      </c>
    </row>
    <row r="47" spans="1:37">
      <c r="A47" t="s">
        <v>294</v>
      </c>
      <c r="B47" t="s">
        <v>496</v>
      </c>
      <c r="C47" t="s">
        <v>556</v>
      </c>
      <c r="D47" t="s">
        <v>526</v>
      </c>
      <c r="E47">
        <v>131.468796</v>
      </c>
      <c r="F47">
        <v>130.997803</v>
      </c>
      <c r="G47">
        <v>130.61691300000001</v>
      </c>
      <c r="H47">
        <v>130.165558</v>
      </c>
      <c r="I47">
        <v>129.71597299999999</v>
      </c>
      <c r="J47">
        <v>129.23587000000001</v>
      </c>
      <c r="K47">
        <v>128.716644</v>
      </c>
      <c r="L47">
        <v>128.21002200000001</v>
      </c>
      <c r="M47">
        <v>127.738174</v>
      </c>
      <c r="N47">
        <v>127.328766</v>
      </c>
      <c r="O47">
        <v>126.997231</v>
      </c>
      <c r="P47">
        <v>126.676323</v>
      </c>
      <c r="Q47">
        <v>126.394974</v>
      </c>
      <c r="R47">
        <v>126.142281</v>
      </c>
      <c r="S47">
        <v>125.896423</v>
      </c>
      <c r="T47">
        <v>125.704262</v>
      </c>
      <c r="U47">
        <v>125.55006400000001</v>
      </c>
      <c r="V47">
        <v>125.490341</v>
      </c>
      <c r="W47">
        <v>125.46354700000001</v>
      </c>
      <c r="X47">
        <v>125.469437</v>
      </c>
      <c r="Y47">
        <v>125.51205400000001</v>
      </c>
      <c r="Z47">
        <v>125.52898399999999</v>
      </c>
      <c r="AA47">
        <v>125.53334</v>
      </c>
      <c r="AB47">
        <v>125.612495</v>
      </c>
      <c r="AC47">
        <v>125.666901</v>
      </c>
      <c r="AD47">
        <v>125.76541899999999</v>
      </c>
      <c r="AE47">
        <v>125.939911</v>
      </c>
      <c r="AF47">
        <v>126.143784</v>
      </c>
      <c r="AG47">
        <v>126.360535</v>
      </c>
      <c r="AH47">
        <v>126.627083</v>
      </c>
      <c r="AI47">
        <v>126.86328899999999</v>
      </c>
      <c r="AJ47">
        <v>127.077911</v>
      </c>
      <c r="AK47" s="51">
        <v>-1E-3</v>
      </c>
    </row>
    <row r="48" spans="1:37">
      <c r="A48" t="s">
        <v>295</v>
      </c>
      <c r="B48" t="s">
        <v>497</v>
      </c>
      <c r="C48" t="s">
        <v>557</v>
      </c>
      <c r="D48" t="s">
        <v>526</v>
      </c>
      <c r="E48">
        <v>671.92114300000003</v>
      </c>
      <c r="F48">
        <v>667.21630900000002</v>
      </c>
      <c r="G48">
        <v>701.37658699999997</v>
      </c>
      <c r="H48">
        <v>713.80554199999995</v>
      </c>
      <c r="I48">
        <v>720.88531499999999</v>
      </c>
      <c r="J48">
        <v>735.13073699999995</v>
      </c>
      <c r="K48">
        <v>751.84680200000003</v>
      </c>
      <c r="L48">
        <v>760.75671399999999</v>
      </c>
      <c r="M48">
        <v>755.91387899999995</v>
      </c>
      <c r="N48">
        <v>756.47766100000001</v>
      </c>
      <c r="O48">
        <v>763.30187999999998</v>
      </c>
      <c r="P48">
        <v>765.38464399999998</v>
      </c>
      <c r="Q48">
        <v>772.58117700000003</v>
      </c>
      <c r="R48">
        <v>775.92578100000003</v>
      </c>
      <c r="S48">
        <v>776.05963099999997</v>
      </c>
      <c r="T48">
        <v>777.57421899999997</v>
      </c>
      <c r="U48">
        <v>780.55438200000003</v>
      </c>
      <c r="V48">
        <v>791.48699999999997</v>
      </c>
      <c r="W48">
        <v>796.76007100000004</v>
      </c>
      <c r="X48">
        <v>804.71331799999996</v>
      </c>
      <c r="Y48">
        <v>815.85620100000006</v>
      </c>
      <c r="Z48">
        <v>823.09863299999995</v>
      </c>
      <c r="AA48">
        <v>829.39862100000005</v>
      </c>
      <c r="AB48">
        <v>844.21929899999998</v>
      </c>
      <c r="AC48">
        <v>853.06616199999996</v>
      </c>
      <c r="AD48">
        <v>861.44494599999996</v>
      </c>
      <c r="AE48">
        <v>869.52752699999996</v>
      </c>
      <c r="AF48">
        <v>879.44995100000006</v>
      </c>
      <c r="AG48">
        <v>887.93481399999996</v>
      </c>
      <c r="AH48">
        <v>897.92761199999995</v>
      </c>
      <c r="AI48">
        <v>905.136169</v>
      </c>
      <c r="AJ48">
        <v>912.44329800000003</v>
      </c>
      <c r="AK48" s="51">
        <v>0.01</v>
      </c>
    </row>
    <row r="49" spans="1:37">
      <c r="A49" t="s">
        <v>290</v>
      </c>
      <c r="B49" t="s">
        <v>498</v>
      </c>
      <c r="C49" t="s">
        <v>558</v>
      </c>
      <c r="D49" t="s">
        <v>526</v>
      </c>
      <c r="E49">
        <v>512.50097700000003</v>
      </c>
      <c r="F49">
        <v>526.36877400000003</v>
      </c>
      <c r="G49">
        <v>515.97741699999995</v>
      </c>
      <c r="H49">
        <v>504.05401599999999</v>
      </c>
      <c r="I49">
        <v>488.97348</v>
      </c>
      <c r="J49">
        <v>478.92965700000002</v>
      </c>
      <c r="K49">
        <v>477.059753</v>
      </c>
      <c r="L49">
        <v>475.18618800000002</v>
      </c>
      <c r="M49">
        <v>474.61318999999997</v>
      </c>
      <c r="N49">
        <v>477.165955</v>
      </c>
      <c r="O49">
        <v>476.09851099999997</v>
      </c>
      <c r="P49">
        <v>475.39038099999999</v>
      </c>
      <c r="Q49">
        <v>475.47814899999997</v>
      </c>
      <c r="R49">
        <v>475.58761600000003</v>
      </c>
      <c r="S49">
        <v>475.72589099999999</v>
      </c>
      <c r="T49">
        <v>475.88476600000001</v>
      </c>
      <c r="U49">
        <v>476.06509399999999</v>
      </c>
      <c r="V49">
        <v>476.26840199999998</v>
      </c>
      <c r="W49">
        <v>476.49932899999999</v>
      </c>
      <c r="X49">
        <v>476.74661300000002</v>
      </c>
      <c r="Y49">
        <v>477.01522799999998</v>
      </c>
      <c r="Z49">
        <v>477.30242900000002</v>
      </c>
      <c r="AA49">
        <v>477.59964000000002</v>
      </c>
      <c r="AB49">
        <v>477.91262799999998</v>
      </c>
      <c r="AC49">
        <v>478.23700000000002</v>
      </c>
      <c r="AD49">
        <v>478.57141100000001</v>
      </c>
      <c r="AE49">
        <v>478.915436</v>
      </c>
      <c r="AF49">
        <v>479.26809700000001</v>
      </c>
      <c r="AG49">
        <v>479.62704500000001</v>
      </c>
      <c r="AH49">
        <v>479.99258400000002</v>
      </c>
      <c r="AI49">
        <v>480.363831</v>
      </c>
      <c r="AJ49">
        <v>480.740906</v>
      </c>
      <c r="AK49" s="51">
        <v>-2E-3</v>
      </c>
    </row>
    <row r="50" spans="1:37">
      <c r="A50" t="s">
        <v>386</v>
      </c>
      <c r="B50" t="s">
        <v>499</v>
      </c>
      <c r="C50" t="s">
        <v>559</v>
      </c>
      <c r="D50" t="s">
        <v>526</v>
      </c>
      <c r="E50">
        <v>383.31488000000002</v>
      </c>
      <c r="F50">
        <v>385.95166</v>
      </c>
      <c r="G50">
        <v>383.21307400000001</v>
      </c>
      <c r="H50">
        <v>379.26086400000003</v>
      </c>
      <c r="I50">
        <v>367.91223100000002</v>
      </c>
      <c r="J50">
        <v>360.356628</v>
      </c>
      <c r="K50">
        <v>358.94732699999997</v>
      </c>
      <c r="L50">
        <v>357.54107699999997</v>
      </c>
      <c r="M50">
        <v>357.10788000000002</v>
      </c>
      <c r="N50">
        <v>359.02832000000001</v>
      </c>
      <c r="O50">
        <v>358.22723400000001</v>
      </c>
      <c r="P50">
        <v>357.691711</v>
      </c>
      <c r="Q50">
        <v>357.75744600000002</v>
      </c>
      <c r="R50">
        <v>357.84161399999999</v>
      </c>
      <c r="S50">
        <v>357.94372600000003</v>
      </c>
      <c r="T50">
        <v>358.062927</v>
      </c>
      <c r="U50">
        <v>358.19885299999999</v>
      </c>
      <c r="V50">
        <v>358.35339399999998</v>
      </c>
      <c r="W50">
        <v>358.52560399999999</v>
      </c>
      <c r="X50">
        <v>358.71350100000001</v>
      </c>
      <c r="Y50">
        <v>358.915527</v>
      </c>
      <c r="Z50">
        <v>359.13012700000002</v>
      </c>
      <c r="AA50">
        <v>359.35586499999999</v>
      </c>
      <c r="AB50">
        <v>359.591431</v>
      </c>
      <c r="AC50">
        <v>359.83581500000003</v>
      </c>
      <c r="AD50">
        <v>360.08804300000003</v>
      </c>
      <c r="AE50">
        <v>360.34728999999999</v>
      </c>
      <c r="AF50">
        <v>360.61267099999998</v>
      </c>
      <c r="AG50">
        <v>360.88336199999998</v>
      </c>
      <c r="AH50">
        <v>361.15878300000003</v>
      </c>
      <c r="AI50">
        <v>361.43841600000002</v>
      </c>
      <c r="AJ50">
        <v>361.72222900000003</v>
      </c>
      <c r="AK50" s="51">
        <v>-2E-3</v>
      </c>
    </row>
    <row r="51" spans="1:37">
      <c r="A51" t="s">
        <v>363</v>
      </c>
      <c r="B51" t="s">
        <v>500</v>
      </c>
      <c r="C51" t="s">
        <v>560</v>
      </c>
      <c r="D51" t="s">
        <v>526</v>
      </c>
      <c r="E51">
        <v>19.450865</v>
      </c>
      <c r="F51">
        <v>29.927102999999999</v>
      </c>
      <c r="G51">
        <v>23.058311</v>
      </c>
      <c r="H51">
        <v>16.218527000000002</v>
      </c>
      <c r="I51">
        <v>15.735498</v>
      </c>
      <c r="J51">
        <v>15.410321</v>
      </c>
      <c r="K51">
        <v>15.353173999999999</v>
      </c>
      <c r="L51">
        <v>15.288406999999999</v>
      </c>
      <c r="M51">
        <v>15.272653</v>
      </c>
      <c r="N51">
        <v>15.355188</v>
      </c>
      <c r="O51">
        <v>15.318134000000001</v>
      </c>
      <c r="P51">
        <v>15.298864999999999</v>
      </c>
      <c r="Q51">
        <v>15.302092999999999</v>
      </c>
      <c r="R51">
        <v>15.303290000000001</v>
      </c>
      <c r="S51">
        <v>15.310247</v>
      </c>
      <c r="T51">
        <v>15.315752</v>
      </c>
      <c r="U51">
        <v>15.32127</v>
      </c>
      <c r="V51">
        <v>15.325761999999999</v>
      </c>
      <c r="W51">
        <v>15.335191999999999</v>
      </c>
      <c r="X51">
        <v>15.340797</v>
      </c>
      <c r="Y51">
        <v>15.349513</v>
      </c>
      <c r="Z51">
        <v>15.360726</v>
      </c>
      <c r="AA51">
        <v>15.367565000000001</v>
      </c>
      <c r="AB51">
        <v>15.377542</v>
      </c>
      <c r="AC51">
        <v>15.387534</v>
      </c>
      <c r="AD51">
        <v>15.397519000000001</v>
      </c>
      <c r="AE51">
        <v>15.408121</v>
      </c>
      <c r="AF51">
        <v>15.419409</v>
      </c>
      <c r="AG51">
        <v>15.430182</v>
      </c>
      <c r="AH51">
        <v>15.44144</v>
      </c>
      <c r="AI51">
        <v>15.452997999999999</v>
      </c>
      <c r="AJ51">
        <v>15.465006000000001</v>
      </c>
      <c r="AK51" s="51">
        <v>-7.0000000000000001E-3</v>
      </c>
    </row>
    <row r="52" spans="1:37">
      <c r="A52" t="s">
        <v>389</v>
      </c>
      <c r="B52" t="s">
        <v>501</v>
      </c>
      <c r="C52" t="s">
        <v>561</v>
      </c>
      <c r="D52" t="s">
        <v>526</v>
      </c>
      <c r="E52">
        <v>109.73519899999999</v>
      </c>
      <c r="F52">
        <v>110.49005099999999</v>
      </c>
      <c r="G52">
        <v>109.706039</v>
      </c>
      <c r="H52">
        <v>108.57461499999999</v>
      </c>
      <c r="I52">
        <v>105.325745</v>
      </c>
      <c r="J52">
        <v>103.16271999999999</v>
      </c>
      <c r="K52">
        <v>102.75926200000001</v>
      </c>
      <c r="L52">
        <v>102.35668200000001</v>
      </c>
      <c r="M52">
        <v>102.23266599999999</v>
      </c>
      <c r="N52">
        <v>102.782455</v>
      </c>
      <c r="O52">
        <v>102.553116</v>
      </c>
      <c r="P52">
        <v>102.39980300000001</v>
      </c>
      <c r="Q52">
        <v>102.41862500000001</v>
      </c>
      <c r="R52">
        <v>102.442719</v>
      </c>
      <c r="S52">
        <v>102.47193900000001</v>
      </c>
      <c r="T52">
        <v>102.506073</v>
      </c>
      <c r="U52">
        <v>102.544983</v>
      </c>
      <c r="V52">
        <v>102.58923299999999</v>
      </c>
      <c r="W52">
        <v>102.638527</v>
      </c>
      <c r="X52">
        <v>102.692329</v>
      </c>
      <c r="Y52">
        <v>102.750175</v>
      </c>
      <c r="Z52">
        <v>102.8116</v>
      </c>
      <c r="AA52">
        <v>102.876221</v>
      </c>
      <c r="AB52">
        <v>102.943665</v>
      </c>
      <c r="AC52">
        <v>103.013626</v>
      </c>
      <c r="AD52">
        <v>103.085831</v>
      </c>
      <c r="AE52">
        <v>103.160042</v>
      </c>
      <c r="AF52">
        <v>103.236023</v>
      </c>
      <c r="AG52">
        <v>103.313507</v>
      </c>
      <c r="AH52">
        <v>103.392365</v>
      </c>
      <c r="AI52">
        <v>103.47241200000001</v>
      </c>
      <c r="AJ52">
        <v>103.553665</v>
      </c>
      <c r="AK52" s="51">
        <v>-2E-3</v>
      </c>
    </row>
    <row r="53" spans="1:37">
      <c r="A53" t="s">
        <v>205</v>
      </c>
      <c r="B53" t="s">
        <v>502</v>
      </c>
      <c r="C53" t="s">
        <v>562</v>
      </c>
      <c r="D53" t="s">
        <v>526</v>
      </c>
      <c r="E53">
        <v>28113.373047000001</v>
      </c>
      <c r="F53">
        <v>28230.869140999999</v>
      </c>
      <c r="G53">
        <v>28208.763672000001</v>
      </c>
      <c r="H53">
        <v>28011.259765999999</v>
      </c>
      <c r="I53">
        <v>27787.75</v>
      </c>
      <c r="J53">
        <v>27465.568359000001</v>
      </c>
      <c r="K53">
        <v>27155.044922000001</v>
      </c>
      <c r="L53">
        <v>26881.730468999998</v>
      </c>
      <c r="M53">
        <v>26659.488281000002</v>
      </c>
      <c r="N53">
        <v>26449.740234000001</v>
      </c>
      <c r="O53">
        <v>26245.269531000002</v>
      </c>
      <c r="P53">
        <v>26070.695312</v>
      </c>
      <c r="Q53">
        <v>25953.710938</v>
      </c>
      <c r="R53">
        <v>25807.697265999999</v>
      </c>
      <c r="S53">
        <v>25707.464843999998</v>
      </c>
      <c r="T53">
        <v>25586.84375</v>
      </c>
      <c r="U53">
        <v>25476.685547000001</v>
      </c>
      <c r="V53">
        <v>25419.226562</v>
      </c>
      <c r="W53">
        <v>25381.160156000002</v>
      </c>
      <c r="X53">
        <v>25347.111327999999</v>
      </c>
      <c r="Y53">
        <v>25350.150390999999</v>
      </c>
      <c r="Z53">
        <v>25380.099609000001</v>
      </c>
      <c r="AA53">
        <v>25402.027343999998</v>
      </c>
      <c r="AB53">
        <v>25464.265625</v>
      </c>
      <c r="AC53">
        <v>25534.621093999998</v>
      </c>
      <c r="AD53">
        <v>25633.875</v>
      </c>
      <c r="AE53">
        <v>25761.697265999999</v>
      </c>
      <c r="AF53">
        <v>25939.466797000001</v>
      </c>
      <c r="AG53">
        <v>26103.859375</v>
      </c>
      <c r="AH53">
        <v>26310.646484000001</v>
      </c>
      <c r="AI53">
        <v>26534.15625</v>
      </c>
      <c r="AJ53">
        <v>26773.308593999998</v>
      </c>
      <c r="AK53" s="51">
        <v>-2E-3</v>
      </c>
    </row>
    <row r="54" spans="1:37">
      <c r="A54" t="s">
        <v>206</v>
      </c>
      <c r="C54" t="s">
        <v>563</v>
      </c>
    </row>
    <row r="55" spans="1:37">
      <c r="A55" t="s">
        <v>327</v>
      </c>
      <c r="B55" t="s">
        <v>503</v>
      </c>
      <c r="C55" t="s">
        <v>564</v>
      </c>
      <c r="D55" t="s">
        <v>526</v>
      </c>
      <c r="E55">
        <v>16549.931640999999</v>
      </c>
      <c r="F55">
        <v>16522.380859000001</v>
      </c>
      <c r="G55">
        <v>16441.443359000001</v>
      </c>
      <c r="H55">
        <v>16259.477539</v>
      </c>
      <c r="I55">
        <v>15982.112305000001</v>
      </c>
      <c r="J55">
        <v>15662.638671999999</v>
      </c>
      <c r="K55">
        <v>15317.657227</v>
      </c>
      <c r="L55">
        <v>15050.625977</v>
      </c>
      <c r="M55">
        <v>14823.721680000001</v>
      </c>
      <c r="N55">
        <v>14617.606444999999</v>
      </c>
      <c r="O55">
        <v>14432.008789</v>
      </c>
      <c r="P55">
        <v>14261.386719</v>
      </c>
      <c r="Q55">
        <v>14125.965819999999</v>
      </c>
      <c r="R55">
        <v>13985.4375</v>
      </c>
      <c r="S55">
        <v>13858.183594</v>
      </c>
      <c r="T55">
        <v>13726.721680000001</v>
      </c>
      <c r="U55">
        <v>13596.663086</v>
      </c>
      <c r="V55">
        <v>13502.561523</v>
      </c>
      <c r="W55">
        <v>13420.314453000001</v>
      </c>
      <c r="X55">
        <v>13351.398438</v>
      </c>
      <c r="Y55">
        <v>13301.794921999999</v>
      </c>
      <c r="Z55">
        <v>13268.042969</v>
      </c>
      <c r="AA55">
        <v>13238.325194999999</v>
      </c>
      <c r="AB55">
        <v>13224.984375</v>
      </c>
      <c r="AC55">
        <v>13219.75</v>
      </c>
      <c r="AD55">
        <v>13229.154296999999</v>
      </c>
      <c r="AE55">
        <v>13257.221680000001</v>
      </c>
      <c r="AF55">
        <v>13305.807617</v>
      </c>
      <c r="AG55">
        <v>13364.964844</v>
      </c>
      <c r="AH55">
        <v>13441.875</v>
      </c>
      <c r="AI55">
        <v>13531.794921999999</v>
      </c>
      <c r="AJ55">
        <v>13633.456055000001</v>
      </c>
      <c r="AK55" s="51">
        <v>-6.0000000000000001E-3</v>
      </c>
    </row>
    <row r="56" spans="1:37">
      <c r="A56" t="s">
        <v>329</v>
      </c>
      <c r="B56" t="s">
        <v>504</v>
      </c>
      <c r="C56" t="s">
        <v>565</v>
      </c>
      <c r="D56" t="s">
        <v>526</v>
      </c>
      <c r="E56">
        <v>19.862494999999999</v>
      </c>
      <c r="F56">
        <v>25.243964999999999</v>
      </c>
      <c r="G56">
        <v>25.534731000000001</v>
      </c>
      <c r="H56">
        <v>26.681034</v>
      </c>
      <c r="I56">
        <v>28.335787</v>
      </c>
      <c r="J56">
        <v>29.329799999999999</v>
      </c>
      <c r="K56">
        <v>33.204822999999998</v>
      </c>
      <c r="L56">
        <v>34.160919</v>
      </c>
      <c r="M56">
        <v>32.102829</v>
      </c>
      <c r="N56">
        <v>31.337315</v>
      </c>
      <c r="O56">
        <v>31.143978000000001</v>
      </c>
      <c r="P56">
        <v>35.832335999999998</v>
      </c>
      <c r="Q56">
        <v>34.118191000000003</v>
      </c>
      <c r="R56">
        <v>33.441090000000003</v>
      </c>
      <c r="S56">
        <v>33.061779000000001</v>
      </c>
      <c r="T56">
        <v>32.209556999999997</v>
      </c>
      <c r="U56">
        <v>32.014434999999999</v>
      </c>
      <c r="V56">
        <v>32.282660999999997</v>
      </c>
      <c r="W56">
        <v>32.174182999999999</v>
      </c>
      <c r="X56">
        <v>32.111130000000003</v>
      </c>
      <c r="Y56">
        <v>29.198238</v>
      </c>
      <c r="Z56">
        <v>26.767562999999999</v>
      </c>
      <c r="AA56">
        <v>25.802157999999999</v>
      </c>
      <c r="AB56">
        <v>22.979016999999999</v>
      </c>
      <c r="AC56">
        <v>23.296274</v>
      </c>
      <c r="AD56">
        <v>23.407409999999999</v>
      </c>
      <c r="AE56">
        <v>19.103216</v>
      </c>
      <c r="AF56">
        <v>17.506730999999998</v>
      </c>
      <c r="AG56">
        <v>14.981413999999999</v>
      </c>
      <c r="AH56">
        <v>14.800053999999999</v>
      </c>
      <c r="AI56">
        <v>14.678515000000001</v>
      </c>
      <c r="AJ56">
        <v>15.4762</v>
      </c>
      <c r="AK56" s="51">
        <v>-8.0000000000000002E-3</v>
      </c>
    </row>
    <row r="57" spans="1:37">
      <c r="A57" t="s">
        <v>423</v>
      </c>
      <c r="B57" t="s">
        <v>505</v>
      </c>
      <c r="C57" t="s">
        <v>566</v>
      </c>
      <c r="D57" t="s">
        <v>526</v>
      </c>
      <c r="E57">
        <v>6996.2236329999996</v>
      </c>
      <c r="F57">
        <v>7122.9868159999996</v>
      </c>
      <c r="G57">
        <v>7057.7153319999998</v>
      </c>
      <c r="H57">
        <v>6959.8803710000002</v>
      </c>
      <c r="I57">
        <v>6971.419922</v>
      </c>
      <c r="J57">
        <v>6968.6469729999999</v>
      </c>
      <c r="K57">
        <v>6908.6284180000002</v>
      </c>
      <c r="L57">
        <v>6926.4013670000004</v>
      </c>
      <c r="M57">
        <v>6869.4169920000004</v>
      </c>
      <c r="N57">
        <v>6819.3154299999997</v>
      </c>
      <c r="O57">
        <v>6785.3198240000002</v>
      </c>
      <c r="P57">
        <v>6695.3833009999998</v>
      </c>
      <c r="Q57">
        <v>6654.5629879999997</v>
      </c>
      <c r="R57">
        <v>6623.9096680000002</v>
      </c>
      <c r="S57">
        <v>6571.1801759999998</v>
      </c>
      <c r="T57">
        <v>6531.3227539999998</v>
      </c>
      <c r="U57">
        <v>6509.1025390000004</v>
      </c>
      <c r="V57">
        <v>6508.671875</v>
      </c>
      <c r="W57">
        <v>6476.4233400000003</v>
      </c>
      <c r="X57">
        <v>6475.1284180000002</v>
      </c>
      <c r="Y57">
        <v>6463.6513670000004</v>
      </c>
      <c r="Z57">
        <v>6448.1069340000004</v>
      </c>
      <c r="AA57">
        <v>6461.826172</v>
      </c>
      <c r="AB57">
        <v>6467.6245120000003</v>
      </c>
      <c r="AC57">
        <v>6478.2539059999999</v>
      </c>
      <c r="AD57">
        <v>6502.7236329999996</v>
      </c>
      <c r="AE57">
        <v>6534.0654299999997</v>
      </c>
      <c r="AF57">
        <v>6580.7929690000001</v>
      </c>
      <c r="AG57">
        <v>6608.439453</v>
      </c>
      <c r="AH57">
        <v>6648.3291019999997</v>
      </c>
      <c r="AI57">
        <v>6689.8100590000004</v>
      </c>
      <c r="AJ57">
        <v>6730.1035160000001</v>
      </c>
      <c r="AK57" s="51">
        <v>-1E-3</v>
      </c>
    </row>
    <row r="58" spans="1:37">
      <c r="A58" t="s">
        <v>506</v>
      </c>
      <c r="B58" t="s">
        <v>507</v>
      </c>
      <c r="C58" t="s">
        <v>567</v>
      </c>
      <c r="D58" t="s">
        <v>526</v>
      </c>
      <c r="E58">
        <v>3001.7885740000002</v>
      </c>
      <c r="F58">
        <v>3036.5678710000002</v>
      </c>
      <c r="G58">
        <v>3067.1274410000001</v>
      </c>
      <c r="H58">
        <v>3089.0297850000002</v>
      </c>
      <c r="I58">
        <v>3097.9345699999999</v>
      </c>
      <c r="J58">
        <v>3114.0493160000001</v>
      </c>
      <c r="K58">
        <v>3139.6845699999999</v>
      </c>
      <c r="L58">
        <v>3163.8327640000002</v>
      </c>
      <c r="M58">
        <v>3188.242432</v>
      </c>
      <c r="N58">
        <v>3216.4604490000002</v>
      </c>
      <c r="O58">
        <v>3244.374268</v>
      </c>
      <c r="P58">
        <v>3272.5185550000001</v>
      </c>
      <c r="Q58">
        <v>3302.7858890000002</v>
      </c>
      <c r="R58">
        <v>3333.1933589999999</v>
      </c>
      <c r="S58">
        <v>3363.1770019999999</v>
      </c>
      <c r="T58">
        <v>3388.9057619999999</v>
      </c>
      <c r="U58">
        <v>3413.4873050000001</v>
      </c>
      <c r="V58">
        <v>3440.4167480000001</v>
      </c>
      <c r="W58">
        <v>3468.2895509999998</v>
      </c>
      <c r="X58">
        <v>3496.6770019999999</v>
      </c>
      <c r="Y58">
        <v>3526.388672</v>
      </c>
      <c r="Z58">
        <v>3556.9182129999999</v>
      </c>
      <c r="AA58">
        <v>3587.1691890000002</v>
      </c>
      <c r="AB58">
        <v>3617.1850589999999</v>
      </c>
      <c r="AC58">
        <v>3648.2072750000002</v>
      </c>
      <c r="AD58">
        <v>3682.2990719999998</v>
      </c>
      <c r="AE58">
        <v>3721.1130370000001</v>
      </c>
      <c r="AF58">
        <v>3764.297607</v>
      </c>
      <c r="AG58">
        <v>3809.7058109999998</v>
      </c>
      <c r="AH58">
        <v>3859.172607</v>
      </c>
      <c r="AI58">
        <v>3910.8227539999998</v>
      </c>
      <c r="AJ58">
        <v>3964.1770019999999</v>
      </c>
      <c r="AK58" s="51">
        <v>8.9999999999999993E-3</v>
      </c>
    </row>
    <row r="59" spans="1:37">
      <c r="A59" t="s">
        <v>363</v>
      </c>
      <c r="B59" t="s">
        <v>508</v>
      </c>
      <c r="C59" t="s">
        <v>568</v>
      </c>
      <c r="D59" t="s">
        <v>526</v>
      </c>
      <c r="E59">
        <v>562.05535899999995</v>
      </c>
      <c r="F59">
        <v>531.90417500000001</v>
      </c>
      <c r="G59">
        <v>553.67804000000001</v>
      </c>
      <c r="H59">
        <v>603.56909199999996</v>
      </c>
      <c r="I59">
        <v>615.82464600000003</v>
      </c>
      <c r="J59">
        <v>563.92095900000004</v>
      </c>
      <c r="K59">
        <v>603.41009499999996</v>
      </c>
      <c r="L59">
        <v>524.73644999999999</v>
      </c>
      <c r="M59">
        <v>557.82379200000003</v>
      </c>
      <c r="N59">
        <v>559.469604</v>
      </c>
      <c r="O59">
        <v>514.46368399999994</v>
      </c>
      <c r="P59">
        <v>555.64471400000002</v>
      </c>
      <c r="Q59">
        <v>556.54913299999998</v>
      </c>
      <c r="R59">
        <v>519.413635</v>
      </c>
      <c r="S59">
        <v>549.07482900000002</v>
      </c>
      <c r="T59">
        <v>547.64373799999998</v>
      </c>
      <c r="U59">
        <v>536.33227499999998</v>
      </c>
      <c r="V59">
        <v>503.48498499999999</v>
      </c>
      <c r="W59">
        <v>522.36450200000002</v>
      </c>
      <c r="X59">
        <v>488.84817500000003</v>
      </c>
      <c r="Y59">
        <v>485.796875</v>
      </c>
      <c r="Z59">
        <v>503.60247800000002</v>
      </c>
      <c r="AA59">
        <v>468.34439099999997</v>
      </c>
      <c r="AB59">
        <v>462.50524899999999</v>
      </c>
      <c r="AC59">
        <v>453.36587500000002</v>
      </c>
      <c r="AD59">
        <v>442.09484900000001</v>
      </c>
      <c r="AE59">
        <v>434.21487400000001</v>
      </c>
      <c r="AF59">
        <v>430.32107500000001</v>
      </c>
      <c r="AG59">
        <v>422.05041499999999</v>
      </c>
      <c r="AH59">
        <v>417.26119999999997</v>
      </c>
      <c r="AI59">
        <v>413.84249899999998</v>
      </c>
      <c r="AJ59">
        <v>412.77423099999999</v>
      </c>
      <c r="AK59" s="51">
        <v>-0.01</v>
      </c>
    </row>
    <row r="60" spans="1:37">
      <c r="A60" t="s">
        <v>383</v>
      </c>
      <c r="B60" t="s">
        <v>509</v>
      </c>
      <c r="C60" t="s">
        <v>569</v>
      </c>
      <c r="D60" t="s">
        <v>526</v>
      </c>
      <c r="E60">
        <v>22.470324000000002</v>
      </c>
      <c r="F60">
        <v>22.450932999999999</v>
      </c>
      <c r="G60">
        <v>22.434891</v>
      </c>
      <c r="H60">
        <v>22.421617999999999</v>
      </c>
      <c r="I60">
        <v>22.410634999999999</v>
      </c>
      <c r="J60">
        <v>22.401547999999998</v>
      </c>
      <c r="K60">
        <v>22.394031999999999</v>
      </c>
      <c r="L60">
        <v>22.387812</v>
      </c>
      <c r="M60">
        <v>22.382666</v>
      </c>
      <c r="N60">
        <v>22.378406999999999</v>
      </c>
      <c r="O60">
        <v>22.374884000000002</v>
      </c>
      <c r="P60">
        <v>22.371969</v>
      </c>
      <c r="Q60">
        <v>22.369558000000001</v>
      </c>
      <c r="R60">
        <v>22.367563000000001</v>
      </c>
      <c r="S60">
        <v>22.365911000000001</v>
      </c>
      <c r="T60">
        <v>22.364546000000001</v>
      </c>
      <c r="U60">
        <v>22.363416999999998</v>
      </c>
      <c r="V60">
        <v>22.362480000000001</v>
      </c>
      <c r="W60">
        <v>22.361708</v>
      </c>
      <c r="X60">
        <v>22.361066999999998</v>
      </c>
      <c r="Y60">
        <v>22.360537999999998</v>
      </c>
      <c r="Z60">
        <v>22.360099999999999</v>
      </c>
      <c r="AA60">
        <v>22.359736999999999</v>
      </c>
      <c r="AB60">
        <v>22.359438000000001</v>
      </c>
      <c r="AC60">
        <v>22.359190000000002</v>
      </c>
      <c r="AD60">
        <v>22.358984</v>
      </c>
      <c r="AE60">
        <v>22.358813999999999</v>
      </c>
      <c r="AF60">
        <v>22.358673</v>
      </c>
      <c r="AG60">
        <v>22.358557000000001</v>
      </c>
      <c r="AH60">
        <v>22.358460999999998</v>
      </c>
      <c r="AI60">
        <v>22.358381000000001</v>
      </c>
      <c r="AJ60">
        <v>22.358315000000001</v>
      </c>
      <c r="AK60" s="51">
        <v>0</v>
      </c>
    </row>
    <row r="61" spans="1:37">
      <c r="A61" t="s">
        <v>335</v>
      </c>
      <c r="B61" t="s">
        <v>510</v>
      </c>
      <c r="C61" t="s">
        <v>570</v>
      </c>
      <c r="D61" t="s">
        <v>526</v>
      </c>
      <c r="E61">
        <v>7.6572760000000004</v>
      </c>
      <c r="F61">
        <v>7.6537850000000001</v>
      </c>
      <c r="G61">
        <v>7.5864190000000002</v>
      </c>
      <c r="H61">
        <v>7.5274400000000004</v>
      </c>
      <c r="I61">
        <v>7.4457430000000002</v>
      </c>
      <c r="J61">
        <v>7.3647640000000001</v>
      </c>
      <c r="K61">
        <v>7.2823200000000003</v>
      </c>
      <c r="L61">
        <v>7.1918100000000003</v>
      </c>
      <c r="M61">
        <v>7.1680250000000001</v>
      </c>
      <c r="N61">
        <v>7.1570299999999998</v>
      </c>
      <c r="O61">
        <v>7.1685470000000002</v>
      </c>
      <c r="P61">
        <v>7.2040740000000003</v>
      </c>
      <c r="Q61">
        <v>7.2162449999999998</v>
      </c>
      <c r="R61">
        <v>7.2601339999999999</v>
      </c>
      <c r="S61">
        <v>7.334041</v>
      </c>
      <c r="T61">
        <v>7.4312680000000002</v>
      </c>
      <c r="U61">
        <v>7.5308020000000004</v>
      </c>
      <c r="V61">
        <v>7.6617040000000003</v>
      </c>
      <c r="W61">
        <v>7.8066579999999997</v>
      </c>
      <c r="X61">
        <v>7.966793</v>
      </c>
      <c r="Y61">
        <v>8.1386350000000007</v>
      </c>
      <c r="Z61">
        <v>8.3242740000000008</v>
      </c>
      <c r="AA61">
        <v>8.5342590000000005</v>
      </c>
      <c r="AB61">
        <v>8.7569389999999991</v>
      </c>
      <c r="AC61">
        <v>8.9828939999999999</v>
      </c>
      <c r="AD61">
        <v>9.2312799999999999</v>
      </c>
      <c r="AE61">
        <v>9.50943</v>
      </c>
      <c r="AF61">
        <v>9.8124090000000006</v>
      </c>
      <c r="AG61">
        <v>10.119851000000001</v>
      </c>
      <c r="AH61">
        <v>10.454993999999999</v>
      </c>
      <c r="AI61">
        <v>10.811787000000001</v>
      </c>
      <c r="AJ61">
        <v>11.182622</v>
      </c>
      <c r="AK61" s="51">
        <v>1.2E-2</v>
      </c>
    </row>
    <row r="62" spans="1:37">
      <c r="A62" t="s">
        <v>294</v>
      </c>
      <c r="B62" t="s">
        <v>511</v>
      </c>
      <c r="C62" t="s">
        <v>571</v>
      </c>
      <c r="D62" t="s">
        <v>526</v>
      </c>
      <c r="E62">
        <v>131.468796</v>
      </c>
      <c r="F62">
        <v>130.997803</v>
      </c>
      <c r="G62">
        <v>130.61691300000001</v>
      </c>
      <c r="H62">
        <v>130.165558</v>
      </c>
      <c r="I62">
        <v>129.71597299999999</v>
      </c>
      <c r="J62">
        <v>129.23587000000001</v>
      </c>
      <c r="K62">
        <v>128.716644</v>
      </c>
      <c r="L62">
        <v>128.21002200000001</v>
      </c>
      <c r="M62">
        <v>127.738174</v>
      </c>
      <c r="N62">
        <v>127.328766</v>
      </c>
      <c r="O62">
        <v>126.997231</v>
      </c>
      <c r="P62">
        <v>126.676323</v>
      </c>
      <c r="Q62">
        <v>126.394974</v>
      </c>
      <c r="R62">
        <v>126.142281</v>
      </c>
      <c r="S62">
        <v>125.896423</v>
      </c>
      <c r="T62">
        <v>125.704262</v>
      </c>
      <c r="U62">
        <v>125.55006400000001</v>
      </c>
      <c r="V62">
        <v>125.490341</v>
      </c>
      <c r="W62">
        <v>125.46354700000001</v>
      </c>
      <c r="X62">
        <v>125.469437</v>
      </c>
      <c r="Y62">
        <v>125.51205400000001</v>
      </c>
      <c r="Z62">
        <v>125.52898399999999</v>
      </c>
      <c r="AA62">
        <v>125.53334</v>
      </c>
      <c r="AB62">
        <v>125.612495</v>
      </c>
      <c r="AC62">
        <v>125.666901</v>
      </c>
      <c r="AD62">
        <v>125.76541899999999</v>
      </c>
      <c r="AE62">
        <v>125.939911</v>
      </c>
      <c r="AF62">
        <v>126.143784</v>
      </c>
      <c r="AG62">
        <v>126.360535</v>
      </c>
      <c r="AH62">
        <v>126.627083</v>
      </c>
      <c r="AI62">
        <v>126.86328899999999</v>
      </c>
      <c r="AJ62">
        <v>127.077911</v>
      </c>
      <c r="AK62" s="51">
        <v>-1E-3</v>
      </c>
    </row>
    <row r="63" spans="1:37">
      <c r="A63" t="s">
        <v>512</v>
      </c>
      <c r="B63" t="s">
        <v>513</v>
      </c>
      <c r="C63" t="s">
        <v>572</v>
      </c>
      <c r="D63" t="s">
        <v>526</v>
      </c>
      <c r="E63">
        <v>27291.460938</v>
      </c>
      <c r="F63">
        <v>27400.1875</v>
      </c>
      <c r="G63">
        <v>27306.136718999998</v>
      </c>
      <c r="H63">
        <v>27098.751952999999</v>
      </c>
      <c r="I63">
        <v>26855.197265999999</v>
      </c>
      <c r="J63">
        <v>26497.589843999998</v>
      </c>
      <c r="K63">
        <v>26160.978515999999</v>
      </c>
      <c r="L63">
        <v>25857.546875</v>
      </c>
      <c r="M63">
        <v>25628.597656000002</v>
      </c>
      <c r="N63">
        <v>25401.052734000001</v>
      </c>
      <c r="O63">
        <v>25163.851562</v>
      </c>
      <c r="P63">
        <v>24977.015625</v>
      </c>
      <c r="Q63">
        <v>24829.962890999999</v>
      </c>
      <c r="R63">
        <v>24651.166015999999</v>
      </c>
      <c r="S63">
        <v>24530.273438</v>
      </c>
      <c r="T63">
        <v>24382.306640999999</v>
      </c>
      <c r="U63">
        <v>24243.044922000001</v>
      </c>
      <c r="V63">
        <v>24142.933593999998</v>
      </c>
      <c r="W63">
        <v>24075.197265999999</v>
      </c>
      <c r="X63">
        <v>23999.960938</v>
      </c>
      <c r="Y63">
        <v>23962.839843999998</v>
      </c>
      <c r="Z63">
        <v>23959.650390999999</v>
      </c>
      <c r="AA63">
        <v>23937.896484000001</v>
      </c>
      <c r="AB63">
        <v>23952.009765999999</v>
      </c>
      <c r="AC63">
        <v>23979.880859000001</v>
      </c>
      <c r="AD63">
        <v>24037.037109000001</v>
      </c>
      <c r="AE63">
        <v>24123.527343999998</v>
      </c>
      <c r="AF63">
        <v>24257.041015999999</v>
      </c>
      <c r="AG63">
        <v>24378.980468999998</v>
      </c>
      <c r="AH63">
        <v>24540.878906000002</v>
      </c>
      <c r="AI63">
        <v>24720.980468999998</v>
      </c>
      <c r="AJ63">
        <v>24916.605468999998</v>
      </c>
      <c r="AK63" s="51">
        <v>-3.0000000000000001E-3</v>
      </c>
    </row>
    <row r="64" spans="1:37">
      <c r="A64" t="s">
        <v>514</v>
      </c>
      <c r="B64" t="s">
        <v>515</v>
      </c>
      <c r="C64" t="s">
        <v>573</v>
      </c>
      <c r="D64" t="s">
        <v>526</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v>0</v>
      </c>
      <c r="AK64" t="s">
        <v>125</v>
      </c>
    </row>
    <row r="65" spans="1:37">
      <c r="A65" t="s">
        <v>337</v>
      </c>
      <c r="B65" t="s">
        <v>516</v>
      </c>
      <c r="C65" t="s">
        <v>574</v>
      </c>
      <c r="D65" t="s">
        <v>526</v>
      </c>
      <c r="E65">
        <v>47.795029</v>
      </c>
      <c r="F65">
        <v>55.150471000000003</v>
      </c>
      <c r="G65">
        <v>64.225380000000001</v>
      </c>
      <c r="H65">
        <v>73.042702000000006</v>
      </c>
      <c r="I65">
        <v>81.553291000000002</v>
      </c>
      <c r="J65">
        <v>89.785377999999994</v>
      </c>
      <c r="K65">
        <v>98.404715999999993</v>
      </c>
      <c r="L65">
        <v>107.36631800000001</v>
      </c>
      <c r="M65">
        <v>116.37161999999999</v>
      </c>
      <c r="N65">
        <v>125.608147</v>
      </c>
      <c r="O65">
        <v>135.283997</v>
      </c>
      <c r="P65">
        <v>145.77293399999999</v>
      </c>
      <c r="Q65">
        <v>157.42379800000001</v>
      </c>
      <c r="R65">
        <v>169.998322</v>
      </c>
      <c r="S65">
        <v>184.12588500000001</v>
      </c>
      <c r="T65">
        <v>197.887405</v>
      </c>
      <c r="U65">
        <v>210.37290999999999</v>
      </c>
      <c r="V65">
        <v>223.68597399999999</v>
      </c>
      <c r="W65">
        <v>237.439682</v>
      </c>
      <c r="X65">
        <v>251.61520400000001</v>
      </c>
      <c r="Y65">
        <v>266.16876200000002</v>
      </c>
      <c r="Z65">
        <v>280.97985799999998</v>
      </c>
      <c r="AA65">
        <v>295.666473</v>
      </c>
      <c r="AB65">
        <v>310.388306</v>
      </c>
      <c r="AC65">
        <v>325.111786</v>
      </c>
      <c r="AD65">
        <v>339.68911700000001</v>
      </c>
      <c r="AE65">
        <v>354.16516100000001</v>
      </c>
      <c r="AF65">
        <v>369.23172</v>
      </c>
      <c r="AG65">
        <v>384.06106599999998</v>
      </c>
      <c r="AH65">
        <v>399.190247</v>
      </c>
      <c r="AI65">
        <v>414.48251299999998</v>
      </c>
      <c r="AJ65">
        <v>429.89150999999998</v>
      </c>
      <c r="AK65" s="51">
        <v>7.2999999999999995E-2</v>
      </c>
    </row>
    <row r="66" spans="1:37">
      <c r="A66" t="s">
        <v>333</v>
      </c>
      <c r="B66" t="s">
        <v>517</v>
      </c>
      <c r="C66" t="s">
        <v>575</v>
      </c>
      <c r="D66" t="s">
        <v>526</v>
      </c>
      <c r="E66">
        <v>101.06207999999999</v>
      </c>
      <c r="F66">
        <v>106.66567999999999</v>
      </c>
      <c r="G66">
        <v>135.08421300000001</v>
      </c>
      <c r="H66">
        <v>123.39756</v>
      </c>
      <c r="I66">
        <v>127.47820299999999</v>
      </c>
      <c r="J66">
        <v>140.064224</v>
      </c>
      <c r="K66">
        <v>140.31729100000001</v>
      </c>
      <c r="L66">
        <v>152.14859000000001</v>
      </c>
      <c r="M66">
        <v>154.437622</v>
      </c>
      <c r="N66">
        <v>162.117401</v>
      </c>
      <c r="O66">
        <v>177.98422199999999</v>
      </c>
      <c r="P66">
        <v>177.05514500000001</v>
      </c>
      <c r="Q66">
        <v>187.97789</v>
      </c>
      <c r="R66">
        <v>204.50778199999999</v>
      </c>
      <c r="S66">
        <v>210.496613</v>
      </c>
      <c r="T66">
        <v>222.22087099999999</v>
      </c>
      <c r="U66">
        <v>235.43611100000001</v>
      </c>
      <c r="V66">
        <v>253.39764400000001</v>
      </c>
      <c r="W66">
        <v>263.637878</v>
      </c>
      <c r="X66">
        <v>282.274719</v>
      </c>
      <c r="Y66">
        <v>296.60357699999997</v>
      </c>
      <c r="Z66">
        <v>307.51895100000002</v>
      </c>
      <c r="AA66">
        <v>329.88119499999999</v>
      </c>
      <c r="AB66">
        <v>348.32486</v>
      </c>
      <c r="AC66">
        <v>366.716522</v>
      </c>
      <c r="AD66">
        <v>385.34344499999997</v>
      </c>
      <c r="AE66">
        <v>404.17031900000001</v>
      </c>
      <c r="AF66">
        <v>423.08886699999999</v>
      </c>
      <c r="AG66">
        <v>442.09210200000001</v>
      </c>
      <c r="AH66">
        <v>461.32406600000002</v>
      </c>
      <c r="AI66">
        <v>481.66549700000002</v>
      </c>
      <c r="AJ66">
        <v>501.74285900000001</v>
      </c>
      <c r="AK66" s="51">
        <v>5.2999999999999999E-2</v>
      </c>
    </row>
    <row r="67" spans="1:37">
      <c r="A67" t="s">
        <v>339</v>
      </c>
      <c r="B67" t="s">
        <v>518</v>
      </c>
      <c r="C67" t="s">
        <v>576</v>
      </c>
      <c r="D67" t="s">
        <v>526</v>
      </c>
      <c r="E67">
        <v>0.27487699999999998</v>
      </c>
      <c r="F67">
        <v>0.30084899999999998</v>
      </c>
      <c r="G67">
        <v>0.31083</v>
      </c>
      <c r="H67">
        <v>0.31494499999999997</v>
      </c>
      <c r="I67">
        <v>0.31629400000000002</v>
      </c>
      <c r="J67">
        <v>0.31647500000000001</v>
      </c>
      <c r="K67">
        <v>0.31793199999999999</v>
      </c>
      <c r="L67">
        <v>0.32284800000000002</v>
      </c>
      <c r="M67">
        <v>0.33024700000000001</v>
      </c>
      <c r="N67">
        <v>0.33998800000000001</v>
      </c>
      <c r="O67">
        <v>0.352132</v>
      </c>
      <c r="P67">
        <v>0.36696800000000002</v>
      </c>
      <c r="Q67">
        <v>0.383826</v>
      </c>
      <c r="R67">
        <v>0.40167700000000001</v>
      </c>
      <c r="S67">
        <v>0.42101499999999997</v>
      </c>
      <c r="T67">
        <v>0.44164799999999999</v>
      </c>
      <c r="U67">
        <v>0.464972</v>
      </c>
      <c r="V67">
        <v>0.49208600000000002</v>
      </c>
      <c r="W67">
        <v>0.52266299999999999</v>
      </c>
      <c r="X67">
        <v>0.55630400000000002</v>
      </c>
      <c r="Y67">
        <v>0.59309000000000001</v>
      </c>
      <c r="Z67">
        <v>0.63198399999999999</v>
      </c>
      <c r="AA67">
        <v>0.68170799999999998</v>
      </c>
      <c r="AB67">
        <v>0.72897000000000001</v>
      </c>
      <c r="AC67">
        <v>0.77882099999999999</v>
      </c>
      <c r="AD67">
        <v>0.82474800000000004</v>
      </c>
      <c r="AE67">
        <v>0.87033700000000003</v>
      </c>
      <c r="AF67">
        <v>0.91691</v>
      </c>
      <c r="AG67">
        <v>0.96464499999999997</v>
      </c>
      <c r="AH67">
        <v>1.014005</v>
      </c>
      <c r="AI67">
        <v>1.0646279999999999</v>
      </c>
      <c r="AJ67">
        <v>1.116525</v>
      </c>
      <c r="AK67" s="51">
        <v>4.5999999999999999E-2</v>
      </c>
    </row>
    <row r="68" spans="1:37">
      <c r="A68" t="s">
        <v>295</v>
      </c>
      <c r="B68" t="s">
        <v>441</v>
      </c>
      <c r="C68" t="s">
        <v>577</v>
      </c>
      <c r="D68" t="s">
        <v>526</v>
      </c>
      <c r="E68">
        <v>671.92114300000003</v>
      </c>
      <c r="F68">
        <v>667.21630900000002</v>
      </c>
      <c r="G68">
        <v>701.37658699999997</v>
      </c>
      <c r="H68">
        <v>713.80554199999995</v>
      </c>
      <c r="I68">
        <v>720.88531499999999</v>
      </c>
      <c r="J68">
        <v>735.13073699999995</v>
      </c>
      <c r="K68">
        <v>751.84680200000003</v>
      </c>
      <c r="L68">
        <v>760.75671399999999</v>
      </c>
      <c r="M68">
        <v>755.91387899999995</v>
      </c>
      <c r="N68">
        <v>756.47766100000001</v>
      </c>
      <c r="O68">
        <v>763.30187999999998</v>
      </c>
      <c r="P68">
        <v>765.38464399999998</v>
      </c>
      <c r="Q68">
        <v>772.58117700000003</v>
      </c>
      <c r="R68">
        <v>775.92578100000003</v>
      </c>
      <c r="S68">
        <v>776.05963099999997</v>
      </c>
      <c r="T68">
        <v>777.57421899999997</v>
      </c>
      <c r="U68">
        <v>780.55438200000003</v>
      </c>
      <c r="V68">
        <v>791.48699999999997</v>
      </c>
      <c r="W68">
        <v>796.76007100000004</v>
      </c>
      <c r="X68">
        <v>804.71331799999996</v>
      </c>
      <c r="Y68">
        <v>815.85620100000006</v>
      </c>
      <c r="Z68">
        <v>823.09863299999995</v>
      </c>
      <c r="AA68">
        <v>829.39862100000005</v>
      </c>
      <c r="AB68">
        <v>844.21929899999998</v>
      </c>
      <c r="AC68">
        <v>853.06616199999996</v>
      </c>
      <c r="AD68">
        <v>861.44494599999996</v>
      </c>
      <c r="AE68">
        <v>869.52752699999996</v>
      </c>
      <c r="AF68">
        <v>879.44995100000006</v>
      </c>
      <c r="AG68">
        <v>887.93481399999996</v>
      </c>
      <c r="AH68">
        <v>897.92761199999995</v>
      </c>
      <c r="AI68">
        <v>905.136169</v>
      </c>
      <c r="AJ68">
        <v>912.44329800000003</v>
      </c>
      <c r="AK68" s="51">
        <v>0.01</v>
      </c>
    </row>
    <row r="69" spans="1:37">
      <c r="A69" t="s">
        <v>207</v>
      </c>
      <c r="B69" t="s">
        <v>519</v>
      </c>
      <c r="C69" t="s">
        <v>578</v>
      </c>
      <c r="D69" t="s">
        <v>526</v>
      </c>
      <c r="E69">
        <v>28112.515625</v>
      </c>
      <c r="F69">
        <v>28229.521484000001</v>
      </c>
      <c r="G69">
        <v>28207.132812</v>
      </c>
      <c r="H69">
        <v>28009.3125</v>
      </c>
      <c r="I69">
        <v>27785.429688</v>
      </c>
      <c r="J69">
        <v>27462.886718999998</v>
      </c>
      <c r="K69">
        <v>27151.865234000001</v>
      </c>
      <c r="L69">
        <v>26878.140625</v>
      </c>
      <c r="M69">
        <v>26655.650390999999</v>
      </c>
      <c r="N69">
        <v>26445.595702999999</v>
      </c>
      <c r="O69">
        <v>26240.773438</v>
      </c>
      <c r="P69">
        <v>26065.595702999999</v>
      </c>
      <c r="Q69">
        <v>25948.332031000002</v>
      </c>
      <c r="R69">
        <v>25802</v>
      </c>
      <c r="S69">
        <v>25701.376952999999</v>
      </c>
      <c r="T69">
        <v>25580.429688</v>
      </c>
      <c r="U69">
        <v>25469.873047000001</v>
      </c>
      <c r="V69">
        <v>25411.996093999998</v>
      </c>
      <c r="W69">
        <v>25373.558593999998</v>
      </c>
      <c r="X69">
        <v>25339.121093999998</v>
      </c>
      <c r="Y69">
        <v>25342.060547000001</v>
      </c>
      <c r="Z69">
        <v>25371.880859000001</v>
      </c>
      <c r="AA69">
        <v>25393.523438</v>
      </c>
      <c r="AB69">
        <v>25455.669922000001</v>
      </c>
      <c r="AC69">
        <v>25525.554688</v>
      </c>
      <c r="AD69">
        <v>25624.339843999998</v>
      </c>
      <c r="AE69">
        <v>25752.261718999998</v>
      </c>
      <c r="AF69">
        <v>25929.726562</v>
      </c>
      <c r="AG69">
        <v>26094.033202999999</v>
      </c>
      <c r="AH69">
        <v>26300.333984000001</v>
      </c>
      <c r="AI69">
        <v>26523.330077999999</v>
      </c>
      <c r="AJ69">
        <v>26761.798827999999</v>
      </c>
      <c r="AK69" s="51">
        <v>-2E-3</v>
      </c>
    </row>
  </sheetData>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L104"/>
  <sheetViews>
    <sheetView topLeftCell="A94" workbookViewId="0">
      <selection activeCell="A74" sqref="A74"/>
    </sheetView>
  </sheetViews>
  <sheetFormatPr baseColWidth="10" defaultColWidth="8.83203125" defaultRowHeight="15"/>
  <cols>
    <col min="2" max="2" width="32.83203125" customWidth="1"/>
    <col min="3" max="3" width="26.6640625" customWidth="1"/>
  </cols>
  <sheetData>
    <row r="1" spans="2:38">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522</v>
      </c>
    </row>
    <row r="10" spans="2:38">
      <c r="B10" t="s">
        <v>323</v>
      </c>
    </row>
    <row r="11" spans="2:38">
      <c r="B11" t="s">
        <v>1327</v>
      </c>
    </row>
    <row r="12" spans="2:38">
      <c r="B12" t="s">
        <v>1328</v>
      </c>
    </row>
    <row r="13" spans="2:38">
      <c r="B13" t="s">
        <v>324</v>
      </c>
    </row>
    <row r="14" spans="2:38">
      <c r="C14" t="s">
        <v>325</v>
      </c>
      <c r="D14" t="s">
        <v>520</v>
      </c>
      <c r="E14" t="s">
        <v>521</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522</v>
      </c>
    </row>
    <row r="15" spans="2:38">
      <c r="B15" t="s">
        <v>288</v>
      </c>
      <c r="C15" t="s">
        <v>326</v>
      </c>
      <c r="D15" t="s">
        <v>1329</v>
      </c>
      <c r="E15" t="s">
        <v>526</v>
      </c>
      <c r="F15">
        <v>15312.444336</v>
      </c>
      <c r="G15">
        <v>15307.139648</v>
      </c>
      <c r="H15">
        <v>15236.717773</v>
      </c>
      <c r="I15">
        <v>15068.804688</v>
      </c>
      <c r="J15">
        <v>14804.8125</v>
      </c>
      <c r="K15">
        <v>14499.305664</v>
      </c>
      <c r="L15">
        <v>14167.15625</v>
      </c>
      <c r="M15">
        <v>13909.195312</v>
      </c>
      <c r="N15">
        <v>13685.458008</v>
      </c>
      <c r="O15">
        <v>13482.775390999999</v>
      </c>
      <c r="P15">
        <v>13299.862305000001</v>
      </c>
      <c r="Q15">
        <v>13139.068359000001</v>
      </c>
      <c r="R15">
        <v>13002.685546999999</v>
      </c>
      <c r="S15">
        <v>12863.335938</v>
      </c>
      <c r="T15">
        <v>12735.182617</v>
      </c>
      <c r="U15">
        <v>12602.708008</v>
      </c>
      <c r="V15">
        <v>12470.578125</v>
      </c>
      <c r="W15">
        <v>12372.916015999999</v>
      </c>
      <c r="X15">
        <v>12287.332031</v>
      </c>
      <c r="Y15">
        <v>12215.108398</v>
      </c>
      <c r="Z15">
        <v>12158.749023</v>
      </c>
      <c r="AA15">
        <v>12118.073242</v>
      </c>
      <c r="AB15">
        <v>12081.135742</v>
      </c>
      <c r="AC15">
        <v>12057.516602</v>
      </c>
      <c r="AD15">
        <v>12045.366211</v>
      </c>
      <c r="AE15">
        <v>12044.355469</v>
      </c>
      <c r="AF15">
        <v>12055.041015999999</v>
      </c>
      <c r="AG15">
        <v>12085.417969</v>
      </c>
      <c r="AH15">
        <v>12129.274414</v>
      </c>
      <c r="AI15">
        <v>12190.245117</v>
      </c>
      <c r="AJ15">
        <v>12262.822265999999</v>
      </c>
      <c r="AK15">
        <v>12346.760742</v>
      </c>
      <c r="AL15" s="51">
        <v>-7.0000000000000001E-3</v>
      </c>
    </row>
    <row r="16" spans="2:38">
      <c r="B16" t="s">
        <v>327</v>
      </c>
      <c r="C16" t="s">
        <v>328</v>
      </c>
      <c r="D16" t="s">
        <v>1330</v>
      </c>
      <c r="E16" t="s">
        <v>526</v>
      </c>
      <c r="F16">
        <v>15199.481444999999</v>
      </c>
      <c r="G16">
        <v>15180.849609000001</v>
      </c>
      <c r="H16">
        <v>15098.541992</v>
      </c>
      <c r="I16">
        <v>14917.297852</v>
      </c>
      <c r="J16">
        <v>14640.974609000001</v>
      </c>
      <c r="K16">
        <v>14325.251953000001</v>
      </c>
      <c r="L16">
        <v>13980.958984000001</v>
      </c>
      <c r="M16">
        <v>13712.798828000001</v>
      </c>
      <c r="N16">
        <v>13481.303711</v>
      </c>
      <c r="O16">
        <v>13269.925781</v>
      </c>
      <c r="P16">
        <v>13077.647461</v>
      </c>
      <c r="Q16">
        <v>12903.024414</v>
      </c>
      <c r="R16">
        <v>12756.387694999999</v>
      </c>
      <c r="S16">
        <v>12605.883789</v>
      </c>
      <c r="T16">
        <v>12465.860352</v>
      </c>
      <c r="U16">
        <v>12321.549805000001</v>
      </c>
      <c r="V16">
        <v>12177.007812</v>
      </c>
      <c r="W16">
        <v>12065.65625</v>
      </c>
      <c r="X16">
        <v>11966.209961</v>
      </c>
      <c r="Y16">
        <v>11879.645508</v>
      </c>
      <c r="Z16">
        <v>11810.419921999999</v>
      </c>
      <c r="AA16">
        <v>11755.598633</v>
      </c>
      <c r="AB16">
        <v>11704.455078000001</v>
      </c>
      <c r="AC16">
        <v>11667.806640999999</v>
      </c>
      <c r="AD16">
        <v>11640.295898</v>
      </c>
      <c r="AE16">
        <v>11624.685546999999</v>
      </c>
      <c r="AF16">
        <v>11623.285156</v>
      </c>
      <c r="AG16">
        <v>11639.25</v>
      </c>
      <c r="AH16">
        <v>11669.203125</v>
      </c>
      <c r="AI16">
        <v>11714.548828000001</v>
      </c>
      <c r="AJ16">
        <v>11771.209961</v>
      </c>
      <c r="AK16">
        <v>11838.641602</v>
      </c>
      <c r="AL16" s="51">
        <v>-8.0000000000000002E-3</v>
      </c>
    </row>
    <row r="17" spans="2:38">
      <c r="B17" t="s">
        <v>329</v>
      </c>
      <c r="C17" t="s">
        <v>330</v>
      </c>
      <c r="D17" t="s">
        <v>1331</v>
      </c>
      <c r="E17" t="s">
        <v>526</v>
      </c>
      <c r="F17">
        <v>17.035625</v>
      </c>
      <c r="G17">
        <v>21.426731</v>
      </c>
      <c r="H17">
        <v>21.436373</v>
      </c>
      <c r="I17">
        <v>22.207422000000001</v>
      </c>
      <c r="J17">
        <v>23.357348999999999</v>
      </c>
      <c r="K17">
        <v>23.953354000000001</v>
      </c>
      <c r="L17">
        <v>26.829184000000001</v>
      </c>
      <c r="M17">
        <v>27.316523</v>
      </c>
      <c r="N17">
        <v>25.384454999999999</v>
      </c>
      <c r="O17">
        <v>24.480259</v>
      </c>
      <c r="P17">
        <v>24.010527</v>
      </c>
      <c r="Q17">
        <v>27.252334999999999</v>
      </c>
      <c r="R17">
        <v>25.556937999999999</v>
      </c>
      <c r="S17">
        <v>24.658401000000001</v>
      </c>
      <c r="T17">
        <v>23.970200999999999</v>
      </c>
      <c r="U17">
        <v>22.945910999999999</v>
      </c>
      <c r="V17">
        <v>22.393032000000002</v>
      </c>
      <c r="W17">
        <v>22.164173000000002</v>
      </c>
      <c r="X17">
        <v>21.680609</v>
      </c>
      <c r="Y17">
        <v>21.232340000000001</v>
      </c>
      <c r="Z17">
        <v>18.944868</v>
      </c>
      <c r="AA17">
        <v>17.040963999999999</v>
      </c>
      <c r="AB17">
        <v>16.113233999999999</v>
      </c>
      <c r="AC17">
        <v>14.075607</v>
      </c>
      <c r="AD17">
        <v>13.997909999999999</v>
      </c>
      <c r="AE17">
        <v>13.793528</v>
      </c>
      <c r="AF17">
        <v>11.035002</v>
      </c>
      <c r="AG17">
        <v>9.9068339999999999</v>
      </c>
      <c r="AH17">
        <v>8.3133339999999993</v>
      </c>
      <c r="AI17">
        <v>8.0518330000000002</v>
      </c>
      <c r="AJ17">
        <v>7.830171</v>
      </c>
      <c r="AK17">
        <v>8.0982719999999997</v>
      </c>
      <c r="AL17" s="51">
        <v>-2.4E-2</v>
      </c>
    </row>
    <row r="18" spans="2:38">
      <c r="B18" t="s">
        <v>331</v>
      </c>
      <c r="C18" t="s">
        <v>332</v>
      </c>
      <c r="D18" t="s">
        <v>1332</v>
      </c>
      <c r="E18" t="s">
        <v>526</v>
      </c>
      <c r="F18">
        <v>63.969234</v>
      </c>
      <c r="G18">
        <v>66.730286000000007</v>
      </c>
      <c r="H18">
        <v>70.605339000000001</v>
      </c>
      <c r="I18">
        <v>75.360259999999997</v>
      </c>
      <c r="J18">
        <v>79.035683000000006</v>
      </c>
      <c r="K18">
        <v>81.421143000000001</v>
      </c>
      <c r="L18">
        <v>83.099982999999995</v>
      </c>
      <c r="M18">
        <v>84.855759000000006</v>
      </c>
      <c r="N18">
        <v>86.411315999999999</v>
      </c>
      <c r="O18">
        <v>87.736121999999995</v>
      </c>
      <c r="P18">
        <v>88.876723999999996</v>
      </c>
      <c r="Q18">
        <v>90.110703000000001</v>
      </c>
      <c r="R18">
        <v>91.861846999999997</v>
      </c>
      <c r="S18">
        <v>93.189301</v>
      </c>
      <c r="T18">
        <v>94.418014999999997</v>
      </c>
      <c r="U18">
        <v>95.519660999999999</v>
      </c>
      <c r="V18">
        <v>96.345489999999998</v>
      </c>
      <c r="W18">
        <v>97.257484000000005</v>
      </c>
      <c r="X18">
        <v>98.127975000000006</v>
      </c>
      <c r="Y18">
        <v>98.988495</v>
      </c>
      <c r="Z18">
        <v>99.829384000000005</v>
      </c>
      <c r="AA18">
        <v>101.29480700000001</v>
      </c>
      <c r="AB18">
        <v>101.90889</v>
      </c>
      <c r="AC18">
        <v>102.410988</v>
      </c>
      <c r="AD18">
        <v>103.269577</v>
      </c>
      <c r="AE18">
        <v>103.63172900000001</v>
      </c>
      <c r="AF18">
        <v>104.11983499999999</v>
      </c>
      <c r="AG18">
        <v>104.729759</v>
      </c>
      <c r="AH18">
        <v>105.524353</v>
      </c>
      <c r="AI18">
        <v>106.42860400000001</v>
      </c>
      <c r="AJ18">
        <v>107.428558</v>
      </c>
      <c r="AK18">
        <v>108.444321</v>
      </c>
      <c r="AL18" s="51">
        <v>1.7000000000000001E-2</v>
      </c>
    </row>
    <row r="19" spans="2:38">
      <c r="B19" t="s">
        <v>333</v>
      </c>
      <c r="C19" t="s">
        <v>334</v>
      </c>
      <c r="D19" t="s">
        <v>1333</v>
      </c>
      <c r="E19" t="s">
        <v>526</v>
      </c>
      <c r="F19">
        <v>5.7392899999999996</v>
      </c>
      <c r="G19">
        <v>5.2611309999999998</v>
      </c>
      <c r="H19">
        <v>4.9579319999999996</v>
      </c>
      <c r="I19">
        <v>4.6708780000000001</v>
      </c>
      <c r="J19">
        <v>4.3921840000000003</v>
      </c>
      <c r="K19">
        <v>4.1195469999999998</v>
      </c>
      <c r="L19">
        <v>3.8029570000000001</v>
      </c>
      <c r="M19">
        <v>3.5481560000000001</v>
      </c>
      <c r="N19">
        <v>3.3990659999999999</v>
      </c>
      <c r="O19">
        <v>3.233215</v>
      </c>
      <c r="P19">
        <v>3.1454080000000002</v>
      </c>
      <c r="Q19">
        <v>3.0134669999999999</v>
      </c>
      <c r="R19">
        <v>2.8945379999999998</v>
      </c>
      <c r="S19">
        <v>2.8039179999999999</v>
      </c>
      <c r="T19">
        <v>2.725028</v>
      </c>
      <c r="U19">
        <v>2.6742520000000001</v>
      </c>
      <c r="V19">
        <v>2.6320860000000001</v>
      </c>
      <c r="W19">
        <v>2.603294</v>
      </c>
      <c r="X19">
        <v>2.5820470000000002</v>
      </c>
      <c r="Y19">
        <v>2.582973</v>
      </c>
      <c r="Z19">
        <v>2.570287</v>
      </c>
      <c r="AA19">
        <v>2.5598939999999999</v>
      </c>
      <c r="AB19">
        <v>2.5617380000000001</v>
      </c>
      <c r="AC19">
        <v>2.5640960000000002</v>
      </c>
      <c r="AD19">
        <v>2.5710579999999998</v>
      </c>
      <c r="AE19">
        <v>2.5798860000000001</v>
      </c>
      <c r="AF19">
        <v>2.5918779999999999</v>
      </c>
      <c r="AG19">
        <v>2.6069300000000002</v>
      </c>
      <c r="AH19">
        <v>2.6246550000000002</v>
      </c>
      <c r="AI19">
        <v>2.6462189999999999</v>
      </c>
      <c r="AJ19">
        <v>2.6687690000000002</v>
      </c>
      <c r="AK19">
        <v>2.6925750000000002</v>
      </c>
      <c r="AL19" s="51">
        <v>-2.4E-2</v>
      </c>
    </row>
    <row r="20" spans="2:38">
      <c r="B20" t="s">
        <v>335</v>
      </c>
      <c r="C20" t="s">
        <v>336</v>
      </c>
      <c r="D20" t="s">
        <v>1334</v>
      </c>
      <c r="E20" t="s">
        <v>526</v>
      </c>
      <c r="F20">
        <v>3.780961</v>
      </c>
      <c r="G20">
        <v>3.5150109999999999</v>
      </c>
      <c r="H20">
        <v>3.2049989999999999</v>
      </c>
      <c r="I20">
        <v>2.9219439999999999</v>
      </c>
      <c r="J20">
        <v>2.6404290000000001</v>
      </c>
      <c r="K20">
        <v>2.397087</v>
      </c>
      <c r="L20">
        <v>2.1901060000000001</v>
      </c>
      <c r="M20">
        <v>1.9884900000000001</v>
      </c>
      <c r="N20">
        <v>1.8584879999999999</v>
      </c>
      <c r="O20">
        <v>1.7482470000000001</v>
      </c>
      <c r="P20">
        <v>1.6648719999999999</v>
      </c>
      <c r="Q20">
        <v>1.6167450000000001</v>
      </c>
      <c r="R20">
        <v>1.528985</v>
      </c>
      <c r="S20">
        <v>1.477662</v>
      </c>
      <c r="T20">
        <v>1.4383300000000001</v>
      </c>
      <c r="U20">
        <v>1.415262</v>
      </c>
      <c r="V20">
        <v>1.385289</v>
      </c>
      <c r="W20">
        <v>1.372331</v>
      </c>
      <c r="X20">
        <v>1.367014</v>
      </c>
      <c r="Y20">
        <v>1.3636600000000001</v>
      </c>
      <c r="Z20">
        <v>1.36307</v>
      </c>
      <c r="AA20">
        <v>1.3635919999999999</v>
      </c>
      <c r="AB20">
        <v>1.3774850000000001</v>
      </c>
      <c r="AC20">
        <v>1.393089</v>
      </c>
      <c r="AD20">
        <v>1.405051</v>
      </c>
      <c r="AE20">
        <v>1.4209970000000001</v>
      </c>
      <c r="AF20">
        <v>1.4474210000000001</v>
      </c>
      <c r="AG20">
        <v>1.468693</v>
      </c>
      <c r="AH20">
        <v>1.4991749999999999</v>
      </c>
      <c r="AI20">
        <v>1.5269539999999999</v>
      </c>
      <c r="AJ20">
        <v>1.562022</v>
      </c>
      <c r="AK20">
        <v>1.5897079999999999</v>
      </c>
      <c r="AL20" s="51">
        <v>-2.8000000000000001E-2</v>
      </c>
    </row>
    <row r="21" spans="2:38">
      <c r="B21" t="s">
        <v>337</v>
      </c>
      <c r="C21" t="s">
        <v>338</v>
      </c>
      <c r="D21" t="s">
        <v>1335</v>
      </c>
      <c r="E21" t="s">
        <v>526</v>
      </c>
      <c r="F21">
        <v>22.194469000000002</v>
      </c>
      <c r="G21">
        <v>29.087178999999999</v>
      </c>
      <c r="H21">
        <v>37.690170000000002</v>
      </c>
      <c r="I21">
        <v>46.062927000000002</v>
      </c>
      <c r="J21">
        <v>54.126274000000002</v>
      </c>
      <c r="K21">
        <v>61.878109000000002</v>
      </c>
      <c r="L21">
        <v>69.989318999999995</v>
      </c>
      <c r="M21">
        <v>78.396979999999999</v>
      </c>
      <c r="N21">
        <v>86.801627999999994</v>
      </c>
      <c r="O21">
        <v>95.343200999999993</v>
      </c>
      <c r="P21">
        <v>104.196434</v>
      </c>
      <c r="Q21">
        <v>113.71558400000001</v>
      </c>
      <c r="R21">
        <v>124.103172</v>
      </c>
      <c r="S21">
        <v>134.95455899999999</v>
      </c>
      <c r="T21">
        <v>146.38308699999999</v>
      </c>
      <c r="U21">
        <v>158.19430500000001</v>
      </c>
      <c r="V21">
        <v>170.381744</v>
      </c>
      <c r="W21">
        <v>183.40374800000001</v>
      </c>
      <c r="X21">
        <v>196.873795</v>
      </c>
      <c r="Y21">
        <v>210.77278100000001</v>
      </c>
      <c r="Z21">
        <v>225.060654</v>
      </c>
      <c r="AA21">
        <v>239.615936</v>
      </c>
      <c r="AB21">
        <v>254.06907699999999</v>
      </c>
      <c r="AC21">
        <v>268.56900000000002</v>
      </c>
      <c r="AD21">
        <v>283.08017000000001</v>
      </c>
      <c r="AE21">
        <v>297.45159899999999</v>
      </c>
      <c r="AF21">
        <v>311.72357199999999</v>
      </c>
      <c r="AG21">
        <v>326.57141100000001</v>
      </c>
      <c r="AH21">
        <v>341.17657500000001</v>
      </c>
      <c r="AI21">
        <v>356.05941799999999</v>
      </c>
      <c r="AJ21">
        <v>371.08895899999999</v>
      </c>
      <c r="AK21">
        <v>386.20929000000001</v>
      </c>
      <c r="AL21" s="51">
        <v>9.7000000000000003E-2</v>
      </c>
    </row>
    <row r="22" spans="2:38">
      <c r="B22" t="s">
        <v>339</v>
      </c>
      <c r="C22" t="s">
        <v>340</v>
      </c>
      <c r="D22" t="s">
        <v>1336</v>
      </c>
      <c r="E22" t="s">
        <v>526</v>
      </c>
      <c r="F22">
        <v>0.244584</v>
      </c>
      <c r="G22">
        <v>0.27036199999999999</v>
      </c>
      <c r="H22">
        <v>0.28015000000000001</v>
      </c>
      <c r="I22">
        <v>0.28407300000000002</v>
      </c>
      <c r="J22">
        <v>0.28522999999999998</v>
      </c>
      <c r="K22">
        <v>0.28522700000000001</v>
      </c>
      <c r="L22">
        <v>0.28652100000000003</v>
      </c>
      <c r="M22">
        <v>0.29127799999999998</v>
      </c>
      <c r="N22">
        <v>0.29852000000000001</v>
      </c>
      <c r="O22">
        <v>0.308114</v>
      </c>
      <c r="P22">
        <v>0.32011499999999998</v>
      </c>
      <c r="Q22">
        <v>0.33482899999999999</v>
      </c>
      <c r="R22">
        <v>0.351576</v>
      </c>
      <c r="S22">
        <v>0.36932399999999999</v>
      </c>
      <c r="T22">
        <v>0.38856200000000002</v>
      </c>
      <c r="U22">
        <v>0.409105</v>
      </c>
      <c r="V22">
        <v>0.43235099999999999</v>
      </c>
      <c r="W22">
        <v>0.459401</v>
      </c>
      <c r="X22">
        <v>0.48992799999999997</v>
      </c>
      <c r="Y22">
        <v>0.523536</v>
      </c>
      <c r="Z22">
        <v>0.56030999999999997</v>
      </c>
      <c r="AA22">
        <v>0.59921500000000005</v>
      </c>
      <c r="AB22">
        <v>0.64897400000000005</v>
      </c>
      <c r="AC22">
        <v>0.696295</v>
      </c>
      <c r="AD22">
        <v>0.746228</v>
      </c>
      <c r="AE22">
        <v>0.79225800000000002</v>
      </c>
      <c r="AF22">
        <v>0.83796899999999996</v>
      </c>
      <c r="AG22">
        <v>0.88467600000000002</v>
      </c>
      <c r="AH22">
        <v>0.93255200000000005</v>
      </c>
      <c r="AI22">
        <v>0.98205299999999995</v>
      </c>
      <c r="AJ22">
        <v>1.0327949999999999</v>
      </c>
      <c r="AK22">
        <v>1.0847819999999999</v>
      </c>
      <c r="AL22" s="51">
        <v>4.9000000000000002E-2</v>
      </c>
    </row>
    <row r="23" spans="2:38">
      <c r="B23" t="s">
        <v>341</v>
      </c>
      <c r="C23" t="s">
        <v>342</v>
      </c>
      <c r="D23" t="s">
        <v>1337</v>
      </c>
      <c r="E23" t="s">
        <v>526</v>
      </c>
      <c r="F23">
        <v>890.89917000000003</v>
      </c>
      <c r="G23">
        <v>891.76574700000003</v>
      </c>
      <c r="H23">
        <v>895.74505599999998</v>
      </c>
      <c r="I23">
        <v>897.72204599999998</v>
      </c>
      <c r="J23">
        <v>896.93951400000003</v>
      </c>
      <c r="K23">
        <v>893.02770999999996</v>
      </c>
      <c r="L23">
        <v>892.48266599999999</v>
      </c>
      <c r="M23">
        <v>891.86065699999995</v>
      </c>
      <c r="N23">
        <v>892.44970699999999</v>
      </c>
      <c r="O23">
        <v>893.48974599999997</v>
      </c>
      <c r="P23">
        <v>895.32580600000006</v>
      </c>
      <c r="Q23">
        <v>896.54937700000005</v>
      </c>
      <c r="R23">
        <v>901.15045199999997</v>
      </c>
      <c r="S23">
        <v>904.67492700000003</v>
      </c>
      <c r="T23">
        <v>909.68127400000003</v>
      </c>
      <c r="U23">
        <v>914.78698699999995</v>
      </c>
      <c r="V23">
        <v>920.05999799999995</v>
      </c>
      <c r="W23">
        <v>926.88635299999999</v>
      </c>
      <c r="X23">
        <v>934.08355700000004</v>
      </c>
      <c r="Y23">
        <v>941.37377900000001</v>
      </c>
      <c r="Z23">
        <v>949.04760699999997</v>
      </c>
      <c r="AA23">
        <v>957.567139</v>
      </c>
      <c r="AB23">
        <v>966.61407499999996</v>
      </c>
      <c r="AC23">
        <v>975.66668700000002</v>
      </c>
      <c r="AD23">
        <v>985.861267</v>
      </c>
      <c r="AE23">
        <v>997.53308100000004</v>
      </c>
      <c r="AF23">
        <v>1010.41925</v>
      </c>
      <c r="AG23">
        <v>1026.794312</v>
      </c>
      <c r="AH23">
        <v>1039.9730219999999</v>
      </c>
      <c r="AI23">
        <v>1054.2692870000001</v>
      </c>
      <c r="AJ23">
        <v>1068.9307859999999</v>
      </c>
      <c r="AK23">
        <v>1083.471313</v>
      </c>
      <c r="AL23" s="51">
        <v>6.0000000000000001E-3</v>
      </c>
    </row>
    <row r="24" spans="2:38">
      <c r="B24" t="s">
        <v>327</v>
      </c>
      <c r="C24" t="s">
        <v>343</v>
      </c>
      <c r="D24" t="s">
        <v>1338</v>
      </c>
      <c r="E24" t="s">
        <v>526</v>
      </c>
      <c r="F24">
        <v>595.89923099999999</v>
      </c>
      <c r="G24">
        <v>590.37847899999997</v>
      </c>
      <c r="H24">
        <v>588.03448500000002</v>
      </c>
      <c r="I24">
        <v>584.952271</v>
      </c>
      <c r="J24">
        <v>580.21752900000001</v>
      </c>
      <c r="K24">
        <v>574.47735599999999</v>
      </c>
      <c r="L24">
        <v>571.12573199999997</v>
      </c>
      <c r="M24">
        <v>568.71520999999996</v>
      </c>
      <c r="N24">
        <v>568.39904799999999</v>
      </c>
      <c r="O24">
        <v>568.56140100000005</v>
      </c>
      <c r="P24">
        <v>569.49804700000004</v>
      </c>
      <c r="Q24">
        <v>569.23400900000001</v>
      </c>
      <c r="R24">
        <v>572.94451900000001</v>
      </c>
      <c r="S24">
        <v>575.81103499999995</v>
      </c>
      <c r="T24">
        <v>579.96905500000003</v>
      </c>
      <c r="U24">
        <v>584.47820999999999</v>
      </c>
      <c r="V24">
        <v>589.08410600000002</v>
      </c>
      <c r="W24">
        <v>594.81274399999995</v>
      </c>
      <c r="X24">
        <v>601.27227800000003</v>
      </c>
      <c r="Y24">
        <v>608.026611</v>
      </c>
      <c r="Z24">
        <v>615.97882100000004</v>
      </c>
      <c r="AA24">
        <v>624.44787599999995</v>
      </c>
      <c r="AB24">
        <v>632.54113800000005</v>
      </c>
      <c r="AC24">
        <v>641.46630900000002</v>
      </c>
      <c r="AD24">
        <v>649.38189699999998</v>
      </c>
      <c r="AE24">
        <v>658.06604000000004</v>
      </c>
      <c r="AF24">
        <v>669.42169200000001</v>
      </c>
      <c r="AG24">
        <v>681.92132600000002</v>
      </c>
      <c r="AH24">
        <v>693.211365</v>
      </c>
      <c r="AI24">
        <v>704.52264400000001</v>
      </c>
      <c r="AJ24">
        <v>716.33117700000003</v>
      </c>
      <c r="AK24">
        <v>728.07342500000004</v>
      </c>
      <c r="AL24" s="51">
        <v>6.0000000000000001E-3</v>
      </c>
    </row>
    <row r="25" spans="2:38">
      <c r="B25" t="s">
        <v>329</v>
      </c>
      <c r="C25" t="s">
        <v>344</v>
      </c>
      <c r="D25" t="s">
        <v>1339</v>
      </c>
      <c r="E25" t="s">
        <v>526</v>
      </c>
      <c r="F25">
        <v>2.8215020000000002</v>
      </c>
      <c r="G25">
        <v>3.8118409999999998</v>
      </c>
      <c r="H25">
        <v>4.092943</v>
      </c>
      <c r="I25">
        <v>4.4681730000000002</v>
      </c>
      <c r="J25">
        <v>4.9729739999999998</v>
      </c>
      <c r="K25">
        <v>5.3709579999999999</v>
      </c>
      <c r="L25">
        <v>6.3701299999999996</v>
      </c>
      <c r="M25">
        <v>6.83887</v>
      </c>
      <c r="N25">
        <v>6.7128290000000002</v>
      </c>
      <c r="O25">
        <v>6.8514889999999999</v>
      </c>
      <c r="P25">
        <v>7.1278670000000002</v>
      </c>
      <c r="Q25">
        <v>8.5744070000000008</v>
      </c>
      <c r="R25">
        <v>8.5556389999999993</v>
      </c>
      <c r="S25">
        <v>8.7770639999999993</v>
      </c>
      <c r="T25">
        <v>9.0859470000000009</v>
      </c>
      <c r="U25">
        <v>9.2580039999999997</v>
      </c>
      <c r="V25">
        <v>9.6157540000000008</v>
      </c>
      <c r="W25">
        <v>10.112835</v>
      </c>
      <c r="X25">
        <v>10.487921</v>
      </c>
      <c r="Y25">
        <v>10.873137</v>
      </c>
      <c r="Z25">
        <v>10.247719999999999</v>
      </c>
      <c r="AA25">
        <v>9.7209570000000003</v>
      </c>
      <c r="AB25">
        <v>9.6832960000000003</v>
      </c>
      <c r="AC25">
        <v>8.8977979999999999</v>
      </c>
      <c r="AD25">
        <v>9.2927719999999994</v>
      </c>
      <c r="AE25">
        <v>9.6083149999999993</v>
      </c>
      <c r="AF25">
        <v>8.0626739999999995</v>
      </c>
      <c r="AG25">
        <v>7.5943880000000004</v>
      </c>
      <c r="AH25">
        <v>6.6626000000000003</v>
      </c>
      <c r="AI25">
        <v>6.742769</v>
      </c>
      <c r="AJ25">
        <v>6.8429180000000001</v>
      </c>
      <c r="AK25">
        <v>7.3725230000000002</v>
      </c>
      <c r="AL25" s="51">
        <v>3.1E-2</v>
      </c>
    </row>
    <row r="26" spans="2:38">
      <c r="B26" t="s">
        <v>331</v>
      </c>
      <c r="C26" t="s">
        <v>345</v>
      </c>
      <c r="D26" t="s">
        <v>1340</v>
      </c>
      <c r="E26" t="s">
        <v>526</v>
      </c>
      <c r="F26">
        <v>290.96456899999998</v>
      </c>
      <c r="G26">
        <v>296.353363</v>
      </c>
      <c r="H26">
        <v>302.31195100000002</v>
      </c>
      <c r="I26">
        <v>306.91986100000003</v>
      </c>
      <c r="J26">
        <v>310.25811800000002</v>
      </c>
      <c r="K26">
        <v>311.58682299999998</v>
      </c>
      <c r="L26">
        <v>313.32199100000003</v>
      </c>
      <c r="M26">
        <v>314.57257099999998</v>
      </c>
      <c r="N26">
        <v>315.55011000000002</v>
      </c>
      <c r="O26">
        <v>316.236267</v>
      </c>
      <c r="P26">
        <v>316.80413800000002</v>
      </c>
      <c r="Q26">
        <v>316.79217499999999</v>
      </c>
      <c r="R26">
        <v>317.64154100000002</v>
      </c>
      <c r="S26">
        <v>318.01818800000001</v>
      </c>
      <c r="T26">
        <v>318.48956299999998</v>
      </c>
      <c r="U26">
        <v>318.84314000000001</v>
      </c>
      <c r="V26">
        <v>319.07818600000002</v>
      </c>
      <c r="W26">
        <v>319.59921300000002</v>
      </c>
      <c r="X26">
        <v>319.88031000000001</v>
      </c>
      <c r="Y26">
        <v>319.94638099999997</v>
      </c>
      <c r="Z26">
        <v>320.20547499999998</v>
      </c>
      <c r="AA26">
        <v>320.68984999999998</v>
      </c>
      <c r="AB26">
        <v>321.584991</v>
      </c>
      <c r="AC26">
        <v>322.39767499999999</v>
      </c>
      <c r="AD26">
        <v>324.17794800000001</v>
      </c>
      <c r="AE26">
        <v>326.738495</v>
      </c>
      <c r="AF26">
        <v>329.69339000000002</v>
      </c>
      <c r="AG26">
        <v>333.90292399999998</v>
      </c>
      <c r="AH26">
        <v>336.590912</v>
      </c>
      <c r="AI26">
        <v>339.34921300000002</v>
      </c>
      <c r="AJ26">
        <v>341.94281000000001</v>
      </c>
      <c r="AK26">
        <v>344.040344</v>
      </c>
      <c r="AL26" s="51">
        <v>5.0000000000000001E-3</v>
      </c>
    </row>
    <row r="27" spans="2:38">
      <c r="B27" t="s">
        <v>335</v>
      </c>
      <c r="C27" t="s">
        <v>346</v>
      </c>
      <c r="D27" t="s">
        <v>1341</v>
      </c>
      <c r="E27" t="s">
        <v>526</v>
      </c>
      <c r="F27">
        <v>0.181196</v>
      </c>
      <c r="G27">
        <v>0.26671299999999998</v>
      </c>
      <c r="H27">
        <v>0.348333</v>
      </c>
      <c r="I27">
        <v>0.42858200000000002</v>
      </c>
      <c r="J27">
        <v>0.50198299999999996</v>
      </c>
      <c r="K27">
        <v>0.57107799999999997</v>
      </c>
      <c r="L27">
        <v>0.61664799999999997</v>
      </c>
      <c r="M27">
        <v>0.65979399999999999</v>
      </c>
      <c r="N27">
        <v>0.70197100000000001</v>
      </c>
      <c r="O27">
        <v>0.74367000000000005</v>
      </c>
      <c r="P27">
        <v>0.78596299999999997</v>
      </c>
      <c r="Q27">
        <v>0.82682199999999995</v>
      </c>
      <c r="R27">
        <v>0.87067099999999997</v>
      </c>
      <c r="S27">
        <v>0.91349000000000002</v>
      </c>
      <c r="T27">
        <v>0.95813000000000004</v>
      </c>
      <c r="U27">
        <v>1.0032049999999999</v>
      </c>
      <c r="V27">
        <v>1.0489360000000001</v>
      </c>
      <c r="W27">
        <v>1.097019</v>
      </c>
      <c r="X27">
        <v>1.1455709999999999</v>
      </c>
      <c r="Y27">
        <v>1.195916</v>
      </c>
      <c r="Z27">
        <v>1.247743</v>
      </c>
      <c r="AA27">
        <v>1.3017559999999999</v>
      </c>
      <c r="AB27">
        <v>1.3569979999999999</v>
      </c>
      <c r="AC27">
        <v>1.413937</v>
      </c>
      <c r="AD27">
        <v>1.472286</v>
      </c>
      <c r="AE27">
        <v>1.533898</v>
      </c>
      <c r="AF27">
        <v>1.6</v>
      </c>
      <c r="AG27">
        <v>1.672288</v>
      </c>
      <c r="AH27">
        <v>1.7447649999999999</v>
      </c>
      <c r="AI27">
        <v>1.8228359999999999</v>
      </c>
      <c r="AJ27">
        <v>1.905626</v>
      </c>
      <c r="AK27">
        <v>1.99177</v>
      </c>
      <c r="AL27" s="51">
        <v>0.08</v>
      </c>
    </row>
    <row r="28" spans="2:38">
      <c r="B28" t="s">
        <v>333</v>
      </c>
      <c r="C28" t="s">
        <v>347</v>
      </c>
      <c r="D28" t="s">
        <v>1342</v>
      </c>
      <c r="E28" t="s">
        <v>526</v>
      </c>
      <c r="F28">
        <v>1.0327280000000001</v>
      </c>
      <c r="G28">
        <v>0.89246099999999995</v>
      </c>
      <c r="H28">
        <v>0.83482900000000004</v>
      </c>
      <c r="I28">
        <v>0.77312000000000003</v>
      </c>
      <c r="J28">
        <v>0.75512500000000005</v>
      </c>
      <c r="K28">
        <v>0.73657899999999998</v>
      </c>
      <c r="L28">
        <v>0.71438800000000002</v>
      </c>
      <c r="M28">
        <v>0.69286700000000001</v>
      </c>
      <c r="N28">
        <v>0.67246600000000001</v>
      </c>
      <c r="O28">
        <v>0.65211799999999998</v>
      </c>
      <c r="P28">
        <v>0.63304700000000003</v>
      </c>
      <c r="Q28">
        <v>0.61433800000000005</v>
      </c>
      <c r="R28">
        <v>0.59810799999999997</v>
      </c>
      <c r="S28">
        <v>0.584005</v>
      </c>
      <c r="T28">
        <v>0.57519500000000001</v>
      </c>
      <c r="U28">
        <v>0.56872599999999995</v>
      </c>
      <c r="V28">
        <v>0.56453100000000001</v>
      </c>
      <c r="W28">
        <v>0.56166899999999997</v>
      </c>
      <c r="X28">
        <v>0.55976300000000001</v>
      </c>
      <c r="Y28">
        <v>0.55831600000000003</v>
      </c>
      <c r="Z28">
        <v>0.55791500000000005</v>
      </c>
      <c r="AA28">
        <v>0.55871800000000005</v>
      </c>
      <c r="AB28">
        <v>0.56048500000000001</v>
      </c>
      <c r="AC28">
        <v>0.56321299999999996</v>
      </c>
      <c r="AD28">
        <v>0.56733800000000001</v>
      </c>
      <c r="AE28">
        <v>0.57377100000000003</v>
      </c>
      <c r="AF28">
        <v>0.58266700000000005</v>
      </c>
      <c r="AG28">
        <v>0.59422699999999995</v>
      </c>
      <c r="AH28">
        <v>0.60386200000000001</v>
      </c>
      <c r="AI28">
        <v>0.61823799999999995</v>
      </c>
      <c r="AJ28">
        <v>0.63775599999999999</v>
      </c>
      <c r="AK28">
        <v>0.66307700000000003</v>
      </c>
      <c r="AL28" s="51">
        <v>-1.4E-2</v>
      </c>
    </row>
    <row r="29" spans="2:38">
      <c r="B29" t="s">
        <v>337</v>
      </c>
      <c r="C29" t="s">
        <v>348</v>
      </c>
      <c r="D29" t="s">
        <v>1343</v>
      </c>
      <c r="E29" t="s">
        <v>526</v>
      </c>
      <c r="F29">
        <v>0</v>
      </c>
      <c r="G29">
        <v>6.2942999999999999E-2</v>
      </c>
      <c r="H29">
        <v>0.122493</v>
      </c>
      <c r="I29">
        <v>0.17999799999999999</v>
      </c>
      <c r="J29">
        <v>0.23381199999999999</v>
      </c>
      <c r="K29">
        <v>0.28487899999999999</v>
      </c>
      <c r="L29">
        <v>0.333762</v>
      </c>
      <c r="M29">
        <v>0.381328</v>
      </c>
      <c r="N29">
        <v>0.41325099999999998</v>
      </c>
      <c r="O29">
        <v>0.44481900000000002</v>
      </c>
      <c r="P29">
        <v>0.47674899999999998</v>
      </c>
      <c r="Q29">
        <v>0.50762200000000002</v>
      </c>
      <c r="R29">
        <v>0.53998500000000005</v>
      </c>
      <c r="S29">
        <v>0.57118899999999995</v>
      </c>
      <c r="T29">
        <v>0.60340199999999999</v>
      </c>
      <c r="U29">
        <v>0.63568400000000003</v>
      </c>
      <c r="V29">
        <v>0.66843900000000001</v>
      </c>
      <c r="W29">
        <v>0.70281899999999997</v>
      </c>
      <c r="X29">
        <v>0.73771299999999995</v>
      </c>
      <c r="Y29">
        <v>0.77345200000000003</v>
      </c>
      <c r="Z29">
        <v>0.80986400000000003</v>
      </c>
      <c r="AA29">
        <v>0.84799599999999997</v>
      </c>
      <c r="AB29">
        <v>0.88719400000000004</v>
      </c>
      <c r="AC29">
        <v>0.92766499999999996</v>
      </c>
      <c r="AD29">
        <v>0.96906300000000001</v>
      </c>
      <c r="AE29">
        <v>1.0125109999999999</v>
      </c>
      <c r="AF29">
        <v>1.058829</v>
      </c>
      <c r="AG29">
        <v>1.109148</v>
      </c>
      <c r="AH29">
        <v>1.1595169999999999</v>
      </c>
      <c r="AI29">
        <v>1.213544</v>
      </c>
      <c r="AJ29">
        <v>1.2706710000000001</v>
      </c>
      <c r="AK29">
        <v>1.330036</v>
      </c>
      <c r="AL29" t="s">
        <v>125</v>
      </c>
    </row>
    <row r="30" spans="2:38">
      <c r="B30" t="s">
        <v>339</v>
      </c>
      <c r="C30" t="s">
        <v>349</v>
      </c>
      <c r="D30" t="s">
        <v>1344</v>
      </c>
      <c r="E30" t="s">
        <v>526</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v>0</v>
      </c>
      <c r="AL30" t="s">
        <v>125</v>
      </c>
    </row>
    <row r="31" spans="2:38">
      <c r="B31" t="s">
        <v>350</v>
      </c>
      <c r="C31" t="s">
        <v>351</v>
      </c>
      <c r="D31" t="s">
        <v>1345</v>
      </c>
      <c r="E31" t="s">
        <v>526</v>
      </c>
      <c r="F31">
        <v>5881.6943359999996</v>
      </c>
      <c r="G31">
        <v>5905.21875</v>
      </c>
      <c r="H31">
        <v>5953.2421880000002</v>
      </c>
      <c r="I31">
        <v>5985.7568359999996</v>
      </c>
      <c r="J31">
        <v>6012.8100590000004</v>
      </c>
      <c r="K31">
        <v>5996.0126950000003</v>
      </c>
      <c r="L31">
        <v>5975.9301759999998</v>
      </c>
      <c r="M31">
        <v>5946.1870120000003</v>
      </c>
      <c r="N31">
        <v>5917.5112300000001</v>
      </c>
      <c r="O31">
        <v>5879.7192379999997</v>
      </c>
      <c r="P31">
        <v>5841.2890619999998</v>
      </c>
      <c r="Q31">
        <v>5788.1684569999998</v>
      </c>
      <c r="R31">
        <v>5765.2387699999999</v>
      </c>
      <c r="S31">
        <v>5732.8813479999999</v>
      </c>
      <c r="T31">
        <v>5715.4560549999997</v>
      </c>
      <c r="U31">
        <v>5695</v>
      </c>
      <c r="V31">
        <v>5689.611328</v>
      </c>
      <c r="W31">
        <v>5695.0795900000003</v>
      </c>
      <c r="X31">
        <v>5696.8452150000003</v>
      </c>
      <c r="Y31">
        <v>5705.6015619999998</v>
      </c>
      <c r="Z31">
        <v>5717.1284180000002</v>
      </c>
      <c r="AA31">
        <v>5737.4013670000004</v>
      </c>
      <c r="AB31">
        <v>5762.4326170000004</v>
      </c>
      <c r="AC31">
        <v>5795.2006840000004</v>
      </c>
      <c r="AD31">
        <v>5829.888672</v>
      </c>
      <c r="AE31">
        <v>5878.4770509999998</v>
      </c>
      <c r="AF31">
        <v>5936.455078</v>
      </c>
      <c r="AG31">
        <v>6011.3891599999997</v>
      </c>
      <c r="AH31">
        <v>6065.6459960000002</v>
      </c>
      <c r="AI31">
        <v>6135.8476559999999</v>
      </c>
      <c r="AJ31">
        <v>6210.5351559999999</v>
      </c>
      <c r="AK31">
        <v>6286.1933589999999</v>
      </c>
      <c r="AL31" s="51">
        <v>2E-3</v>
      </c>
    </row>
    <row r="32" spans="2:38">
      <c r="B32" t="s">
        <v>352</v>
      </c>
      <c r="C32" t="s">
        <v>353</v>
      </c>
      <c r="D32" t="s">
        <v>1346</v>
      </c>
      <c r="E32" t="s">
        <v>526</v>
      </c>
      <c r="F32">
        <v>540.73394800000005</v>
      </c>
      <c r="G32">
        <v>537.84741199999996</v>
      </c>
      <c r="H32">
        <v>542.10693400000002</v>
      </c>
      <c r="I32">
        <v>545.050659</v>
      </c>
      <c r="J32">
        <v>549.37194799999997</v>
      </c>
      <c r="K32">
        <v>552.02496299999996</v>
      </c>
      <c r="L32">
        <v>555.38165300000003</v>
      </c>
      <c r="M32">
        <v>559.65637200000003</v>
      </c>
      <c r="N32">
        <v>565.34204099999999</v>
      </c>
      <c r="O32">
        <v>571.262878</v>
      </c>
      <c r="P32">
        <v>577.86773700000003</v>
      </c>
      <c r="Q32">
        <v>583.05084199999999</v>
      </c>
      <c r="R32">
        <v>591.53277600000001</v>
      </c>
      <c r="S32">
        <v>599.66784700000005</v>
      </c>
      <c r="T32">
        <v>609.36938499999997</v>
      </c>
      <c r="U32">
        <v>618.84637499999997</v>
      </c>
      <c r="V32">
        <v>629.91503899999998</v>
      </c>
      <c r="W32">
        <v>642.67639199999996</v>
      </c>
      <c r="X32">
        <v>654.702271</v>
      </c>
      <c r="Y32">
        <v>666.92889400000001</v>
      </c>
      <c r="Z32">
        <v>679.97558600000002</v>
      </c>
      <c r="AA32">
        <v>693.99664299999995</v>
      </c>
      <c r="AB32">
        <v>708.79211399999997</v>
      </c>
      <c r="AC32">
        <v>724.67480499999999</v>
      </c>
      <c r="AD32">
        <v>740.57458499999996</v>
      </c>
      <c r="AE32">
        <v>758.47546399999999</v>
      </c>
      <c r="AF32">
        <v>778.18762200000003</v>
      </c>
      <c r="AG32">
        <v>799.93420400000002</v>
      </c>
      <c r="AH32">
        <v>819.49426300000005</v>
      </c>
      <c r="AI32">
        <v>841.40570100000002</v>
      </c>
      <c r="AJ32">
        <v>864.52099599999997</v>
      </c>
      <c r="AK32">
        <v>888.68237299999998</v>
      </c>
      <c r="AL32" s="51">
        <v>1.6E-2</v>
      </c>
    </row>
    <row r="33" spans="2:38">
      <c r="B33" t="s">
        <v>331</v>
      </c>
      <c r="C33" t="s">
        <v>354</v>
      </c>
      <c r="D33" t="s">
        <v>1347</v>
      </c>
      <c r="E33" t="s">
        <v>526</v>
      </c>
      <c r="F33">
        <v>5283.1289059999999</v>
      </c>
      <c r="G33">
        <v>5306.9423829999996</v>
      </c>
      <c r="H33">
        <v>5349.1596680000002</v>
      </c>
      <c r="I33">
        <v>5377.9526370000003</v>
      </c>
      <c r="J33">
        <v>5400.4770509999998</v>
      </c>
      <c r="K33">
        <v>5381.6416019999997</v>
      </c>
      <c r="L33">
        <v>5358.9423829999996</v>
      </c>
      <c r="M33">
        <v>5325.8969729999999</v>
      </c>
      <c r="N33">
        <v>5292.5874020000001</v>
      </c>
      <c r="O33">
        <v>5249.8520509999998</v>
      </c>
      <c r="P33">
        <v>5205.5932620000003</v>
      </c>
      <c r="Q33">
        <v>5147.7773440000001</v>
      </c>
      <c r="R33">
        <v>5116.6933589999999</v>
      </c>
      <c r="S33">
        <v>5076.3320309999999</v>
      </c>
      <c r="T33">
        <v>5048.810547</v>
      </c>
      <c r="U33">
        <v>5018.2153319999998</v>
      </c>
      <c r="V33">
        <v>5000.5214839999999</v>
      </c>
      <c r="W33">
        <v>4991.4150390000004</v>
      </c>
      <c r="X33">
        <v>4978.9335940000001</v>
      </c>
      <c r="Y33">
        <v>4972.6811520000001</v>
      </c>
      <c r="Z33">
        <v>4968.2041019999997</v>
      </c>
      <c r="AA33">
        <v>4970.9541019999997</v>
      </c>
      <c r="AB33">
        <v>4976.9711909999996</v>
      </c>
      <c r="AC33">
        <v>4989.2260740000002</v>
      </c>
      <c r="AD33">
        <v>5002.5151370000003</v>
      </c>
      <c r="AE33">
        <v>5026.9770509999998</v>
      </c>
      <c r="AF33">
        <v>5058.8212890000004</v>
      </c>
      <c r="AG33">
        <v>5104.1782229999999</v>
      </c>
      <c r="AH33">
        <v>5130.8525390000004</v>
      </c>
      <c r="AI33">
        <v>5169.6533200000003</v>
      </c>
      <c r="AJ33">
        <v>5210.7143550000001</v>
      </c>
      <c r="AK33">
        <v>5250.5322269999997</v>
      </c>
      <c r="AL33" s="51">
        <v>0</v>
      </c>
    </row>
    <row r="34" spans="2:38">
      <c r="B34" t="s">
        <v>333</v>
      </c>
      <c r="C34" t="s">
        <v>355</v>
      </c>
      <c r="D34" t="s">
        <v>1348</v>
      </c>
      <c r="E34" t="s">
        <v>526</v>
      </c>
      <c r="F34">
        <v>55.134177999999999</v>
      </c>
      <c r="G34">
        <v>57.093094000000001</v>
      </c>
      <c r="H34">
        <v>58.223106000000001</v>
      </c>
      <c r="I34">
        <v>58.559811000000003</v>
      </c>
      <c r="J34">
        <v>58.292088</v>
      </c>
      <c r="K34">
        <v>57.231102</v>
      </c>
      <c r="L34">
        <v>55.931792999999999</v>
      </c>
      <c r="M34">
        <v>54.498984999999998</v>
      </c>
      <c r="N34">
        <v>53.148955999999998</v>
      </c>
      <c r="O34">
        <v>51.826163999999999</v>
      </c>
      <c r="P34">
        <v>50.658935999999997</v>
      </c>
      <c r="Q34">
        <v>49.543757999999997</v>
      </c>
      <c r="R34">
        <v>48.892788000000003</v>
      </c>
      <c r="S34">
        <v>48.404387999999997</v>
      </c>
      <c r="T34">
        <v>48.362160000000003</v>
      </c>
      <c r="U34">
        <v>48.631774999999998</v>
      </c>
      <c r="V34">
        <v>49.407615999999997</v>
      </c>
      <c r="W34">
        <v>50.719104999999999</v>
      </c>
      <c r="X34">
        <v>52.486224999999997</v>
      </c>
      <c r="Y34">
        <v>54.779701000000003</v>
      </c>
      <c r="Z34">
        <v>57.534087999999997</v>
      </c>
      <c r="AA34">
        <v>60.793663000000002</v>
      </c>
      <c r="AB34">
        <v>64.598251000000005</v>
      </c>
      <c r="AC34">
        <v>68.995850000000004</v>
      </c>
      <c r="AD34">
        <v>73.883758999999998</v>
      </c>
      <c r="AE34">
        <v>79.473823999999993</v>
      </c>
      <c r="AF34">
        <v>85.826003999999998</v>
      </c>
      <c r="AG34">
        <v>93.153931</v>
      </c>
      <c r="AH34">
        <v>100.899216</v>
      </c>
      <c r="AI34">
        <v>109.683029</v>
      </c>
      <c r="AJ34">
        <v>119.453796</v>
      </c>
      <c r="AK34">
        <v>130.20404099999999</v>
      </c>
      <c r="AL34" s="51">
        <v>2.8000000000000001E-2</v>
      </c>
    </row>
    <row r="35" spans="2:38">
      <c r="B35" t="s">
        <v>335</v>
      </c>
      <c r="C35" t="s">
        <v>356</v>
      </c>
      <c r="D35" t="s">
        <v>1349</v>
      </c>
      <c r="E35" t="s">
        <v>526</v>
      </c>
      <c r="F35">
        <v>1.960367</v>
      </c>
      <c r="G35">
        <v>2.1215000000000002</v>
      </c>
      <c r="H35">
        <v>2.2668919999999999</v>
      </c>
      <c r="I35">
        <v>2.3951479999999998</v>
      </c>
      <c r="J35">
        <v>2.5059680000000002</v>
      </c>
      <c r="K35">
        <v>2.5839660000000002</v>
      </c>
      <c r="L35">
        <v>2.6485829999999999</v>
      </c>
      <c r="M35">
        <v>2.7022810000000002</v>
      </c>
      <c r="N35">
        <v>2.752202</v>
      </c>
      <c r="O35">
        <v>2.7959589999999999</v>
      </c>
      <c r="P35">
        <v>2.8348849999999999</v>
      </c>
      <c r="Q35">
        <v>2.8651490000000002</v>
      </c>
      <c r="R35">
        <v>2.9091019999999999</v>
      </c>
      <c r="S35">
        <v>2.9497819999999999</v>
      </c>
      <c r="T35">
        <v>3.00678</v>
      </c>
      <c r="U35">
        <v>3.0708769999999999</v>
      </c>
      <c r="V35">
        <v>3.1440990000000002</v>
      </c>
      <c r="W35">
        <v>3.2299890000000002</v>
      </c>
      <c r="X35">
        <v>3.322527</v>
      </c>
      <c r="Y35">
        <v>3.4273609999999999</v>
      </c>
      <c r="Z35">
        <v>3.5407489999999999</v>
      </c>
      <c r="AA35">
        <v>3.6658330000000001</v>
      </c>
      <c r="AB35">
        <v>3.8019859999999999</v>
      </c>
      <c r="AC35">
        <v>3.9487540000000001</v>
      </c>
      <c r="AD35">
        <v>4.1022259999999999</v>
      </c>
      <c r="AE35">
        <v>4.2720440000000002</v>
      </c>
      <c r="AF35">
        <v>4.4576640000000003</v>
      </c>
      <c r="AG35">
        <v>4.6677960000000001</v>
      </c>
      <c r="AH35">
        <v>4.8733839999999997</v>
      </c>
      <c r="AI35">
        <v>5.1036820000000001</v>
      </c>
      <c r="AJ35">
        <v>5.3425089999999997</v>
      </c>
      <c r="AK35">
        <v>5.5976819999999998</v>
      </c>
      <c r="AL35" s="51">
        <v>3.4000000000000002E-2</v>
      </c>
    </row>
    <row r="36" spans="2:38">
      <c r="B36" t="s">
        <v>329</v>
      </c>
      <c r="C36" t="s">
        <v>357</v>
      </c>
      <c r="D36" t="s">
        <v>1350</v>
      </c>
      <c r="E36" t="s">
        <v>526</v>
      </c>
      <c r="F36">
        <v>0.70069899999999996</v>
      </c>
      <c r="G36">
        <v>0.92542599999999997</v>
      </c>
      <c r="H36">
        <v>0.97472800000000004</v>
      </c>
      <c r="I36">
        <v>1.0538080000000001</v>
      </c>
      <c r="J36">
        <v>1.1854720000000001</v>
      </c>
      <c r="K36">
        <v>1.333321</v>
      </c>
      <c r="L36">
        <v>1.612093</v>
      </c>
      <c r="M36">
        <v>1.805291</v>
      </c>
      <c r="N36">
        <v>1.8367039999999999</v>
      </c>
      <c r="O36">
        <v>1.923446</v>
      </c>
      <c r="P36">
        <v>2.0577809999999999</v>
      </c>
      <c r="Q36">
        <v>2.4450449999999999</v>
      </c>
      <c r="R36">
        <v>2.5028549999999998</v>
      </c>
      <c r="S36">
        <v>2.6013959999999998</v>
      </c>
      <c r="T36">
        <v>2.7568350000000001</v>
      </c>
      <c r="U36">
        <v>2.863327</v>
      </c>
      <c r="V36">
        <v>3.019962</v>
      </c>
      <c r="W36">
        <v>3.1944279999999998</v>
      </c>
      <c r="X36">
        <v>3.3115269999999999</v>
      </c>
      <c r="Y36">
        <v>3.439568</v>
      </c>
      <c r="Z36">
        <v>3.2710300000000001</v>
      </c>
      <c r="AA36">
        <v>3.1165669999999999</v>
      </c>
      <c r="AB36">
        <v>3.1104850000000002</v>
      </c>
      <c r="AC36">
        <v>2.896846</v>
      </c>
      <c r="AD36">
        <v>3.0461290000000001</v>
      </c>
      <c r="AE36">
        <v>3.1808070000000002</v>
      </c>
      <c r="AF36">
        <v>2.711284</v>
      </c>
      <c r="AG36">
        <v>2.6146609999999999</v>
      </c>
      <c r="AH36">
        <v>2.3048639999999998</v>
      </c>
      <c r="AI36">
        <v>2.363302</v>
      </c>
      <c r="AJ36">
        <v>2.421665</v>
      </c>
      <c r="AK36">
        <v>2.6271879999999999</v>
      </c>
      <c r="AL36" s="51">
        <v>4.3999999999999997E-2</v>
      </c>
    </row>
    <row r="37" spans="2:38">
      <c r="B37" t="s">
        <v>337</v>
      </c>
      <c r="C37" t="s">
        <v>358</v>
      </c>
      <c r="D37" t="s">
        <v>1351</v>
      </c>
      <c r="E37" t="s">
        <v>526</v>
      </c>
      <c r="F37">
        <v>1.1563E-2</v>
      </c>
      <c r="G37">
        <v>0.11194800000000001</v>
      </c>
      <c r="H37">
        <v>0.198932</v>
      </c>
      <c r="I37">
        <v>0.28975200000000001</v>
      </c>
      <c r="J37">
        <v>0.37998500000000002</v>
      </c>
      <c r="K37">
        <v>0.46557700000000002</v>
      </c>
      <c r="L37">
        <v>0.54900800000000005</v>
      </c>
      <c r="M37">
        <v>0.63029800000000002</v>
      </c>
      <c r="N37">
        <v>0.71103400000000005</v>
      </c>
      <c r="O37">
        <v>0.79049100000000005</v>
      </c>
      <c r="P37">
        <v>0.869031</v>
      </c>
      <c r="Q37">
        <v>0.94371000000000005</v>
      </c>
      <c r="R37">
        <v>1.0221450000000001</v>
      </c>
      <c r="S37">
        <v>1.0984130000000001</v>
      </c>
      <c r="T37">
        <v>1.1772069999999999</v>
      </c>
      <c r="U37">
        <v>1.255466</v>
      </c>
      <c r="V37">
        <v>1.3378559999999999</v>
      </c>
      <c r="W37">
        <v>1.42449</v>
      </c>
      <c r="X37">
        <v>1.5122139999999999</v>
      </c>
      <c r="Y37">
        <v>1.604873</v>
      </c>
      <c r="Z37">
        <v>1.6984379999999999</v>
      </c>
      <c r="AA37">
        <v>1.7968109999999999</v>
      </c>
      <c r="AB37">
        <v>1.899993</v>
      </c>
      <c r="AC37">
        <v>2.0086309999999998</v>
      </c>
      <c r="AD37">
        <v>2.1189879999999999</v>
      </c>
      <c r="AE37">
        <v>2.2366839999999999</v>
      </c>
      <c r="AF37">
        <v>2.3616480000000002</v>
      </c>
      <c r="AG37">
        <v>2.498656</v>
      </c>
      <c r="AH37">
        <v>2.6325880000000002</v>
      </c>
      <c r="AI37">
        <v>2.7795890000000001</v>
      </c>
      <c r="AJ37">
        <v>2.935927</v>
      </c>
      <c r="AK37">
        <v>3.1019920000000001</v>
      </c>
      <c r="AL37" s="51">
        <v>0.19800000000000001</v>
      </c>
    </row>
    <row r="38" spans="2:38">
      <c r="B38" t="s">
        <v>339</v>
      </c>
      <c r="C38" t="s">
        <v>359</v>
      </c>
      <c r="D38" t="s">
        <v>1352</v>
      </c>
      <c r="E38" t="s">
        <v>526</v>
      </c>
      <c r="F38">
        <v>2.4469000000000001E-2</v>
      </c>
      <c r="G38">
        <v>0.176735</v>
      </c>
      <c r="H38">
        <v>0.311558</v>
      </c>
      <c r="I38">
        <v>0.45541199999999998</v>
      </c>
      <c r="J38">
        <v>0.59767300000000001</v>
      </c>
      <c r="K38">
        <v>0.73232399999999997</v>
      </c>
      <c r="L38">
        <v>0.86486600000000002</v>
      </c>
      <c r="M38">
        <v>0.99710699999999997</v>
      </c>
      <c r="N38">
        <v>1.132654</v>
      </c>
      <c r="O38">
        <v>1.268626</v>
      </c>
      <c r="P38">
        <v>1.4071229999999999</v>
      </c>
      <c r="Q38">
        <v>1.5425</v>
      </c>
      <c r="R38">
        <v>1.6860809999999999</v>
      </c>
      <c r="S38">
        <v>1.8274010000000001</v>
      </c>
      <c r="T38">
        <v>1.9730749999999999</v>
      </c>
      <c r="U38">
        <v>2.1168770000000001</v>
      </c>
      <c r="V38">
        <v>2.2654290000000001</v>
      </c>
      <c r="W38">
        <v>2.4200309999999998</v>
      </c>
      <c r="X38">
        <v>2.5764279999999999</v>
      </c>
      <c r="Y38">
        <v>2.740173</v>
      </c>
      <c r="Z38">
        <v>2.9043869999999998</v>
      </c>
      <c r="AA38">
        <v>3.0776509999999999</v>
      </c>
      <c r="AB38">
        <v>3.2589679999999999</v>
      </c>
      <c r="AC38">
        <v>3.449954</v>
      </c>
      <c r="AD38">
        <v>3.6477400000000002</v>
      </c>
      <c r="AE38">
        <v>3.8611330000000001</v>
      </c>
      <c r="AF38">
        <v>4.08988</v>
      </c>
      <c r="AG38">
        <v>4.3417500000000002</v>
      </c>
      <c r="AH38">
        <v>4.5890880000000003</v>
      </c>
      <c r="AI38">
        <v>4.859178</v>
      </c>
      <c r="AJ38">
        <v>5.1461829999999997</v>
      </c>
      <c r="AK38">
        <v>5.4475360000000004</v>
      </c>
      <c r="AL38" s="51">
        <v>0.19</v>
      </c>
    </row>
    <row r="39" spans="2:38">
      <c r="B39" t="s">
        <v>360</v>
      </c>
      <c r="C39" t="s">
        <v>361</v>
      </c>
      <c r="D39" t="s">
        <v>1353</v>
      </c>
      <c r="E39" t="s">
        <v>526</v>
      </c>
      <c r="F39">
        <v>521.49481200000002</v>
      </c>
      <c r="G39">
        <v>496.032196</v>
      </c>
      <c r="H39">
        <v>472.674194</v>
      </c>
      <c r="I39">
        <v>467.14596599999999</v>
      </c>
      <c r="J39">
        <v>464.54727200000002</v>
      </c>
      <c r="K39">
        <v>457.57266199999998</v>
      </c>
      <c r="L39">
        <v>445.27526899999998</v>
      </c>
      <c r="M39">
        <v>453.21878099999998</v>
      </c>
      <c r="N39">
        <v>452.705017</v>
      </c>
      <c r="O39">
        <v>452.49731400000002</v>
      </c>
      <c r="P39">
        <v>447.65078699999998</v>
      </c>
      <c r="Q39">
        <v>442.80438199999998</v>
      </c>
      <c r="R39">
        <v>441.68542500000001</v>
      </c>
      <c r="S39">
        <v>441.23898300000002</v>
      </c>
      <c r="T39">
        <v>441.04894999999999</v>
      </c>
      <c r="U39">
        <v>440.97555499999999</v>
      </c>
      <c r="V39">
        <v>438.73449699999998</v>
      </c>
      <c r="W39">
        <v>438.87029999999999</v>
      </c>
      <c r="X39">
        <v>437.68954500000001</v>
      </c>
      <c r="Y39">
        <v>433.99273699999998</v>
      </c>
      <c r="Z39">
        <v>433.91113300000001</v>
      </c>
      <c r="AA39">
        <v>431.910706</v>
      </c>
      <c r="AB39">
        <v>430.91128500000002</v>
      </c>
      <c r="AC39">
        <v>431.36157200000002</v>
      </c>
      <c r="AD39">
        <v>431.55755599999998</v>
      </c>
      <c r="AE39">
        <v>432.13159200000001</v>
      </c>
      <c r="AF39">
        <v>433.32553100000001</v>
      </c>
      <c r="AG39">
        <v>436.538116</v>
      </c>
      <c r="AH39">
        <v>437.57885700000003</v>
      </c>
      <c r="AI39">
        <v>439.82074</v>
      </c>
      <c r="AJ39">
        <v>442.391052</v>
      </c>
      <c r="AK39">
        <v>445.80642699999999</v>
      </c>
      <c r="AL39" s="51">
        <v>-5.0000000000000001E-3</v>
      </c>
    </row>
    <row r="40" spans="2:38">
      <c r="B40" t="s">
        <v>331</v>
      </c>
      <c r="C40" t="s">
        <v>362</v>
      </c>
      <c r="D40" t="s">
        <v>1354</v>
      </c>
      <c r="E40" t="s">
        <v>526</v>
      </c>
      <c r="F40">
        <v>521.49481200000002</v>
      </c>
      <c r="G40">
        <v>495.50134300000002</v>
      </c>
      <c r="H40">
        <v>471.15774499999998</v>
      </c>
      <c r="I40">
        <v>464.15228300000001</v>
      </c>
      <c r="J40">
        <v>459.59439099999997</v>
      </c>
      <c r="K40">
        <v>450.27181999999999</v>
      </c>
      <c r="L40">
        <v>434.29849200000001</v>
      </c>
      <c r="M40">
        <v>436.59869400000002</v>
      </c>
      <c r="N40">
        <v>429.209137</v>
      </c>
      <c r="O40">
        <v>420.73406999999997</v>
      </c>
      <c r="P40">
        <v>406.74523900000003</v>
      </c>
      <c r="Q40">
        <v>393.16223100000002</v>
      </c>
      <c r="R40">
        <v>383.20843500000001</v>
      </c>
      <c r="S40">
        <v>374.06173699999999</v>
      </c>
      <c r="T40">
        <v>365.33306900000002</v>
      </c>
      <c r="U40">
        <v>356.89035000000001</v>
      </c>
      <c r="V40">
        <v>346.92865</v>
      </c>
      <c r="W40">
        <v>339.07257099999998</v>
      </c>
      <c r="X40">
        <v>330.40054300000003</v>
      </c>
      <c r="Y40">
        <v>320.09222399999999</v>
      </c>
      <c r="Z40">
        <v>312.68826300000001</v>
      </c>
      <c r="AA40">
        <v>304.10449199999999</v>
      </c>
      <c r="AB40">
        <v>296.43866000000003</v>
      </c>
      <c r="AC40">
        <v>289.93890399999998</v>
      </c>
      <c r="AD40">
        <v>283.41436800000002</v>
      </c>
      <c r="AE40">
        <v>277.27917500000001</v>
      </c>
      <c r="AF40">
        <v>271.66494799999998</v>
      </c>
      <c r="AG40">
        <v>267.39889499999998</v>
      </c>
      <c r="AH40">
        <v>261.88574199999999</v>
      </c>
      <c r="AI40">
        <v>257.18719499999997</v>
      </c>
      <c r="AJ40">
        <v>252.75401299999999</v>
      </c>
      <c r="AK40">
        <v>248.86059599999999</v>
      </c>
      <c r="AL40" s="51">
        <v>-2.4E-2</v>
      </c>
    </row>
    <row r="41" spans="2:38">
      <c r="B41" t="s">
        <v>363</v>
      </c>
      <c r="C41" t="s">
        <v>364</v>
      </c>
      <c r="D41" t="s">
        <v>1355</v>
      </c>
      <c r="E41" t="s">
        <v>526</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v>0</v>
      </c>
      <c r="AK41">
        <v>0</v>
      </c>
      <c r="AL41" t="s">
        <v>125</v>
      </c>
    </row>
    <row r="42" spans="2:38">
      <c r="B42" t="s">
        <v>365</v>
      </c>
      <c r="C42" t="s">
        <v>366</v>
      </c>
      <c r="D42" t="s">
        <v>1356</v>
      </c>
      <c r="E42" t="s">
        <v>526</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c r="AH42">
        <v>0</v>
      </c>
      <c r="AI42">
        <v>0</v>
      </c>
      <c r="AJ42">
        <v>0</v>
      </c>
      <c r="AK42">
        <v>0</v>
      </c>
      <c r="AL42" t="s">
        <v>125</v>
      </c>
    </row>
    <row r="43" spans="2:38">
      <c r="B43" t="s">
        <v>367</v>
      </c>
      <c r="C43" t="s">
        <v>368</v>
      </c>
      <c r="D43" t="s">
        <v>1357</v>
      </c>
      <c r="E43" t="s">
        <v>526</v>
      </c>
      <c r="F43">
        <v>0</v>
      </c>
      <c r="G43">
        <v>0.53084200000000004</v>
      </c>
      <c r="H43">
        <v>1.5164519999999999</v>
      </c>
      <c r="I43">
        <v>2.99369</v>
      </c>
      <c r="J43">
        <v>4.9528829999999999</v>
      </c>
      <c r="K43">
        <v>7.3008350000000002</v>
      </c>
      <c r="L43">
        <v>10.976789</v>
      </c>
      <c r="M43">
        <v>16.620100000000001</v>
      </c>
      <c r="N43">
        <v>23.49588</v>
      </c>
      <c r="O43">
        <v>31.763241000000001</v>
      </c>
      <c r="P43">
        <v>40.905560000000001</v>
      </c>
      <c r="Q43">
        <v>49.642147000000001</v>
      </c>
      <c r="R43">
        <v>58.476996999999997</v>
      </c>
      <c r="S43">
        <v>67.177245999999997</v>
      </c>
      <c r="T43">
        <v>75.715880999999996</v>
      </c>
      <c r="U43">
        <v>84.085205000000002</v>
      </c>
      <c r="V43">
        <v>91.805854999999994</v>
      </c>
      <c r="W43">
        <v>99.797721999999993</v>
      </c>
      <c r="X43">
        <v>107.289001</v>
      </c>
      <c r="Y43">
        <v>113.900513</v>
      </c>
      <c r="Z43">
        <v>121.22287799999999</v>
      </c>
      <c r="AA43">
        <v>127.806213</v>
      </c>
      <c r="AB43">
        <v>134.47262599999999</v>
      </c>
      <c r="AC43">
        <v>141.422653</v>
      </c>
      <c r="AD43">
        <v>148.14317299999999</v>
      </c>
      <c r="AE43">
        <v>154.852417</v>
      </c>
      <c r="AF43">
        <v>161.660583</v>
      </c>
      <c r="AG43">
        <v>169.13922099999999</v>
      </c>
      <c r="AH43">
        <v>175.69311500000001</v>
      </c>
      <c r="AI43">
        <v>182.633545</v>
      </c>
      <c r="AJ43">
        <v>189.63705400000001</v>
      </c>
      <c r="AK43">
        <v>196.945831</v>
      </c>
      <c r="AL43" t="s">
        <v>125</v>
      </c>
    </row>
    <row r="44" spans="2:38">
      <c r="B44" t="s">
        <v>225</v>
      </c>
      <c r="C44" t="s">
        <v>369</v>
      </c>
      <c r="D44" t="s">
        <v>1358</v>
      </c>
      <c r="E44" t="s">
        <v>526</v>
      </c>
      <c r="F44">
        <v>89.408683999999994</v>
      </c>
      <c r="G44">
        <v>87.946663000000001</v>
      </c>
      <c r="H44">
        <v>85.825142</v>
      </c>
      <c r="I44">
        <v>83.143683999999993</v>
      </c>
      <c r="J44">
        <v>81.043098000000001</v>
      </c>
      <c r="K44">
        <v>78.540053999999998</v>
      </c>
      <c r="L44">
        <v>76.102608000000004</v>
      </c>
      <c r="M44">
        <v>73.850700000000003</v>
      </c>
      <c r="N44">
        <v>71.605796999999995</v>
      </c>
      <c r="O44">
        <v>69.277527000000006</v>
      </c>
      <c r="P44">
        <v>66.865279999999998</v>
      </c>
      <c r="Q44">
        <v>64.420661999999993</v>
      </c>
      <c r="R44">
        <v>63.281222999999997</v>
      </c>
      <c r="S44">
        <v>62.043757999999997</v>
      </c>
      <c r="T44">
        <v>60.933224000000003</v>
      </c>
      <c r="U44">
        <v>59.681496000000003</v>
      </c>
      <c r="V44">
        <v>58.471172000000003</v>
      </c>
      <c r="W44">
        <v>57.385188999999997</v>
      </c>
      <c r="X44">
        <v>56.208903999999997</v>
      </c>
      <c r="Y44">
        <v>55.024642999999998</v>
      </c>
      <c r="Z44">
        <v>53.932944999999997</v>
      </c>
      <c r="AA44">
        <v>52.831012999999999</v>
      </c>
      <c r="AB44">
        <v>52.282791000000003</v>
      </c>
      <c r="AC44">
        <v>51.791668000000001</v>
      </c>
      <c r="AD44">
        <v>51.248351999999997</v>
      </c>
      <c r="AE44">
        <v>50.799304999999997</v>
      </c>
      <c r="AF44">
        <v>50.387039000000001</v>
      </c>
      <c r="AG44">
        <v>50.149245999999998</v>
      </c>
      <c r="AH44">
        <v>49.715465999999999</v>
      </c>
      <c r="AI44">
        <v>49.415421000000002</v>
      </c>
      <c r="AJ44">
        <v>49.187336000000002</v>
      </c>
      <c r="AK44">
        <v>48.997416999999999</v>
      </c>
      <c r="AL44" s="51">
        <v>-1.9E-2</v>
      </c>
    </row>
    <row r="45" spans="2:38">
      <c r="B45" t="s">
        <v>331</v>
      </c>
      <c r="C45" t="s">
        <v>370</v>
      </c>
      <c r="D45" t="s">
        <v>1359</v>
      </c>
      <c r="E45" t="s">
        <v>526</v>
      </c>
      <c r="F45">
        <v>86.762908999999993</v>
      </c>
      <c r="G45">
        <v>84.306113999999994</v>
      </c>
      <c r="H45">
        <v>83.001830999999996</v>
      </c>
      <c r="I45">
        <v>81.066428999999999</v>
      </c>
      <c r="J45">
        <v>79.037163000000007</v>
      </c>
      <c r="K45">
        <v>76.613297000000003</v>
      </c>
      <c r="L45">
        <v>74.252257999999998</v>
      </c>
      <c r="M45">
        <v>72.069480999999996</v>
      </c>
      <c r="N45">
        <v>69.893257000000006</v>
      </c>
      <c r="O45">
        <v>67.634338</v>
      </c>
      <c r="P45">
        <v>65.292312999999993</v>
      </c>
      <c r="Q45">
        <v>62.918449000000003</v>
      </c>
      <c r="R45">
        <v>61.819186999999999</v>
      </c>
      <c r="S45">
        <v>60.623375000000003</v>
      </c>
      <c r="T45">
        <v>59.551369000000001</v>
      </c>
      <c r="U45">
        <v>58.340328</v>
      </c>
      <c r="V45">
        <v>57.169089999999997</v>
      </c>
      <c r="W45">
        <v>56.117263999999999</v>
      </c>
      <c r="X45">
        <v>54.977631000000002</v>
      </c>
      <c r="Y45">
        <v>53.831322</v>
      </c>
      <c r="Z45">
        <v>52.775950999999999</v>
      </c>
      <c r="AA45">
        <v>51.681522000000001</v>
      </c>
      <c r="AB45">
        <v>51.084251000000002</v>
      </c>
      <c r="AC45">
        <v>50.539864000000001</v>
      </c>
      <c r="AD45">
        <v>49.941414000000002</v>
      </c>
      <c r="AE45">
        <v>49.431511</v>
      </c>
      <c r="AF45">
        <v>48.953727999999998</v>
      </c>
      <c r="AG45">
        <v>48.641235000000002</v>
      </c>
      <c r="AH45">
        <v>48.134163000000001</v>
      </c>
      <c r="AI45">
        <v>47.751972000000002</v>
      </c>
      <c r="AJ45">
        <v>47.434081999999997</v>
      </c>
      <c r="AK45">
        <v>47.147132999999997</v>
      </c>
      <c r="AL45" s="51">
        <v>-1.9E-2</v>
      </c>
    </row>
    <row r="46" spans="2:38">
      <c r="B46" t="s">
        <v>371</v>
      </c>
      <c r="C46" t="s">
        <v>372</v>
      </c>
      <c r="D46" t="s">
        <v>1360</v>
      </c>
      <c r="E46" t="s">
        <v>526</v>
      </c>
      <c r="F46">
        <v>2.235385</v>
      </c>
      <c r="G46">
        <v>3.1859519999999999</v>
      </c>
      <c r="H46">
        <v>2.322066</v>
      </c>
      <c r="I46">
        <v>1.5368459999999999</v>
      </c>
      <c r="J46">
        <v>1.430444</v>
      </c>
      <c r="K46">
        <v>1.323928</v>
      </c>
      <c r="L46">
        <v>1.2232050000000001</v>
      </c>
      <c r="M46">
        <v>1.1355170000000001</v>
      </c>
      <c r="N46">
        <v>1.0484849999999999</v>
      </c>
      <c r="O46">
        <v>0.96447400000000005</v>
      </c>
      <c r="P46">
        <v>0.88311600000000001</v>
      </c>
      <c r="Q46">
        <v>0.80201199999999995</v>
      </c>
      <c r="R46">
        <v>0.73750899999999997</v>
      </c>
      <c r="S46">
        <v>0.67493400000000003</v>
      </c>
      <c r="T46">
        <v>0.61419000000000001</v>
      </c>
      <c r="U46">
        <v>0.55547800000000003</v>
      </c>
      <c r="V46">
        <v>0.500224</v>
      </c>
      <c r="W46">
        <v>0.45387899999999998</v>
      </c>
      <c r="X46">
        <v>0.404642</v>
      </c>
      <c r="Y46">
        <v>0.35112399999999999</v>
      </c>
      <c r="Z46">
        <v>0.296574</v>
      </c>
      <c r="AA46">
        <v>0.248728</v>
      </c>
      <c r="AB46">
        <v>0.24607599999999999</v>
      </c>
      <c r="AC46">
        <v>0.24366399999999999</v>
      </c>
      <c r="AD46">
        <v>0.24105099999999999</v>
      </c>
      <c r="AE46">
        <v>0.23888200000000001</v>
      </c>
      <c r="AF46">
        <v>0.236868</v>
      </c>
      <c r="AG46">
        <v>0.235655</v>
      </c>
      <c r="AH46">
        <v>0.233567</v>
      </c>
      <c r="AI46">
        <v>0.232095</v>
      </c>
      <c r="AJ46">
        <v>0.23092799999999999</v>
      </c>
      <c r="AK46">
        <v>0.22997100000000001</v>
      </c>
      <c r="AL46" s="51">
        <v>-7.0999999999999994E-2</v>
      </c>
    </row>
    <row r="47" spans="2:38">
      <c r="B47" t="s">
        <v>365</v>
      </c>
      <c r="C47" t="s">
        <v>373</v>
      </c>
      <c r="D47" t="s">
        <v>1361</v>
      </c>
      <c r="E47" t="s">
        <v>526</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v>0</v>
      </c>
      <c r="AK47">
        <v>0</v>
      </c>
      <c r="AL47" t="s">
        <v>125</v>
      </c>
    </row>
    <row r="48" spans="2:38">
      <c r="B48" t="s">
        <v>367</v>
      </c>
      <c r="C48" t="s">
        <v>374</v>
      </c>
      <c r="D48" t="s">
        <v>1362</v>
      </c>
      <c r="E48" t="s">
        <v>526</v>
      </c>
      <c r="F48">
        <v>0.41039300000000001</v>
      </c>
      <c r="G48">
        <v>0.45460099999999998</v>
      </c>
      <c r="H48">
        <v>0.50124199999999997</v>
      </c>
      <c r="I48">
        <v>0.540412</v>
      </c>
      <c r="J48">
        <v>0.57549600000000001</v>
      </c>
      <c r="K48">
        <v>0.60282999999999998</v>
      </c>
      <c r="L48">
        <v>0.62714300000000001</v>
      </c>
      <c r="M48">
        <v>0.64570799999999995</v>
      </c>
      <c r="N48">
        <v>0.66405700000000001</v>
      </c>
      <c r="O48">
        <v>0.67871499999999996</v>
      </c>
      <c r="P48">
        <v>0.68984699999999999</v>
      </c>
      <c r="Q48">
        <v>0.70019699999999996</v>
      </c>
      <c r="R48">
        <v>0.72452499999999997</v>
      </c>
      <c r="S48">
        <v>0.74545099999999997</v>
      </c>
      <c r="T48">
        <v>0.76766599999999996</v>
      </c>
      <c r="U48">
        <v>0.78569100000000003</v>
      </c>
      <c r="V48">
        <v>0.80185499999999998</v>
      </c>
      <c r="W48">
        <v>0.81404500000000002</v>
      </c>
      <c r="X48">
        <v>0.82663299999999995</v>
      </c>
      <c r="Y48">
        <v>0.84219699999999997</v>
      </c>
      <c r="Z48">
        <v>0.86042200000000002</v>
      </c>
      <c r="AA48">
        <v>0.90076100000000003</v>
      </c>
      <c r="AB48">
        <v>0.95246699999999995</v>
      </c>
      <c r="AC48">
        <v>1.0081420000000001</v>
      </c>
      <c r="AD48">
        <v>1.0658890000000001</v>
      </c>
      <c r="AE48">
        <v>1.1289119999999999</v>
      </c>
      <c r="AF48">
        <v>1.196442</v>
      </c>
      <c r="AG48">
        <v>1.272354</v>
      </c>
      <c r="AH48">
        <v>1.3477380000000001</v>
      </c>
      <c r="AI48">
        <v>1.4313530000000001</v>
      </c>
      <c r="AJ48">
        <v>1.5223279999999999</v>
      </c>
      <c r="AK48">
        <v>1.620312</v>
      </c>
      <c r="AL48" s="51">
        <v>4.4999999999999998E-2</v>
      </c>
    </row>
    <row r="49" spans="1:38">
      <c r="B49" t="s">
        <v>224</v>
      </c>
      <c r="C49" t="s">
        <v>375</v>
      </c>
      <c r="D49" t="s">
        <v>1363</v>
      </c>
      <c r="E49" t="s">
        <v>526</v>
      </c>
      <c r="F49">
        <v>927.32696499999997</v>
      </c>
      <c r="G49">
        <v>1008.8378300000001</v>
      </c>
      <c r="H49">
        <v>971.115906</v>
      </c>
      <c r="I49">
        <v>886.971497</v>
      </c>
      <c r="J49">
        <v>891.94885299999999</v>
      </c>
      <c r="K49">
        <v>875.92285200000003</v>
      </c>
      <c r="L49">
        <v>889.29699700000003</v>
      </c>
      <c r="M49">
        <v>864.36462400000005</v>
      </c>
      <c r="N49">
        <v>875.667419</v>
      </c>
      <c r="O49">
        <v>876.73449700000003</v>
      </c>
      <c r="P49">
        <v>862.75225799999998</v>
      </c>
      <c r="Q49">
        <v>876.61114499999996</v>
      </c>
      <c r="R49">
        <v>877.46142599999996</v>
      </c>
      <c r="S49">
        <v>865.94421399999999</v>
      </c>
      <c r="T49">
        <v>876.06408699999997</v>
      </c>
      <c r="U49">
        <v>876.10864300000003</v>
      </c>
      <c r="V49">
        <v>872.91216999999995</v>
      </c>
      <c r="W49">
        <v>862.72692900000004</v>
      </c>
      <c r="X49">
        <v>869.371216</v>
      </c>
      <c r="Y49">
        <v>858.95556599999998</v>
      </c>
      <c r="Z49">
        <v>858.43609600000002</v>
      </c>
      <c r="AA49">
        <v>864.69897500000002</v>
      </c>
      <c r="AB49">
        <v>853.75048800000002</v>
      </c>
      <c r="AC49">
        <v>852.30932600000006</v>
      </c>
      <c r="AD49">
        <v>849.80658000000005</v>
      </c>
      <c r="AE49">
        <v>846.60382100000004</v>
      </c>
      <c r="AF49">
        <v>844.51501499999995</v>
      </c>
      <c r="AG49">
        <v>843.74645999999996</v>
      </c>
      <c r="AH49">
        <v>841.55664100000001</v>
      </c>
      <c r="AI49">
        <v>840.54894999999999</v>
      </c>
      <c r="AJ49">
        <v>839.98864700000001</v>
      </c>
      <c r="AK49">
        <v>840.09069799999997</v>
      </c>
      <c r="AL49" s="51">
        <v>-3.0000000000000001E-3</v>
      </c>
    </row>
    <row r="50" spans="1:38">
      <c r="B50" t="s">
        <v>331</v>
      </c>
      <c r="C50" t="s">
        <v>376</v>
      </c>
      <c r="D50" t="s">
        <v>1364</v>
      </c>
      <c r="E50" t="s">
        <v>526</v>
      </c>
      <c r="F50">
        <v>373.04852299999999</v>
      </c>
      <c r="G50">
        <v>492.63659699999999</v>
      </c>
      <c r="H50">
        <v>398.97430400000002</v>
      </c>
      <c r="I50">
        <v>270.68814099999997</v>
      </c>
      <c r="J50">
        <v>260.35339399999998</v>
      </c>
      <c r="K50">
        <v>284.41613799999999</v>
      </c>
      <c r="L50">
        <v>260.11810300000002</v>
      </c>
      <c r="M50">
        <v>305.99264499999998</v>
      </c>
      <c r="N50">
        <v>287.353027</v>
      </c>
      <c r="O50">
        <v>286.02362099999999</v>
      </c>
      <c r="P50">
        <v>309.098389</v>
      </c>
      <c r="Q50">
        <v>290.22256499999997</v>
      </c>
      <c r="R50">
        <v>287.38903800000003</v>
      </c>
      <c r="S50">
        <v>304.67053199999998</v>
      </c>
      <c r="T50">
        <v>287.642517</v>
      </c>
      <c r="U50">
        <v>286.05914300000001</v>
      </c>
      <c r="V50">
        <v>289.48724399999998</v>
      </c>
      <c r="W50">
        <v>303.53295900000001</v>
      </c>
      <c r="X50">
        <v>290.359711</v>
      </c>
      <c r="Y50">
        <v>303.77838100000002</v>
      </c>
      <c r="Z50">
        <v>302.08587599999998</v>
      </c>
      <c r="AA50">
        <v>289.51818800000001</v>
      </c>
      <c r="AB50">
        <v>302.03198200000003</v>
      </c>
      <c r="AC50">
        <v>299.421448</v>
      </c>
      <c r="AD50">
        <v>299.355164</v>
      </c>
      <c r="AE50">
        <v>301.17114299999997</v>
      </c>
      <c r="AF50">
        <v>301.36944599999998</v>
      </c>
      <c r="AG50">
        <v>300.46417200000002</v>
      </c>
      <c r="AH50">
        <v>301.91915899999998</v>
      </c>
      <c r="AI50">
        <v>302.29302999999999</v>
      </c>
      <c r="AJ50">
        <v>301.71484400000003</v>
      </c>
      <c r="AK50">
        <v>301.03601099999997</v>
      </c>
      <c r="AL50" s="51">
        <v>-7.0000000000000001E-3</v>
      </c>
    </row>
    <row r="51" spans="1:38">
      <c r="B51" t="s">
        <v>371</v>
      </c>
      <c r="C51" t="s">
        <v>377</v>
      </c>
      <c r="D51" t="s">
        <v>1365</v>
      </c>
      <c r="E51" t="s">
        <v>526</v>
      </c>
      <c r="F51">
        <v>540.36908000000005</v>
      </c>
      <c r="G51">
        <v>498.79110700000001</v>
      </c>
      <c r="H51">
        <v>528.29766800000004</v>
      </c>
      <c r="I51">
        <v>585.81372099999999</v>
      </c>
      <c r="J51">
        <v>598.65875200000005</v>
      </c>
      <c r="K51">
        <v>547.18670699999996</v>
      </c>
      <c r="L51">
        <v>586.83374000000003</v>
      </c>
      <c r="M51">
        <v>508.31253099999998</v>
      </c>
      <c r="N51">
        <v>541.50268600000004</v>
      </c>
      <c r="O51">
        <v>543.14996299999996</v>
      </c>
      <c r="P51">
        <v>498.26242100000002</v>
      </c>
      <c r="Q51">
        <v>539.54382299999997</v>
      </c>
      <c r="R51">
        <v>540.50958300000002</v>
      </c>
      <c r="S51">
        <v>503.43539399999997</v>
      </c>
      <c r="T51">
        <v>533.15039100000001</v>
      </c>
      <c r="U51">
        <v>531.77252199999998</v>
      </c>
      <c r="V51">
        <v>520.51074200000005</v>
      </c>
      <c r="W51">
        <v>487.70532200000002</v>
      </c>
      <c r="X51">
        <v>506.624664</v>
      </c>
      <c r="Y51">
        <v>473.15625</v>
      </c>
      <c r="Z51">
        <v>470.15078699999998</v>
      </c>
      <c r="AA51">
        <v>487.993042</v>
      </c>
      <c r="AB51">
        <v>452.730774</v>
      </c>
      <c r="AC51">
        <v>446.88406400000002</v>
      </c>
      <c r="AD51">
        <v>437.73727400000001</v>
      </c>
      <c r="AE51">
        <v>426.45843500000001</v>
      </c>
      <c r="AF51">
        <v>418.569885</v>
      </c>
      <c r="AG51">
        <v>414.66601600000001</v>
      </c>
      <c r="AH51">
        <v>406.38665800000001</v>
      </c>
      <c r="AI51">
        <v>401.58767699999999</v>
      </c>
      <c r="AJ51">
        <v>398.158569</v>
      </c>
      <c r="AK51">
        <v>397.07925399999999</v>
      </c>
      <c r="AL51" s="51">
        <v>-0.01</v>
      </c>
    </row>
    <row r="52" spans="1:38">
      <c r="B52" t="s">
        <v>365</v>
      </c>
      <c r="C52" t="s">
        <v>378</v>
      </c>
      <c r="D52" t="s">
        <v>1366</v>
      </c>
      <c r="E52" t="s">
        <v>526</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v>0</v>
      </c>
      <c r="AL52" t="s">
        <v>125</v>
      </c>
    </row>
    <row r="53" spans="1:38">
      <c r="B53" t="s">
        <v>367</v>
      </c>
      <c r="C53" t="s">
        <v>379</v>
      </c>
      <c r="D53" t="s">
        <v>1367</v>
      </c>
      <c r="E53" t="s">
        <v>526</v>
      </c>
      <c r="F53">
        <v>13.90934</v>
      </c>
      <c r="G53">
        <v>17.410114</v>
      </c>
      <c r="H53">
        <v>43.843933</v>
      </c>
      <c r="I53">
        <v>30.469657999999999</v>
      </c>
      <c r="J53">
        <v>32.936737000000001</v>
      </c>
      <c r="K53">
        <v>44.320019000000002</v>
      </c>
      <c r="L53">
        <v>42.345123000000001</v>
      </c>
      <c r="M53">
        <v>50.059466999999998</v>
      </c>
      <c r="N53">
        <v>46.811691000000003</v>
      </c>
      <c r="O53">
        <v>47.560921</v>
      </c>
      <c r="P53">
        <v>55.391410999999998</v>
      </c>
      <c r="Q53">
        <v>46.84478</v>
      </c>
      <c r="R53">
        <v>49.562832</v>
      </c>
      <c r="S53">
        <v>57.838287000000001</v>
      </c>
      <c r="T53">
        <v>55.271194000000001</v>
      </c>
      <c r="U53">
        <v>58.276950999999997</v>
      </c>
      <c r="V53">
        <v>62.914200000000001</v>
      </c>
      <c r="W53">
        <v>71.488654999999994</v>
      </c>
      <c r="X53">
        <v>72.386870999999999</v>
      </c>
      <c r="Y53">
        <v>82.020920000000004</v>
      </c>
      <c r="Z53">
        <v>86.199387000000002</v>
      </c>
      <c r="AA53">
        <v>87.187720999999996</v>
      </c>
      <c r="AB53">
        <v>98.987724</v>
      </c>
      <c r="AC53">
        <v>106.003815</v>
      </c>
      <c r="AD53">
        <v>112.71416499999999</v>
      </c>
      <c r="AE53">
        <v>118.97422</v>
      </c>
      <c r="AF53">
        <v>124.575676</v>
      </c>
      <c r="AG53">
        <v>128.616287</v>
      </c>
      <c r="AH53">
        <v>133.25088500000001</v>
      </c>
      <c r="AI53">
        <v>136.66824299999999</v>
      </c>
      <c r="AJ53">
        <v>140.11526499999999</v>
      </c>
      <c r="AK53">
        <v>141.97546399999999</v>
      </c>
      <c r="AL53" s="51">
        <v>7.8E-2</v>
      </c>
    </row>
    <row r="54" spans="1:38">
      <c r="B54" t="s">
        <v>289</v>
      </c>
      <c r="C54" t="s">
        <v>380</v>
      </c>
      <c r="D54" t="s">
        <v>1368</v>
      </c>
      <c r="E54" t="s">
        <v>526</v>
      </c>
      <c r="F54">
        <v>2640.9438479999999</v>
      </c>
      <c r="G54">
        <v>2673.0671390000002</v>
      </c>
      <c r="H54">
        <v>2706.349365</v>
      </c>
      <c r="I54">
        <v>2732.1906739999999</v>
      </c>
      <c r="J54">
        <v>2752.4331050000001</v>
      </c>
      <c r="K54">
        <v>2776.0942380000001</v>
      </c>
      <c r="L54">
        <v>2803.1311040000001</v>
      </c>
      <c r="M54">
        <v>2828.679443</v>
      </c>
      <c r="N54">
        <v>2853.5170899999998</v>
      </c>
      <c r="O54">
        <v>2879.810547</v>
      </c>
      <c r="P54">
        <v>2908.5222170000002</v>
      </c>
      <c r="Q54">
        <v>2937.1989749999998</v>
      </c>
      <c r="R54">
        <v>2967.3979490000002</v>
      </c>
      <c r="S54">
        <v>2997.7192380000001</v>
      </c>
      <c r="T54">
        <v>3027.599365</v>
      </c>
      <c r="U54">
        <v>3053.2075199999999</v>
      </c>
      <c r="V54">
        <v>3077.6518550000001</v>
      </c>
      <c r="W54">
        <v>3104.4260250000002</v>
      </c>
      <c r="X54">
        <v>3132.125732</v>
      </c>
      <c r="Y54">
        <v>3160.3244629999999</v>
      </c>
      <c r="Z54">
        <v>3189.83374</v>
      </c>
      <c r="AA54">
        <v>3220.148193</v>
      </c>
      <c r="AB54">
        <v>3250.1728520000001</v>
      </c>
      <c r="AC54">
        <v>3279.9528810000002</v>
      </c>
      <c r="AD54">
        <v>3310.7304690000001</v>
      </c>
      <c r="AE54">
        <v>3344.570068</v>
      </c>
      <c r="AF54">
        <v>3383.1245119999999</v>
      </c>
      <c r="AG54">
        <v>3426.0437010000001</v>
      </c>
      <c r="AH54">
        <v>3471.1811520000001</v>
      </c>
      <c r="AI54">
        <v>3520.3723140000002</v>
      </c>
      <c r="AJ54">
        <v>3571.7426759999998</v>
      </c>
      <c r="AK54">
        <v>3624.813232</v>
      </c>
      <c r="AL54" s="51">
        <v>0.01</v>
      </c>
    </row>
    <row r="55" spans="1:38">
      <c r="B55" t="s">
        <v>381</v>
      </c>
      <c r="C55" t="s">
        <v>382</v>
      </c>
      <c r="D55" t="s">
        <v>1369</v>
      </c>
      <c r="E55" t="s">
        <v>526</v>
      </c>
      <c r="F55">
        <v>2618.4736330000001</v>
      </c>
      <c r="G55">
        <v>2650.616211</v>
      </c>
      <c r="H55">
        <v>2683.9145509999998</v>
      </c>
      <c r="I55">
        <v>2709.7690429999998</v>
      </c>
      <c r="J55">
        <v>2730.022461</v>
      </c>
      <c r="K55">
        <v>2753.6926269999999</v>
      </c>
      <c r="L55">
        <v>2780.7370609999998</v>
      </c>
      <c r="M55">
        <v>2806.2917480000001</v>
      </c>
      <c r="N55">
        <v>2831.1345209999999</v>
      </c>
      <c r="O55">
        <v>2857.4321289999998</v>
      </c>
      <c r="P55">
        <v>2886.1472170000002</v>
      </c>
      <c r="Q55">
        <v>2914.826904</v>
      </c>
      <c r="R55">
        <v>2945.0283199999999</v>
      </c>
      <c r="S55">
        <v>2975.3515619999998</v>
      </c>
      <c r="T55">
        <v>3005.2333979999999</v>
      </c>
      <c r="U55">
        <v>3030.843018</v>
      </c>
      <c r="V55">
        <v>3055.2883299999999</v>
      </c>
      <c r="W55">
        <v>3082.0634770000001</v>
      </c>
      <c r="X55">
        <v>3109.7639159999999</v>
      </c>
      <c r="Y55">
        <v>3137.9633789999998</v>
      </c>
      <c r="Z55">
        <v>3167.4731449999999</v>
      </c>
      <c r="AA55">
        <v>3197.788086</v>
      </c>
      <c r="AB55">
        <v>3227.813232</v>
      </c>
      <c r="AC55">
        <v>3257.5935060000002</v>
      </c>
      <c r="AD55">
        <v>3288.3713379999999</v>
      </c>
      <c r="AE55">
        <v>3322.211182</v>
      </c>
      <c r="AF55">
        <v>3360.765625</v>
      </c>
      <c r="AG55">
        <v>3403.6850589999999</v>
      </c>
      <c r="AH55">
        <v>3448.82251</v>
      </c>
      <c r="AI55">
        <v>3498.0139159999999</v>
      </c>
      <c r="AJ55">
        <v>3549.3842770000001</v>
      </c>
      <c r="AK55">
        <v>3602.4548340000001</v>
      </c>
      <c r="AL55" s="51">
        <v>0.01</v>
      </c>
    </row>
    <row r="56" spans="1:38">
      <c r="B56" t="s">
        <v>383</v>
      </c>
      <c r="C56" t="s">
        <v>384</v>
      </c>
      <c r="D56" t="s">
        <v>1370</v>
      </c>
      <c r="E56" t="s">
        <v>526</v>
      </c>
      <c r="F56">
        <v>22.470324000000002</v>
      </c>
      <c r="G56">
        <v>22.450932999999999</v>
      </c>
      <c r="H56">
        <v>22.434891</v>
      </c>
      <c r="I56">
        <v>22.421617999999999</v>
      </c>
      <c r="J56">
        <v>22.410634999999999</v>
      </c>
      <c r="K56">
        <v>22.401547999999998</v>
      </c>
      <c r="L56">
        <v>22.394031999999999</v>
      </c>
      <c r="M56">
        <v>22.387812</v>
      </c>
      <c r="N56">
        <v>22.382666</v>
      </c>
      <c r="O56">
        <v>22.378406999999999</v>
      </c>
      <c r="P56">
        <v>22.374884000000002</v>
      </c>
      <c r="Q56">
        <v>22.371969</v>
      </c>
      <c r="R56">
        <v>22.369558000000001</v>
      </c>
      <c r="S56">
        <v>22.367563000000001</v>
      </c>
      <c r="T56">
        <v>22.365911000000001</v>
      </c>
      <c r="U56">
        <v>22.364546000000001</v>
      </c>
      <c r="V56">
        <v>22.363416999999998</v>
      </c>
      <c r="W56">
        <v>22.362480000000001</v>
      </c>
      <c r="X56">
        <v>22.361708</v>
      </c>
      <c r="Y56">
        <v>22.361066999999998</v>
      </c>
      <c r="Z56">
        <v>22.360537999999998</v>
      </c>
      <c r="AA56">
        <v>22.360099999999999</v>
      </c>
      <c r="AB56">
        <v>22.359736999999999</v>
      </c>
      <c r="AC56">
        <v>22.359438000000001</v>
      </c>
      <c r="AD56">
        <v>22.359190000000002</v>
      </c>
      <c r="AE56">
        <v>22.358984</v>
      </c>
      <c r="AF56">
        <v>22.358813999999999</v>
      </c>
      <c r="AG56">
        <v>22.358673</v>
      </c>
      <c r="AH56">
        <v>22.358557000000001</v>
      </c>
      <c r="AI56">
        <v>22.358460999999998</v>
      </c>
      <c r="AJ56">
        <v>22.358381000000001</v>
      </c>
      <c r="AK56">
        <v>22.358315000000001</v>
      </c>
      <c r="AL56" s="51">
        <v>0</v>
      </c>
    </row>
    <row r="57" spans="1:38">
      <c r="B57" t="s">
        <v>290</v>
      </c>
      <c r="C57" t="s">
        <v>385</v>
      </c>
      <c r="D57" t="s">
        <v>1371</v>
      </c>
      <c r="E57" t="s">
        <v>526</v>
      </c>
      <c r="F57">
        <v>512.50097700000003</v>
      </c>
      <c r="G57">
        <v>526.36877400000003</v>
      </c>
      <c r="H57">
        <v>515.97741699999995</v>
      </c>
      <c r="I57">
        <v>504.05401599999999</v>
      </c>
      <c r="J57">
        <v>488.97348</v>
      </c>
      <c r="K57">
        <v>478.92965700000002</v>
      </c>
      <c r="L57">
        <v>477.059753</v>
      </c>
      <c r="M57">
        <v>475.18618800000002</v>
      </c>
      <c r="N57">
        <v>474.61318999999997</v>
      </c>
      <c r="O57">
        <v>477.165955</v>
      </c>
      <c r="P57">
        <v>476.09851099999997</v>
      </c>
      <c r="Q57">
        <v>475.39038099999999</v>
      </c>
      <c r="R57">
        <v>475.47814899999997</v>
      </c>
      <c r="S57">
        <v>475.58761600000003</v>
      </c>
      <c r="T57">
        <v>475.72589099999999</v>
      </c>
      <c r="U57">
        <v>475.88476600000001</v>
      </c>
      <c r="V57">
        <v>476.06509399999999</v>
      </c>
      <c r="W57">
        <v>476.26840199999998</v>
      </c>
      <c r="X57">
        <v>476.49932899999999</v>
      </c>
      <c r="Y57">
        <v>476.74661300000002</v>
      </c>
      <c r="Z57">
        <v>477.01522799999998</v>
      </c>
      <c r="AA57">
        <v>477.30242900000002</v>
      </c>
      <c r="AB57">
        <v>477.59964000000002</v>
      </c>
      <c r="AC57">
        <v>477.91262799999998</v>
      </c>
      <c r="AD57">
        <v>478.23700000000002</v>
      </c>
      <c r="AE57">
        <v>478.57141100000001</v>
      </c>
      <c r="AF57">
        <v>478.915436</v>
      </c>
      <c r="AG57">
        <v>479.26809700000001</v>
      </c>
      <c r="AH57">
        <v>479.62704500000001</v>
      </c>
      <c r="AI57">
        <v>479.99258400000002</v>
      </c>
      <c r="AJ57">
        <v>480.363831</v>
      </c>
      <c r="AK57">
        <v>480.740906</v>
      </c>
      <c r="AL57" s="51">
        <v>-2E-3</v>
      </c>
    </row>
    <row r="58" spans="1:38">
      <c r="B58" t="s">
        <v>386</v>
      </c>
      <c r="C58" t="s">
        <v>387</v>
      </c>
      <c r="D58" t="s">
        <v>1372</v>
      </c>
      <c r="E58" t="s">
        <v>526</v>
      </c>
      <c r="F58">
        <v>383.31488000000002</v>
      </c>
      <c r="G58">
        <v>385.95166</v>
      </c>
      <c r="H58">
        <v>383.21307400000001</v>
      </c>
      <c r="I58">
        <v>379.26086400000003</v>
      </c>
      <c r="J58">
        <v>367.91223100000002</v>
      </c>
      <c r="K58">
        <v>360.356628</v>
      </c>
      <c r="L58">
        <v>358.94732699999997</v>
      </c>
      <c r="M58">
        <v>357.54107699999997</v>
      </c>
      <c r="N58">
        <v>357.10788000000002</v>
      </c>
      <c r="O58">
        <v>359.02832000000001</v>
      </c>
      <c r="P58">
        <v>358.22723400000001</v>
      </c>
      <c r="Q58">
        <v>357.691711</v>
      </c>
      <c r="R58">
        <v>357.75744600000002</v>
      </c>
      <c r="S58">
        <v>357.84161399999999</v>
      </c>
      <c r="T58">
        <v>357.94372600000003</v>
      </c>
      <c r="U58">
        <v>358.062927</v>
      </c>
      <c r="V58">
        <v>358.19885299999999</v>
      </c>
      <c r="W58">
        <v>358.35339399999998</v>
      </c>
      <c r="X58">
        <v>358.52560399999999</v>
      </c>
      <c r="Y58">
        <v>358.71350100000001</v>
      </c>
      <c r="Z58">
        <v>358.915527</v>
      </c>
      <c r="AA58">
        <v>359.13012700000002</v>
      </c>
      <c r="AB58">
        <v>359.35586499999999</v>
      </c>
      <c r="AC58">
        <v>359.591431</v>
      </c>
      <c r="AD58">
        <v>359.83581500000003</v>
      </c>
      <c r="AE58">
        <v>360.08804300000003</v>
      </c>
      <c r="AF58">
        <v>360.34728999999999</v>
      </c>
      <c r="AG58">
        <v>360.61267099999998</v>
      </c>
      <c r="AH58">
        <v>360.88336199999998</v>
      </c>
      <c r="AI58">
        <v>361.15878300000003</v>
      </c>
      <c r="AJ58">
        <v>361.43841600000002</v>
      </c>
      <c r="AK58">
        <v>361.72222900000003</v>
      </c>
      <c r="AL58" s="51">
        <v>-2E-3</v>
      </c>
    </row>
    <row r="59" spans="1:38">
      <c r="B59" t="s">
        <v>363</v>
      </c>
      <c r="C59" t="s">
        <v>388</v>
      </c>
      <c r="D59" t="s">
        <v>1373</v>
      </c>
      <c r="E59" t="s">
        <v>526</v>
      </c>
      <c r="F59">
        <v>19.450865</v>
      </c>
      <c r="G59">
        <v>29.927102999999999</v>
      </c>
      <c r="H59">
        <v>23.058311</v>
      </c>
      <c r="I59">
        <v>16.218527000000002</v>
      </c>
      <c r="J59">
        <v>15.735498</v>
      </c>
      <c r="K59">
        <v>15.410321</v>
      </c>
      <c r="L59">
        <v>15.353173999999999</v>
      </c>
      <c r="M59">
        <v>15.288406999999999</v>
      </c>
      <c r="N59">
        <v>15.272653</v>
      </c>
      <c r="O59">
        <v>15.355188</v>
      </c>
      <c r="P59">
        <v>15.318134000000001</v>
      </c>
      <c r="Q59">
        <v>15.298864999999999</v>
      </c>
      <c r="R59">
        <v>15.302092999999999</v>
      </c>
      <c r="S59">
        <v>15.303290000000001</v>
      </c>
      <c r="T59">
        <v>15.310247</v>
      </c>
      <c r="U59">
        <v>15.315752</v>
      </c>
      <c r="V59">
        <v>15.32127</v>
      </c>
      <c r="W59">
        <v>15.325761999999999</v>
      </c>
      <c r="X59">
        <v>15.335191999999999</v>
      </c>
      <c r="Y59">
        <v>15.340797</v>
      </c>
      <c r="Z59">
        <v>15.349513</v>
      </c>
      <c r="AA59">
        <v>15.360726</v>
      </c>
      <c r="AB59">
        <v>15.367565000000001</v>
      </c>
      <c r="AC59">
        <v>15.377542</v>
      </c>
      <c r="AD59">
        <v>15.387534</v>
      </c>
      <c r="AE59">
        <v>15.397519000000001</v>
      </c>
      <c r="AF59">
        <v>15.408121</v>
      </c>
      <c r="AG59">
        <v>15.419409</v>
      </c>
      <c r="AH59">
        <v>15.430182</v>
      </c>
      <c r="AI59">
        <v>15.44144</v>
      </c>
      <c r="AJ59">
        <v>15.452997999999999</v>
      </c>
      <c r="AK59">
        <v>15.465006000000001</v>
      </c>
      <c r="AL59" s="51">
        <v>-7.0000000000000001E-3</v>
      </c>
    </row>
    <row r="60" spans="1:38">
      <c r="B60" t="s">
        <v>389</v>
      </c>
      <c r="C60" t="s">
        <v>390</v>
      </c>
      <c r="D60" t="s">
        <v>1374</v>
      </c>
      <c r="E60" t="s">
        <v>526</v>
      </c>
      <c r="F60">
        <v>109.73519899999999</v>
      </c>
      <c r="G60">
        <v>110.49005099999999</v>
      </c>
      <c r="H60">
        <v>109.706039</v>
      </c>
      <c r="I60">
        <v>108.57461499999999</v>
      </c>
      <c r="J60">
        <v>105.325745</v>
      </c>
      <c r="K60">
        <v>103.16271999999999</v>
      </c>
      <c r="L60">
        <v>102.75926200000001</v>
      </c>
      <c r="M60">
        <v>102.35668200000001</v>
      </c>
      <c r="N60">
        <v>102.23266599999999</v>
      </c>
      <c r="O60">
        <v>102.782455</v>
      </c>
      <c r="P60">
        <v>102.553116</v>
      </c>
      <c r="Q60">
        <v>102.39980300000001</v>
      </c>
      <c r="R60">
        <v>102.41862500000001</v>
      </c>
      <c r="S60">
        <v>102.442719</v>
      </c>
      <c r="T60">
        <v>102.47193900000001</v>
      </c>
      <c r="U60">
        <v>102.506073</v>
      </c>
      <c r="V60">
        <v>102.544983</v>
      </c>
      <c r="W60">
        <v>102.58923299999999</v>
      </c>
      <c r="X60">
        <v>102.638527</v>
      </c>
      <c r="Y60">
        <v>102.692329</v>
      </c>
      <c r="Z60">
        <v>102.750175</v>
      </c>
      <c r="AA60">
        <v>102.8116</v>
      </c>
      <c r="AB60">
        <v>102.876221</v>
      </c>
      <c r="AC60">
        <v>102.943665</v>
      </c>
      <c r="AD60">
        <v>103.013626</v>
      </c>
      <c r="AE60">
        <v>103.085831</v>
      </c>
      <c r="AF60">
        <v>103.160042</v>
      </c>
      <c r="AG60">
        <v>103.236023</v>
      </c>
      <c r="AH60">
        <v>103.313507</v>
      </c>
      <c r="AI60">
        <v>103.392365</v>
      </c>
      <c r="AJ60">
        <v>103.47241200000001</v>
      </c>
      <c r="AK60">
        <v>103.553665</v>
      </c>
      <c r="AL60" s="51">
        <v>-2E-3</v>
      </c>
    </row>
    <row r="61" spans="1:38">
      <c r="B61" t="s">
        <v>291</v>
      </c>
      <c r="C61" t="s">
        <v>391</v>
      </c>
      <c r="D61" t="s">
        <v>1375</v>
      </c>
      <c r="E61" t="s">
        <v>526</v>
      </c>
      <c r="F61">
        <v>237.919083</v>
      </c>
      <c r="G61">
        <v>239.20257599999999</v>
      </c>
      <c r="H61">
        <v>240.47950700000001</v>
      </c>
      <c r="I61">
        <v>241.71786499999999</v>
      </c>
      <c r="J61">
        <v>242.88548299999999</v>
      </c>
      <c r="K61">
        <v>244.055206</v>
      </c>
      <c r="L61">
        <v>245.279022</v>
      </c>
      <c r="M61">
        <v>246.43924000000001</v>
      </c>
      <c r="N61">
        <v>247.523346</v>
      </c>
      <c r="O61">
        <v>248.542633</v>
      </c>
      <c r="P61">
        <v>249.42991599999999</v>
      </c>
      <c r="Q61">
        <v>250.044678</v>
      </c>
      <c r="R61">
        <v>250.343964</v>
      </c>
      <c r="S61">
        <v>250.14466899999999</v>
      </c>
      <c r="T61">
        <v>248.84425400000001</v>
      </c>
      <c r="U61">
        <v>248.21402</v>
      </c>
      <c r="V61">
        <v>249.17340100000001</v>
      </c>
      <c r="W61">
        <v>250.07763700000001</v>
      </c>
      <c r="X61">
        <v>250.92970299999999</v>
      </c>
      <c r="Y61">
        <v>251.72683699999999</v>
      </c>
      <c r="Z61">
        <v>252.46313499999999</v>
      </c>
      <c r="AA61">
        <v>253.13748200000001</v>
      </c>
      <c r="AB61">
        <v>253.747726</v>
      </c>
      <c r="AC61">
        <v>254.29733300000001</v>
      </c>
      <c r="AD61">
        <v>254.79733300000001</v>
      </c>
      <c r="AE61">
        <v>255.254166</v>
      </c>
      <c r="AF61">
        <v>255.68042</v>
      </c>
      <c r="AG61">
        <v>256.09722900000003</v>
      </c>
      <c r="AH61">
        <v>256.53054800000001</v>
      </c>
      <c r="AI61">
        <v>257.00531000000001</v>
      </c>
      <c r="AJ61">
        <v>257.56427000000002</v>
      </c>
      <c r="AK61">
        <v>258.22113000000002</v>
      </c>
      <c r="AL61" s="51">
        <v>3.0000000000000001E-3</v>
      </c>
    </row>
    <row r="62" spans="1:38">
      <c r="B62" t="s">
        <v>392</v>
      </c>
      <c r="C62" t="s">
        <v>393</v>
      </c>
      <c r="D62" t="s">
        <v>1376</v>
      </c>
      <c r="E62" t="s">
        <v>526</v>
      </c>
      <c r="F62">
        <v>99.315071000000003</v>
      </c>
      <c r="G62">
        <v>99.945121999999998</v>
      </c>
      <c r="H62">
        <v>100.56989299999999</v>
      </c>
      <c r="I62">
        <v>101.196449</v>
      </c>
      <c r="J62">
        <v>101.83110000000001</v>
      </c>
      <c r="K62">
        <v>102.446808</v>
      </c>
      <c r="L62">
        <v>103.001671</v>
      </c>
      <c r="M62">
        <v>103.554199</v>
      </c>
      <c r="N62">
        <v>104.099442</v>
      </c>
      <c r="O62">
        <v>104.623848</v>
      </c>
      <c r="P62">
        <v>105.14225</v>
      </c>
      <c r="Q62">
        <v>105.59571800000001</v>
      </c>
      <c r="R62">
        <v>106.02786999999999</v>
      </c>
      <c r="S62">
        <v>106.438011</v>
      </c>
      <c r="T62">
        <v>106.85069300000001</v>
      </c>
      <c r="U62">
        <v>107.240166</v>
      </c>
      <c r="V62">
        <v>107.600388</v>
      </c>
      <c r="W62">
        <v>107.924644</v>
      </c>
      <c r="X62">
        <v>108.208923</v>
      </c>
      <c r="Y62">
        <v>108.44360399999999</v>
      </c>
      <c r="Z62">
        <v>108.615753</v>
      </c>
      <c r="AA62">
        <v>108.719093</v>
      </c>
      <c r="AB62">
        <v>108.746826</v>
      </c>
      <c r="AC62">
        <v>108.699326</v>
      </c>
      <c r="AD62">
        <v>108.584587</v>
      </c>
      <c r="AE62">
        <v>108.405182</v>
      </c>
      <c r="AF62">
        <v>108.170547</v>
      </c>
      <c r="AG62">
        <v>107.901314</v>
      </c>
      <c r="AH62">
        <v>107.623634</v>
      </c>
      <c r="AI62">
        <v>107.364243</v>
      </c>
      <c r="AJ62">
        <v>107.17227200000001</v>
      </c>
      <c r="AK62">
        <v>107.077782</v>
      </c>
      <c r="AL62" s="51">
        <v>2E-3</v>
      </c>
    </row>
    <row r="63" spans="1:38">
      <c r="A63" t="s">
        <v>120</v>
      </c>
      <c r="B63" t="s">
        <v>352</v>
      </c>
      <c r="C63" t="s">
        <v>394</v>
      </c>
      <c r="D63" t="s">
        <v>1377</v>
      </c>
      <c r="E63" t="s">
        <v>526</v>
      </c>
      <c r="F63">
        <v>11.729362</v>
      </c>
      <c r="G63">
        <v>11.816158</v>
      </c>
      <c r="H63">
        <v>11.902537000000001</v>
      </c>
      <c r="I63">
        <v>11.989355</v>
      </c>
      <c r="J63">
        <v>12.077346</v>
      </c>
      <c r="K63">
        <v>12.163309</v>
      </c>
      <c r="L63">
        <v>12.24227</v>
      </c>
      <c r="M63">
        <v>12.321168</v>
      </c>
      <c r="N63">
        <v>12.399398</v>
      </c>
      <c r="O63">
        <v>12.475353999999999</v>
      </c>
      <c r="P63">
        <v>12.550812000000001</v>
      </c>
      <c r="Q63">
        <v>12.618748</v>
      </c>
      <c r="R63">
        <v>12.684372</v>
      </c>
      <c r="S63">
        <v>12.747585000000001</v>
      </c>
      <c r="T63">
        <v>12.811311</v>
      </c>
      <c r="U63">
        <v>12.872458</v>
      </c>
      <c r="V63">
        <v>12.930287999999999</v>
      </c>
      <c r="W63">
        <v>12.983988999999999</v>
      </c>
      <c r="X63">
        <v>13.033067000000001</v>
      </c>
      <c r="Y63">
        <v>13.076352999999999</v>
      </c>
      <c r="Z63">
        <v>13.112251000000001</v>
      </c>
      <c r="AA63">
        <v>13.139974</v>
      </c>
      <c r="AB63">
        <v>13.158654</v>
      </c>
      <c r="AC63">
        <v>13.168315</v>
      </c>
      <c r="AD63">
        <v>13.169890000000001</v>
      </c>
      <c r="AE63">
        <v>13.163657000000001</v>
      </c>
      <c r="AF63">
        <v>13.150729999999999</v>
      </c>
      <c r="AG63">
        <v>13.133533</v>
      </c>
      <c r="AH63">
        <v>13.115028000000001</v>
      </c>
      <c r="AI63">
        <v>13.098603000000001</v>
      </c>
      <c r="AJ63">
        <v>13.090434</v>
      </c>
      <c r="AK63">
        <v>13.094158999999999</v>
      </c>
      <c r="AL63" s="51">
        <v>4.0000000000000001E-3</v>
      </c>
    </row>
    <row r="64" spans="1:38">
      <c r="A64" t="s">
        <v>120</v>
      </c>
      <c r="B64" t="s">
        <v>329</v>
      </c>
      <c r="C64" t="s">
        <v>395</v>
      </c>
      <c r="D64" t="s">
        <v>1378</v>
      </c>
      <c r="E64" t="s">
        <v>526</v>
      </c>
      <c r="F64">
        <v>5.3680000000000004E-3</v>
      </c>
      <c r="G64">
        <v>5.391E-3</v>
      </c>
      <c r="H64">
        <v>5.4149999999999997E-3</v>
      </c>
      <c r="I64">
        <v>5.4390000000000003E-3</v>
      </c>
      <c r="J64">
        <v>5.4640000000000001E-3</v>
      </c>
      <c r="K64">
        <v>5.4879999999999998E-3</v>
      </c>
      <c r="L64">
        <v>5.5079999999999999E-3</v>
      </c>
      <c r="M64">
        <v>5.5279999999999999E-3</v>
      </c>
      <c r="N64">
        <v>5.548E-3</v>
      </c>
      <c r="O64">
        <v>5.5659999999999998E-3</v>
      </c>
      <c r="P64">
        <v>5.5840000000000004E-3</v>
      </c>
      <c r="Q64">
        <v>5.5979999999999997E-3</v>
      </c>
      <c r="R64">
        <v>5.6100000000000004E-3</v>
      </c>
      <c r="S64">
        <v>5.6210000000000001E-3</v>
      </c>
      <c r="T64">
        <v>5.6319999999999999E-3</v>
      </c>
      <c r="U64">
        <v>5.6410000000000002E-3</v>
      </c>
      <c r="V64">
        <v>5.6480000000000002E-3</v>
      </c>
      <c r="W64">
        <v>5.653E-3</v>
      </c>
      <c r="X64">
        <v>5.6550000000000003E-3</v>
      </c>
      <c r="Y64">
        <v>5.6540000000000002E-3</v>
      </c>
      <c r="Z64">
        <v>5.6499999999999996E-3</v>
      </c>
      <c r="AA64">
        <v>5.6420000000000003E-3</v>
      </c>
      <c r="AB64">
        <v>5.6290000000000003E-3</v>
      </c>
      <c r="AC64">
        <v>5.6119999999999998E-3</v>
      </c>
      <c r="AD64">
        <v>5.5919999999999997E-3</v>
      </c>
      <c r="AE64">
        <v>5.568E-3</v>
      </c>
      <c r="AF64">
        <v>5.5399999999999998E-3</v>
      </c>
      <c r="AG64">
        <v>5.5110000000000003E-3</v>
      </c>
      <c r="AH64">
        <v>5.4809999999999998E-3</v>
      </c>
      <c r="AI64">
        <v>5.4510000000000001E-3</v>
      </c>
      <c r="AJ64">
        <v>5.4250000000000001E-3</v>
      </c>
      <c r="AK64">
        <v>5.4050000000000001E-3</v>
      </c>
      <c r="AL64" s="51">
        <v>0</v>
      </c>
    </row>
    <row r="65" spans="1:38">
      <c r="A65" t="s">
        <v>121</v>
      </c>
      <c r="B65" t="s">
        <v>331</v>
      </c>
      <c r="C65" t="s">
        <v>396</v>
      </c>
      <c r="D65" t="s">
        <v>1379</v>
      </c>
      <c r="E65" t="s">
        <v>526</v>
      </c>
      <c r="F65">
        <v>61.387568999999999</v>
      </c>
      <c r="G65">
        <v>61.672279000000003</v>
      </c>
      <c r="H65">
        <v>61.939911000000002</v>
      </c>
      <c r="I65">
        <v>62.190567000000001</v>
      </c>
      <c r="J65">
        <v>62.422646</v>
      </c>
      <c r="K65">
        <v>62.612831</v>
      </c>
      <c r="L65">
        <v>62.726737999999997</v>
      </c>
      <c r="M65">
        <v>62.788414000000003</v>
      </c>
      <c r="N65">
        <v>62.778576000000001</v>
      </c>
      <c r="O65">
        <v>62.666221999999998</v>
      </c>
      <c r="P65">
        <v>62.425925999999997</v>
      </c>
      <c r="Q65">
        <v>61.968516999999999</v>
      </c>
      <c r="R65">
        <v>61.225372</v>
      </c>
      <c r="S65">
        <v>60.003315000000001</v>
      </c>
      <c r="T65">
        <v>57.804355999999999</v>
      </c>
      <c r="U65">
        <v>56.319400999999999</v>
      </c>
      <c r="V65">
        <v>56.465099000000002</v>
      </c>
      <c r="W65">
        <v>56.592689999999997</v>
      </c>
      <c r="X65">
        <v>56.699474000000002</v>
      </c>
      <c r="Y65">
        <v>56.780441000000003</v>
      </c>
      <c r="Z65">
        <v>56.828808000000002</v>
      </c>
      <c r="AA65">
        <v>56.841163999999999</v>
      </c>
      <c r="AB65">
        <v>56.814117000000003</v>
      </c>
      <c r="AC65">
        <v>56.748055000000001</v>
      </c>
      <c r="AD65">
        <v>56.647323999999998</v>
      </c>
      <c r="AE65">
        <v>56.513415999999999</v>
      </c>
      <c r="AF65">
        <v>56.351531999999999</v>
      </c>
      <c r="AG65">
        <v>56.173228999999999</v>
      </c>
      <c r="AH65">
        <v>55.993633000000003</v>
      </c>
      <c r="AI65">
        <v>55.826946</v>
      </c>
      <c r="AJ65">
        <v>55.697280999999997</v>
      </c>
      <c r="AK65">
        <v>55.618724999999998</v>
      </c>
      <c r="AL65" s="51">
        <v>-3.0000000000000001E-3</v>
      </c>
    </row>
    <row r="66" spans="1:38">
      <c r="A66" t="s">
        <v>119</v>
      </c>
      <c r="B66" t="s">
        <v>333</v>
      </c>
      <c r="C66" t="s">
        <v>397</v>
      </c>
      <c r="D66" t="s">
        <v>1380</v>
      </c>
      <c r="E66" t="s">
        <v>526</v>
      </c>
      <c r="F66">
        <v>23.941085999999999</v>
      </c>
      <c r="G66">
        <v>24.109017999999999</v>
      </c>
      <c r="H66">
        <v>24.273115000000001</v>
      </c>
      <c r="I66">
        <v>24.435379000000001</v>
      </c>
      <c r="J66">
        <v>24.5977</v>
      </c>
      <c r="K66">
        <v>24.753761000000001</v>
      </c>
      <c r="L66">
        <v>24.893671000000001</v>
      </c>
      <c r="M66">
        <v>25.031811000000001</v>
      </c>
      <c r="N66">
        <v>25.167293999999998</v>
      </c>
      <c r="O66">
        <v>25.296886000000001</v>
      </c>
      <c r="P66">
        <v>25.424403999999999</v>
      </c>
      <c r="Q66">
        <v>25.535629</v>
      </c>
      <c r="R66">
        <v>25.640986999999999</v>
      </c>
      <c r="S66">
        <v>25.740217000000001</v>
      </c>
      <c r="T66">
        <v>25.839127999999999</v>
      </c>
      <c r="U66">
        <v>25.931463000000001</v>
      </c>
      <c r="V66">
        <v>26.015888</v>
      </c>
      <c r="W66">
        <v>26.091042999999999</v>
      </c>
      <c r="X66">
        <v>26.156276999999999</v>
      </c>
      <c r="Y66">
        <v>26.209275999999999</v>
      </c>
      <c r="Z66">
        <v>26.246953999999999</v>
      </c>
      <c r="AA66">
        <v>26.267928999999999</v>
      </c>
      <c r="AB66">
        <v>26.270508</v>
      </c>
      <c r="AC66">
        <v>26.254749</v>
      </c>
      <c r="AD66">
        <v>26.222553000000001</v>
      </c>
      <c r="AE66">
        <v>26.174509</v>
      </c>
      <c r="AF66">
        <v>26.112797</v>
      </c>
      <c r="AG66">
        <v>26.042228999999999</v>
      </c>
      <c r="AH66">
        <v>25.968571000000001</v>
      </c>
      <c r="AI66">
        <v>25.897780999999998</v>
      </c>
      <c r="AJ66">
        <v>25.842039</v>
      </c>
      <c r="AK66">
        <v>25.809377999999999</v>
      </c>
      <c r="AL66" s="51">
        <v>2E-3</v>
      </c>
    </row>
    <row r="67" spans="1:38">
      <c r="A67" t="s">
        <v>269</v>
      </c>
      <c r="B67" t="s">
        <v>335</v>
      </c>
      <c r="C67" t="s">
        <v>398</v>
      </c>
      <c r="D67" t="s">
        <v>1381</v>
      </c>
      <c r="E67" t="s">
        <v>526</v>
      </c>
      <c r="F67">
        <v>1.644644</v>
      </c>
      <c r="G67">
        <v>1.6600680000000001</v>
      </c>
      <c r="H67">
        <v>1.6753009999999999</v>
      </c>
      <c r="I67">
        <v>1.6904870000000001</v>
      </c>
      <c r="J67">
        <v>1.705746</v>
      </c>
      <c r="K67">
        <v>1.720629</v>
      </c>
      <c r="L67">
        <v>1.7344409999999999</v>
      </c>
      <c r="M67">
        <v>1.748175</v>
      </c>
      <c r="N67">
        <v>1.7617620000000001</v>
      </c>
      <c r="O67">
        <v>1.7749710000000001</v>
      </c>
      <c r="P67">
        <v>1.7880640000000001</v>
      </c>
      <c r="Q67">
        <v>1.8000350000000001</v>
      </c>
      <c r="R67">
        <v>1.811618</v>
      </c>
      <c r="S67">
        <v>1.8227910000000001</v>
      </c>
      <c r="T67">
        <v>1.83396</v>
      </c>
      <c r="U67">
        <v>1.844679</v>
      </c>
      <c r="V67">
        <v>1.854849</v>
      </c>
      <c r="W67">
        <v>1.8643689999999999</v>
      </c>
      <c r="X67">
        <v>1.8731930000000001</v>
      </c>
      <c r="Y67">
        <v>1.8811500000000001</v>
      </c>
      <c r="Z67">
        <v>1.8880140000000001</v>
      </c>
      <c r="AA67">
        <v>1.893678</v>
      </c>
      <c r="AB67">
        <v>1.89801</v>
      </c>
      <c r="AC67">
        <v>1.9010050000000001</v>
      </c>
      <c r="AD67">
        <v>1.9027890000000001</v>
      </c>
      <c r="AE67">
        <v>1.9033949999999999</v>
      </c>
      <c r="AF67">
        <v>1.9029769999999999</v>
      </c>
      <c r="AG67">
        <v>1.9018219999999999</v>
      </c>
      <c r="AH67">
        <v>1.9002509999999999</v>
      </c>
      <c r="AI67">
        <v>1.8987590000000001</v>
      </c>
      <c r="AJ67">
        <v>1.898358</v>
      </c>
      <c r="AK67">
        <v>1.8996729999999999</v>
      </c>
      <c r="AL67" s="51">
        <v>5.0000000000000001E-3</v>
      </c>
    </row>
    <row r="68" spans="1:38">
      <c r="A68" t="s">
        <v>118</v>
      </c>
      <c r="B68" t="s">
        <v>337</v>
      </c>
      <c r="C68" t="s">
        <v>399</v>
      </c>
      <c r="D68" t="s">
        <v>1382</v>
      </c>
      <c r="E68" t="s">
        <v>526</v>
      </c>
      <c r="F68">
        <v>0.57674400000000003</v>
      </c>
      <c r="G68">
        <v>0.65172399999999997</v>
      </c>
      <c r="H68">
        <v>0.74293200000000004</v>
      </c>
      <c r="I68">
        <v>0.85435499999999998</v>
      </c>
      <c r="J68">
        <v>0.99112500000000003</v>
      </c>
      <c r="K68">
        <v>1.159545</v>
      </c>
      <c r="L68">
        <v>1.3676299999999999</v>
      </c>
      <c r="M68">
        <v>1.6275230000000001</v>
      </c>
      <c r="N68">
        <v>1.9551369999999999</v>
      </c>
      <c r="O68">
        <v>2.3729710000000002</v>
      </c>
      <c r="P68">
        <v>2.9154409999999999</v>
      </c>
      <c r="Q68">
        <v>3.6350560000000001</v>
      </c>
      <c r="R68">
        <v>4.6276700000000002</v>
      </c>
      <c r="S68">
        <v>6.0861200000000002</v>
      </c>
      <c r="T68">
        <v>8.5238530000000008</v>
      </c>
      <c r="U68">
        <v>10.233985000000001</v>
      </c>
      <c r="V68">
        <v>10.295999999999999</v>
      </c>
      <c r="W68">
        <v>10.354217999999999</v>
      </c>
      <c r="X68">
        <v>10.408522</v>
      </c>
      <c r="Y68">
        <v>10.457965</v>
      </c>
      <c r="Z68">
        <v>10.501291</v>
      </c>
      <c r="AA68">
        <v>10.537944</v>
      </c>
      <c r="AB68">
        <v>10.567170000000001</v>
      </c>
      <c r="AC68">
        <v>10.588911</v>
      </c>
      <c r="AD68">
        <v>10.603847</v>
      </c>
      <c r="AE68">
        <v>10.612144000000001</v>
      </c>
      <c r="AF68">
        <v>10.614606999999999</v>
      </c>
      <c r="AG68">
        <v>10.612757999999999</v>
      </c>
      <c r="AH68">
        <v>10.608591000000001</v>
      </c>
      <c r="AI68">
        <v>10.604752</v>
      </c>
      <c r="AJ68">
        <v>10.606899</v>
      </c>
      <c r="AK68">
        <v>10.6187</v>
      </c>
      <c r="AL68" s="51">
        <v>9.9000000000000005E-2</v>
      </c>
    </row>
    <row r="69" spans="1:38">
      <c r="A69" t="s">
        <v>270</v>
      </c>
      <c r="B69" t="s">
        <v>339</v>
      </c>
      <c r="C69" t="s">
        <v>400</v>
      </c>
      <c r="D69" t="s">
        <v>1383</v>
      </c>
      <c r="E69" t="s">
        <v>526</v>
      </c>
      <c r="F69">
        <v>3.0293E-2</v>
      </c>
      <c r="G69">
        <v>3.0488000000000001E-2</v>
      </c>
      <c r="H69">
        <v>3.0679999999999999E-2</v>
      </c>
      <c r="I69">
        <v>3.0870999999999999E-2</v>
      </c>
      <c r="J69">
        <v>3.1064000000000001E-2</v>
      </c>
      <c r="K69">
        <v>3.1248000000000001E-2</v>
      </c>
      <c r="L69">
        <v>3.1411000000000001E-2</v>
      </c>
      <c r="M69">
        <v>3.1571000000000002E-2</v>
      </c>
      <c r="N69">
        <v>3.1726999999999998E-2</v>
      </c>
      <c r="O69">
        <v>3.1874E-2</v>
      </c>
      <c r="P69">
        <v>3.2017999999999998E-2</v>
      </c>
      <c r="Q69">
        <v>3.2139000000000001E-2</v>
      </c>
      <c r="R69">
        <v>3.2250000000000001E-2</v>
      </c>
      <c r="S69">
        <v>3.2353E-2</v>
      </c>
      <c r="T69">
        <v>3.2453000000000003E-2</v>
      </c>
      <c r="U69">
        <v>3.2543000000000002E-2</v>
      </c>
      <c r="V69">
        <v>3.2620999999999997E-2</v>
      </c>
      <c r="W69">
        <v>3.2684999999999999E-2</v>
      </c>
      <c r="X69">
        <v>3.2735E-2</v>
      </c>
      <c r="Y69">
        <v>3.2767999999999999E-2</v>
      </c>
      <c r="Z69">
        <v>3.2779999999999997E-2</v>
      </c>
      <c r="AA69">
        <v>3.2770000000000001E-2</v>
      </c>
      <c r="AB69">
        <v>3.2733999999999999E-2</v>
      </c>
      <c r="AC69">
        <v>3.2675000000000003E-2</v>
      </c>
      <c r="AD69">
        <v>3.2592999999999997E-2</v>
      </c>
      <c r="AE69">
        <v>3.2489999999999998E-2</v>
      </c>
      <c r="AF69">
        <v>3.2368000000000001E-2</v>
      </c>
      <c r="AG69">
        <v>3.2233999999999999E-2</v>
      </c>
      <c r="AH69">
        <v>3.2092000000000002E-2</v>
      </c>
      <c r="AI69">
        <v>3.1953000000000002E-2</v>
      </c>
      <c r="AJ69">
        <v>3.1833E-2</v>
      </c>
      <c r="AK69">
        <v>3.1743E-2</v>
      </c>
      <c r="AL69" s="51">
        <v>2E-3</v>
      </c>
    </row>
    <row r="70" spans="1:38">
      <c r="B70" t="s">
        <v>401</v>
      </c>
      <c r="C70" t="s">
        <v>402</v>
      </c>
      <c r="D70" t="s">
        <v>1384</v>
      </c>
      <c r="E70" t="s">
        <v>526</v>
      </c>
      <c r="F70">
        <v>34.017524999999999</v>
      </c>
      <c r="G70">
        <v>34.295715000000001</v>
      </c>
      <c r="H70">
        <v>34.571033</v>
      </c>
      <c r="I70">
        <v>34.845947000000002</v>
      </c>
      <c r="J70">
        <v>35.122425</v>
      </c>
      <c r="K70">
        <v>35.390960999999997</v>
      </c>
      <c r="L70">
        <v>35.642730999999998</v>
      </c>
      <c r="M70">
        <v>35.891883999999997</v>
      </c>
      <c r="N70">
        <v>36.136687999999999</v>
      </c>
      <c r="O70">
        <v>36.372596999999999</v>
      </c>
      <c r="P70">
        <v>36.604843000000002</v>
      </c>
      <c r="Q70">
        <v>36.834063999999998</v>
      </c>
      <c r="R70">
        <v>37.057113999999999</v>
      </c>
      <c r="S70">
        <v>37.274577999999998</v>
      </c>
      <c r="T70">
        <v>37.495804</v>
      </c>
      <c r="U70">
        <v>37.713417</v>
      </c>
      <c r="V70">
        <v>37.927135</v>
      </c>
      <c r="W70">
        <v>38.136676999999999</v>
      </c>
      <c r="X70">
        <v>38.341735999999997</v>
      </c>
      <c r="Y70">
        <v>38.542121999999999</v>
      </c>
      <c r="Z70">
        <v>38.737698000000002</v>
      </c>
      <c r="AA70">
        <v>38.928463000000001</v>
      </c>
      <c r="AB70">
        <v>39.114555000000003</v>
      </c>
      <c r="AC70">
        <v>39.296168999999999</v>
      </c>
      <c r="AD70">
        <v>39.473579000000001</v>
      </c>
      <c r="AE70">
        <v>39.647072000000001</v>
      </c>
      <c r="AF70">
        <v>39.817013000000003</v>
      </c>
      <c r="AG70">
        <v>39.983806999999999</v>
      </c>
      <c r="AH70">
        <v>40.147793</v>
      </c>
      <c r="AI70">
        <v>40.309471000000002</v>
      </c>
      <c r="AJ70">
        <v>40.469448</v>
      </c>
      <c r="AK70">
        <v>40.627487000000002</v>
      </c>
      <c r="AL70" s="51">
        <v>6.0000000000000001E-3</v>
      </c>
    </row>
    <row r="71" spans="1:38">
      <c r="A71" t="s">
        <v>120</v>
      </c>
      <c r="B71" t="s">
        <v>352</v>
      </c>
      <c r="C71" t="s">
        <v>403</v>
      </c>
      <c r="D71" t="s">
        <v>1385</v>
      </c>
      <c r="E71" t="s">
        <v>526</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v>0</v>
      </c>
      <c r="AK71">
        <v>0</v>
      </c>
      <c r="AL71" t="s">
        <v>125</v>
      </c>
    </row>
    <row r="72" spans="1:38">
      <c r="A72" t="s">
        <v>120</v>
      </c>
      <c r="B72" t="s">
        <v>329</v>
      </c>
      <c r="C72" t="s">
        <v>404</v>
      </c>
      <c r="D72" t="s">
        <v>1386</v>
      </c>
      <c r="E72" t="s">
        <v>526</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c r="AH72">
        <v>0</v>
      </c>
      <c r="AI72">
        <v>0</v>
      </c>
      <c r="AJ72">
        <v>0</v>
      </c>
      <c r="AK72">
        <v>0</v>
      </c>
      <c r="AL72" t="s">
        <v>125</v>
      </c>
    </row>
    <row r="73" spans="1:38">
      <c r="A73" t="s">
        <v>121</v>
      </c>
      <c r="B73" t="s">
        <v>331</v>
      </c>
      <c r="C73" t="s">
        <v>405</v>
      </c>
      <c r="D73" t="s">
        <v>1387</v>
      </c>
      <c r="E73" t="s">
        <v>526</v>
      </c>
      <c r="F73">
        <v>34.017524999999999</v>
      </c>
      <c r="G73">
        <v>34.295715000000001</v>
      </c>
      <c r="H73">
        <v>34.571033</v>
      </c>
      <c r="I73">
        <v>34.845947000000002</v>
      </c>
      <c r="J73">
        <v>35.122425</v>
      </c>
      <c r="K73">
        <v>35.390960999999997</v>
      </c>
      <c r="L73">
        <v>35.642730999999998</v>
      </c>
      <c r="M73">
        <v>35.891883999999997</v>
      </c>
      <c r="N73">
        <v>36.136687999999999</v>
      </c>
      <c r="O73">
        <v>36.372596999999999</v>
      </c>
      <c r="P73">
        <v>36.604843000000002</v>
      </c>
      <c r="Q73">
        <v>36.834063999999998</v>
      </c>
      <c r="R73">
        <v>37.057113999999999</v>
      </c>
      <c r="S73">
        <v>37.274577999999998</v>
      </c>
      <c r="T73">
        <v>37.495804</v>
      </c>
      <c r="U73">
        <v>37.713417</v>
      </c>
      <c r="V73">
        <v>37.927135</v>
      </c>
      <c r="W73">
        <v>38.136676999999999</v>
      </c>
      <c r="X73">
        <v>38.341735999999997</v>
      </c>
      <c r="Y73">
        <v>38.542121999999999</v>
      </c>
      <c r="Z73">
        <v>38.737698000000002</v>
      </c>
      <c r="AA73">
        <v>38.928463000000001</v>
      </c>
      <c r="AB73">
        <v>39.114555000000003</v>
      </c>
      <c r="AC73">
        <v>39.296168999999999</v>
      </c>
      <c r="AD73">
        <v>39.473579000000001</v>
      </c>
      <c r="AE73">
        <v>39.647072000000001</v>
      </c>
      <c r="AF73">
        <v>39.817013000000003</v>
      </c>
      <c r="AG73">
        <v>39.983806999999999</v>
      </c>
      <c r="AH73">
        <v>40.147793</v>
      </c>
      <c r="AI73">
        <v>40.309471000000002</v>
      </c>
      <c r="AJ73">
        <v>40.469448</v>
      </c>
      <c r="AK73">
        <v>40.627487000000002</v>
      </c>
      <c r="AL73" s="51">
        <v>6.0000000000000001E-3</v>
      </c>
    </row>
    <row r="74" spans="1:38">
      <c r="A74" t="s">
        <v>119</v>
      </c>
      <c r="B74" t="s">
        <v>333</v>
      </c>
      <c r="C74" t="s">
        <v>406</v>
      </c>
      <c r="D74" t="s">
        <v>1388</v>
      </c>
      <c r="E74" t="s">
        <v>526</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v>0</v>
      </c>
      <c r="AL74" t="s">
        <v>125</v>
      </c>
    </row>
    <row r="75" spans="1:38">
      <c r="A75" t="s">
        <v>269</v>
      </c>
      <c r="B75" t="s">
        <v>335</v>
      </c>
      <c r="C75" t="s">
        <v>407</v>
      </c>
      <c r="D75" t="s">
        <v>1389</v>
      </c>
      <c r="E75" t="s">
        <v>526</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v>0</v>
      </c>
      <c r="AL75" t="s">
        <v>125</v>
      </c>
    </row>
    <row r="76" spans="1:38">
      <c r="A76" t="s">
        <v>118</v>
      </c>
      <c r="B76" t="s">
        <v>337</v>
      </c>
      <c r="C76" t="s">
        <v>408</v>
      </c>
      <c r="D76" t="s">
        <v>1390</v>
      </c>
      <c r="E76" t="s">
        <v>526</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v>0</v>
      </c>
      <c r="AK76">
        <v>0</v>
      </c>
      <c r="AL76" t="s">
        <v>125</v>
      </c>
    </row>
    <row r="77" spans="1:38">
      <c r="A77" t="s">
        <v>270</v>
      </c>
      <c r="B77" t="s">
        <v>339</v>
      </c>
      <c r="C77" t="s">
        <v>409</v>
      </c>
      <c r="D77" t="s">
        <v>1391</v>
      </c>
      <c r="E77" t="s">
        <v>526</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v>0</v>
      </c>
      <c r="AK77">
        <v>0</v>
      </c>
      <c r="AL77" t="s">
        <v>125</v>
      </c>
    </row>
    <row r="78" spans="1:38">
      <c r="B78" t="s">
        <v>410</v>
      </c>
      <c r="C78" t="s">
        <v>411</v>
      </c>
      <c r="D78" t="s">
        <v>1392</v>
      </c>
      <c r="E78" t="s">
        <v>526</v>
      </c>
      <c r="F78">
        <v>105.19890599999999</v>
      </c>
      <c r="G78">
        <v>105.649345</v>
      </c>
      <c r="H78">
        <v>106.117599</v>
      </c>
      <c r="I78">
        <v>106.56613900000001</v>
      </c>
      <c r="J78">
        <v>106.959602</v>
      </c>
      <c r="K78">
        <v>107.413712</v>
      </c>
      <c r="L78">
        <v>108.039154</v>
      </c>
      <c r="M78">
        <v>108.657776</v>
      </c>
      <c r="N78">
        <v>109.279633</v>
      </c>
      <c r="O78">
        <v>109.95661200000001</v>
      </c>
      <c r="P78">
        <v>110.63587200000001</v>
      </c>
      <c r="Q78">
        <v>111.287689</v>
      </c>
      <c r="R78">
        <v>111.92449999999999</v>
      </c>
      <c r="S78">
        <v>112.556175</v>
      </c>
      <c r="T78">
        <v>113.059692</v>
      </c>
      <c r="U78">
        <v>113.53259300000001</v>
      </c>
      <c r="V78">
        <v>113.980133</v>
      </c>
      <c r="W78">
        <v>114.40887499999999</v>
      </c>
      <c r="X78">
        <v>114.825943</v>
      </c>
      <c r="Y78">
        <v>115.237503</v>
      </c>
      <c r="Z78">
        <v>115.649406</v>
      </c>
      <c r="AA78">
        <v>116.066261</v>
      </c>
      <c r="AB78">
        <v>116.491867</v>
      </c>
      <c r="AC78">
        <v>116.929039</v>
      </c>
      <c r="AD78">
        <v>117.38118</v>
      </c>
      <c r="AE78">
        <v>117.852127</v>
      </c>
      <c r="AF78">
        <v>118.345375</v>
      </c>
      <c r="AG78">
        <v>118.862617</v>
      </c>
      <c r="AH78">
        <v>119.405266</v>
      </c>
      <c r="AI78">
        <v>119.97376300000001</v>
      </c>
      <c r="AJ78">
        <v>120.56671900000001</v>
      </c>
      <c r="AK78">
        <v>121.171707</v>
      </c>
      <c r="AL78" s="51">
        <v>5.0000000000000001E-3</v>
      </c>
    </row>
    <row r="79" spans="1:38">
      <c r="A79" t="s">
        <v>120</v>
      </c>
      <c r="B79" t="s">
        <v>352</v>
      </c>
      <c r="C79" t="s">
        <v>412</v>
      </c>
      <c r="D79" t="s">
        <v>1393</v>
      </c>
      <c r="E79" t="s">
        <v>526</v>
      </c>
      <c r="F79">
        <v>11.675825</v>
      </c>
      <c r="G79">
        <v>11.725820000000001</v>
      </c>
      <c r="H79">
        <v>11.777789</v>
      </c>
      <c r="I79">
        <v>11.827572</v>
      </c>
      <c r="J79">
        <v>11.871243</v>
      </c>
      <c r="K79">
        <v>11.921642</v>
      </c>
      <c r="L79">
        <v>11.991059999999999</v>
      </c>
      <c r="M79">
        <v>12.05972</v>
      </c>
      <c r="N79">
        <v>12.128736</v>
      </c>
      <c r="O79">
        <v>12.203874000000001</v>
      </c>
      <c r="P79">
        <v>12.279263</v>
      </c>
      <c r="Q79">
        <v>12.351608000000001</v>
      </c>
      <c r="R79">
        <v>12.422287000000001</v>
      </c>
      <c r="S79">
        <v>12.492394000000001</v>
      </c>
      <c r="T79">
        <v>12.548279000000001</v>
      </c>
      <c r="U79">
        <v>12.600766999999999</v>
      </c>
      <c r="V79">
        <v>12.650435999999999</v>
      </c>
      <c r="W79">
        <v>12.698022999999999</v>
      </c>
      <c r="X79">
        <v>12.744313</v>
      </c>
      <c r="Y79">
        <v>12.789989</v>
      </c>
      <c r="Z79">
        <v>12.835706999999999</v>
      </c>
      <c r="AA79">
        <v>12.881971999999999</v>
      </c>
      <c r="AB79">
        <v>12.929209999999999</v>
      </c>
      <c r="AC79">
        <v>12.977732</v>
      </c>
      <c r="AD79">
        <v>13.027914000000001</v>
      </c>
      <c r="AE79">
        <v>13.080183999999999</v>
      </c>
      <c r="AF79">
        <v>13.134929</v>
      </c>
      <c r="AG79">
        <v>13.192335999999999</v>
      </c>
      <c r="AH79">
        <v>13.252563</v>
      </c>
      <c r="AI79">
        <v>13.315661</v>
      </c>
      <c r="AJ79">
        <v>13.381470999999999</v>
      </c>
      <c r="AK79">
        <v>13.448618</v>
      </c>
      <c r="AL79" s="51">
        <v>5.0000000000000001E-3</v>
      </c>
    </row>
    <row r="80" spans="1:38">
      <c r="A80" t="s">
        <v>120</v>
      </c>
      <c r="B80" t="s">
        <v>329</v>
      </c>
      <c r="C80" t="s">
        <v>413</v>
      </c>
      <c r="D80" t="s">
        <v>1394</v>
      </c>
      <c r="E80" t="s">
        <v>526</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t="s">
        <v>125</v>
      </c>
    </row>
    <row r="81" spans="1:38">
      <c r="A81" t="s">
        <v>121</v>
      </c>
      <c r="B81" t="s">
        <v>331</v>
      </c>
      <c r="C81" t="s">
        <v>414</v>
      </c>
      <c r="D81" t="s">
        <v>1395</v>
      </c>
      <c r="E81" t="s">
        <v>526</v>
      </c>
      <c r="F81">
        <v>92.537903</v>
      </c>
      <c r="G81">
        <v>92.918616999999998</v>
      </c>
      <c r="H81">
        <v>93.315314999999998</v>
      </c>
      <c r="I81">
        <v>93.692672999999999</v>
      </c>
      <c r="J81">
        <v>94.020759999999996</v>
      </c>
      <c r="K81">
        <v>94.400513000000004</v>
      </c>
      <c r="L81">
        <v>94.930121999999997</v>
      </c>
      <c r="M81">
        <v>95.453484000000003</v>
      </c>
      <c r="N81">
        <v>95.979079999999996</v>
      </c>
      <c r="O81">
        <v>96.552406000000005</v>
      </c>
      <c r="P81">
        <v>97.126236000000006</v>
      </c>
      <c r="Q81">
        <v>97.679931999999994</v>
      </c>
      <c r="R81">
        <v>98.219223</v>
      </c>
      <c r="S81">
        <v>98.753112999999999</v>
      </c>
      <c r="T81">
        <v>99.174216999999999</v>
      </c>
      <c r="U81">
        <v>99.567772000000005</v>
      </c>
      <c r="V81">
        <v>99.937980999999994</v>
      </c>
      <c r="W81">
        <v>100.290741</v>
      </c>
      <c r="X81">
        <v>100.63220200000001</v>
      </c>
      <c r="Y81">
        <v>100.967957</v>
      </c>
      <c r="Z81">
        <v>101.303009</v>
      </c>
      <c r="AA81">
        <v>101.640823</v>
      </c>
      <c r="AB81">
        <v>101.985474</v>
      </c>
      <c r="AC81">
        <v>102.338821</v>
      </c>
      <c r="AD81">
        <v>102.70414</v>
      </c>
      <c r="AE81">
        <v>103.085083</v>
      </c>
      <c r="AF81">
        <v>103.48481</v>
      </c>
      <c r="AG81">
        <v>103.90475499999999</v>
      </c>
      <c r="AH81">
        <v>104.34637499999999</v>
      </c>
      <c r="AI81">
        <v>104.809708</v>
      </c>
      <c r="AJ81">
        <v>105.29351800000001</v>
      </c>
      <c r="AK81">
        <v>105.78711699999999</v>
      </c>
      <c r="AL81" s="51">
        <v>4.0000000000000001E-3</v>
      </c>
    </row>
    <row r="82" spans="1:38">
      <c r="A82" t="s">
        <v>119</v>
      </c>
      <c r="B82" t="s">
        <v>333</v>
      </c>
      <c r="C82" t="s">
        <v>415</v>
      </c>
      <c r="D82" t="s">
        <v>1396</v>
      </c>
      <c r="E82" t="s">
        <v>526</v>
      </c>
      <c r="F82">
        <v>0.895065</v>
      </c>
      <c r="G82">
        <v>0.91441300000000003</v>
      </c>
      <c r="H82">
        <v>0.93359899999999996</v>
      </c>
      <c r="I82">
        <v>0.95461099999999999</v>
      </c>
      <c r="J82">
        <v>0.97599100000000005</v>
      </c>
      <c r="K82">
        <v>0.99955300000000002</v>
      </c>
      <c r="L82">
        <v>1.025436</v>
      </c>
      <c r="M82">
        <v>1.051499</v>
      </c>
      <c r="N82">
        <v>1.0782069999999999</v>
      </c>
      <c r="O82">
        <v>1.1061510000000001</v>
      </c>
      <c r="P82">
        <v>1.1356059999999999</v>
      </c>
      <c r="Q82">
        <v>1.1608270000000001</v>
      </c>
      <c r="R82">
        <v>1.187119</v>
      </c>
      <c r="S82">
        <v>1.214256</v>
      </c>
      <c r="T82">
        <v>1.240354</v>
      </c>
      <c r="U82">
        <v>1.2668079999999999</v>
      </c>
      <c r="V82">
        <v>1.294089</v>
      </c>
      <c r="W82">
        <v>1.322112</v>
      </c>
      <c r="X82">
        <v>1.3510759999999999</v>
      </c>
      <c r="Y82">
        <v>1.3808450000000001</v>
      </c>
      <c r="Z82">
        <v>1.411627</v>
      </c>
      <c r="AA82">
        <v>1.4440489999999999</v>
      </c>
      <c r="AB82">
        <v>1.477411</v>
      </c>
      <c r="AC82">
        <v>1.512335</v>
      </c>
      <c r="AD82">
        <v>1.5485869999999999</v>
      </c>
      <c r="AE82">
        <v>1.5859110000000001</v>
      </c>
      <c r="AF82">
        <v>1.6242760000000001</v>
      </c>
      <c r="AG82">
        <v>1.663713</v>
      </c>
      <c r="AH82">
        <v>1.704059</v>
      </c>
      <c r="AI82">
        <v>1.745638</v>
      </c>
      <c r="AJ82">
        <v>1.788462</v>
      </c>
      <c r="AK82">
        <v>1.832182</v>
      </c>
      <c r="AL82" s="51">
        <v>2.3E-2</v>
      </c>
    </row>
    <row r="83" spans="1:38">
      <c r="A83" t="s">
        <v>269</v>
      </c>
      <c r="B83" t="s">
        <v>335</v>
      </c>
      <c r="C83" t="s">
        <v>416</v>
      </c>
      <c r="D83" t="s">
        <v>1397</v>
      </c>
      <c r="E83" t="s">
        <v>526</v>
      </c>
      <c r="F83">
        <v>9.0107000000000007E-2</v>
      </c>
      <c r="G83">
        <v>9.0493000000000004E-2</v>
      </c>
      <c r="H83">
        <v>9.0894000000000003E-2</v>
      </c>
      <c r="I83">
        <v>9.1278999999999999E-2</v>
      </c>
      <c r="J83">
        <v>9.1616000000000003E-2</v>
      </c>
      <c r="K83">
        <v>9.2004000000000002E-2</v>
      </c>
      <c r="L83">
        <v>9.2539999999999997E-2</v>
      </c>
      <c r="M83">
        <v>9.307E-2</v>
      </c>
      <c r="N83">
        <v>9.3603000000000006E-2</v>
      </c>
      <c r="O83">
        <v>9.4183000000000003E-2</v>
      </c>
      <c r="P83">
        <v>9.4764000000000001E-2</v>
      </c>
      <c r="Q83">
        <v>9.5323000000000005E-2</v>
      </c>
      <c r="R83">
        <v>9.5867999999999995E-2</v>
      </c>
      <c r="S83">
        <v>9.6408999999999995E-2</v>
      </c>
      <c r="T83">
        <v>9.6840999999999997E-2</v>
      </c>
      <c r="U83">
        <v>9.7245999999999999E-2</v>
      </c>
      <c r="V83">
        <v>9.7628999999999994E-2</v>
      </c>
      <c r="W83">
        <v>9.7996E-2</v>
      </c>
      <c r="X83">
        <v>9.8352999999999996E-2</v>
      </c>
      <c r="Y83">
        <v>9.8706000000000002E-2</v>
      </c>
      <c r="Z83">
        <v>9.9058999999999994E-2</v>
      </c>
      <c r="AA83">
        <v>9.9416000000000004E-2</v>
      </c>
      <c r="AB83">
        <v>9.9779999999999994E-2</v>
      </c>
      <c r="AC83">
        <v>0.10015499999999999</v>
      </c>
      <c r="AD83">
        <v>0.10054200000000001</v>
      </c>
      <c r="AE83">
        <v>0.10094500000000001</v>
      </c>
      <c r="AF83">
        <v>0.101368</v>
      </c>
      <c r="AG83">
        <v>0.101811</v>
      </c>
      <c r="AH83">
        <v>0.10227600000000001</v>
      </c>
      <c r="AI83">
        <v>0.10276299999999999</v>
      </c>
      <c r="AJ83">
        <v>0.103271</v>
      </c>
      <c r="AK83">
        <v>0.10378900000000001</v>
      </c>
      <c r="AL83" s="51">
        <v>5.0000000000000001E-3</v>
      </c>
    </row>
    <row r="84" spans="1:38">
      <c r="A84" t="s">
        <v>118</v>
      </c>
      <c r="B84" t="s">
        <v>337</v>
      </c>
      <c r="C84" t="s">
        <v>417</v>
      </c>
      <c r="D84" t="s">
        <v>1398</v>
      </c>
      <c r="E84" t="s">
        <v>526</v>
      </c>
      <c r="F84">
        <v>0</v>
      </c>
      <c r="G84">
        <v>0</v>
      </c>
      <c r="H84">
        <v>0</v>
      </c>
      <c r="I84">
        <v>0</v>
      </c>
      <c r="J84">
        <v>0</v>
      </c>
      <c r="K84">
        <v>0</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c r="AG84">
        <v>0</v>
      </c>
      <c r="AH84">
        <v>0</v>
      </c>
      <c r="AI84">
        <v>0</v>
      </c>
      <c r="AJ84">
        <v>0</v>
      </c>
      <c r="AK84">
        <v>0</v>
      </c>
      <c r="AL84" t="s">
        <v>125</v>
      </c>
    </row>
    <row r="85" spans="1:38">
      <c r="A85" t="s">
        <v>270</v>
      </c>
      <c r="B85" t="s">
        <v>339</v>
      </c>
      <c r="C85" t="s">
        <v>418</v>
      </c>
      <c r="D85" t="s">
        <v>1399</v>
      </c>
      <c r="E85" t="s">
        <v>526</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0</v>
      </c>
      <c r="AI85">
        <v>0</v>
      </c>
      <c r="AJ85">
        <v>0</v>
      </c>
      <c r="AK85">
        <v>0</v>
      </c>
      <c r="AL85" t="s">
        <v>125</v>
      </c>
    </row>
    <row r="86" spans="1:38">
      <c r="B86" s="1" t="s">
        <v>292</v>
      </c>
      <c r="C86" t="s">
        <v>419</v>
      </c>
      <c r="D86" t="s">
        <v>1400</v>
      </c>
      <c r="E86" t="s">
        <v>526</v>
      </c>
      <c r="F86">
        <v>49.124718000000001</v>
      </c>
      <c r="G86">
        <v>50.002377000000003</v>
      </c>
      <c r="H86">
        <v>50.829475000000002</v>
      </c>
      <c r="I86">
        <v>51.513145000000002</v>
      </c>
      <c r="J86">
        <v>52.173180000000002</v>
      </c>
      <c r="K86">
        <v>52.829749999999997</v>
      </c>
      <c r="L86">
        <v>53.460701</v>
      </c>
      <c r="M86">
        <v>54.088158</v>
      </c>
      <c r="N86">
        <v>54.687987999999997</v>
      </c>
      <c r="O86">
        <v>55.315410999999997</v>
      </c>
      <c r="P86">
        <v>55.939658999999999</v>
      </c>
      <c r="Q86">
        <v>56.410964999999997</v>
      </c>
      <c r="R86">
        <v>57.057265999999998</v>
      </c>
      <c r="S86">
        <v>57.683121</v>
      </c>
      <c r="T86">
        <v>58.287663000000002</v>
      </c>
      <c r="U86">
        <v>58.841217</v>
      </c>
      <c r="V86">
        <v>59.417301000000002</v>
      </c>
      <c r="W86">
        <v>59.976951999999997</v>
      </c>
      <c r="X86">
        <v>60.531981999999999</v>
      </c>
      <c r="Y86">
        <v>61.099018000000001</v>
      </c>
      <c r="Z86">
        <v>61.666862000000002</v>
      </c>
      <c r="AA86">
        <v>62.233863999999997</v>
      </c>
      <c r="AB86">
        <v>62.771835000000003</v>
      </c>
      <c r="AC86">
        <v>63.311225999999998</v>
      </c>
      <c r="AD86">
        <v>63.863608999999997</v>
      </c>
      <c r="AE86">
        <v>64.421509</v>
      </c>
      <c r="AF86">
        <v>64.971480999999997</v>
      </c>
      <c r="AG86">
        <v>65.567513000000005</v>
      </c>
      <c r="AH86">
        <v>66.150879000000003</v>
      </c>
      <c r="AI86">
        <v>66.765129000000002</v>
      </c>
      <c r="AJ86">
        <v>67.348281999999998</v>
      </c>
      <c r="AK86">
        <v>67.944777999999999</v>
      </c>
      <c r="AL86" s="51">
        <v>1.0999999999999999E-2</v>
      </c>
    </row>
    <row r="87" spans="1:38">
      <c r="B87" t="s">
        <v>420</v>
      </c>
      <c r="C87" t="s">
        <v>421</v>
      </c>
      <c r="D87" t="s">
        <v>1401</v>
      </c>
      <c r="E87" t="s">
        <v>526</v>
      </c>
      <c r="F87">
        <v>10.422048999999999</v>
      </c>
      <c r="G87">
        <v>10.531468</v>
      </c>
      <c r="H87">
        <v>10.640453000000001</v>
      </c>
      <c r="I87">
        <v>10.74976</v>
      </c>
      <c r="J87">
        <v>10.859997999999999</v>
      </c>
      <c r="K87">
        <v>10.968223999999999</v>
      </c>
      <c r="L87">
        <v>11.071688</v>
      </c>
      <c r="M87">
        <v>11.174754</v>
      </c>
      <c r="N87">
        <v>11.276880999999999</v>
      </c>
      <c r="O87">
        <v>11.376637000000001</v>
      </c>
      <c r="P87">
        <v>11.475645</v>
      </c>
      <c r="Q87">
        <v>11.5741</v>
      </c>
      <c r="R87">
        <v>11.671004999999999</v>
      </c>
      <c r="S87">
        <v>11.766532</v>
      </c>
      <c r="T87">
        <v>11.863631</v>
      </c>
      <c r="U87">
        <v>11.959968999999999</v>
      </c>
      <c r="V87">
        <v>12.055451</v>
      </c>
      <c r="W87">
        <v>12.149978000000001</v>
      </c>
      <c r="X87">
        <v>12.243448000000001</v>
      </c>
      <c r="Y87">
        <v>12.335788000000001</v>
      </c>
      <c r="Z87">
        <v>12.426949</v>
      </c>
      <c r="AA87">
        <v>12.516918</v>
      </c>
      <c r="AB87">
        <v>12.605727999999999</v>
      </c>
      <c r="AC87">
        <v>12.693441</v>
      </c>
      <c r="AD87">
        <v>12.780125999999999</v>
      </c>
      <c r="AE87">
        <v>12.865875000000001</v>
      </c>
      <c r="AF87">
        <v>12.950798000000001</v>
      </c>
      <c r="AG87">
        <v>13.035023000000001</v>
      </c>
      <c r="AH87">
        <v>13.118643</v>
      </c>
      <c r="AI87">
        <v>13.201827</v>
      </c>
      <c r="AJ87">
        <v>13.284770999999999</v>
      </c>
      <c r="AK87">
        <v>13.367388999999999</v>
      </c>
      <c r="AL87" s="51">
        <v>8.0000000000000002E-3</v>
      </c>
    </row>
    <row r="88" spans="1:38" s="43" customFormat="1">
      <c r="B88" s="43" t="s">
        <v>337</v>
      </c>
      <c r="C88" s="43" t="s">
        <v>422</v>
      </c>
      <c r="D88" s="43" t="s">
        <v>1402</v>
      </c>
      <c r="E88" s="43" t="s">
        <v>526</v>
      </c>
      <c r="F88" s="43">
        <v>1.718127</v>
      </c>
      <c r="G88" s="43">
        <v>1.7361660000000001</v>
      </c>
      <c r="H88" s="43">
        <v>1.754132</v>
      </c>
      <c r="I88" s="43">
        <v>1.7721519999999999</v>
      </c>
      <c r="J88" s="43">
        <v>1.7903249999999999</v>
      </c>
      <c r="K88" s="43">
        <v>1.8081670000000001</v>
      </c>
      <c r="L88" s="43">
        <v>1.825224</v>
      </c>
      <c r="M88" s="43">
        <v>1.8422149999999999</v>
      </c>
      <c r="N88" s="43">
        <v>1.859051</v>
      </c>
      <c r="O88" s="43">
        <v>1.8754960000000001</v>
      </c>
      <c r="P88" s="43">
        <v>1.891818</v>
      </c>
      <c r="Q88" s="43">
        <v>1.9080490000000001</v>
      </c>
      <c r="R88" s="43">
        <v>1.9240250000000001</v>
      </c>
      <c r="S88" s="43">
        <v>1.939773</v>
      </c>
      <c r="T88" s="43">
        <v>1.9557800000000001</v>
      </c>
      <c r="U88" s="43">
        <v>1.971662</v>
      </c>
      <c r="V88" s="43">
        <v>1.9874019999999999</v>
      </c>
      <c r="W88" s="43">
        <v>2.0029849999999998</v>
      </c>
      <c r="X88" s="43">
        <v>2.0183939999999998</v>
      </c>
      <c r="Y88" s="43">
        <v>2.033617</v>
      </c>
      <c r="Z88" s="43">
        <v>2.048645</v>
      </c>
      <c r="AA88" s="43">
        <v>2.0634779999999999</v>
      </c>
      <c r="AB88" s="43">
        <v>2.0781179999999999</v>
      </c>
      <c r="AC88" s="43">
        <v>2.092578</v>
      </c>
      <c r="AD88" s="43">
        <v>2.1068690000000001</v>
      </c>
      <c r="AE88" s="43">
        <v>2.1210049999999998</v>
      </c>
      <c r="AF88" s="43">
        <v>2.135005</v>
      </c>
      <c r="AG88" s="43">
        <v>2.1488900000000002</v>
      </c>
      <c r="AH88" s="43">
        <v>2.1626750000000001</v>
      </c>
      <c r="AI88" s="43">
        <v>2.1763880000000002</v>
      </c>
      <c r="AJ88" s="43">
        <v>2.1900620000000002</v>
      </c>
      <c r="AK88" s="43">
        <v>2.2036820000000001</v>
      </c>
      <c r="AL88" s="77">
        <v>8.0000000000000002E-3</v>
      </c>
    </row>
    <row r="89" spans="1:38" s="78" customFormat="1">
      <c r="B89" s="78" t="s">
        <v>423</v>
      </c>
      <c r="C89" s="78" t="s">
        <v>424</v>
      </c>
      <c r="D89" s="78" t="s">
        <v>1403</v>
      </c>
      <c r="E89" s="78" t="s">
        <v>526</v>
      </c>
      <c r="F89" s="78">
        <v>8.7039209999999994</v>
      </c>
      <c r="G89" s="78">
        <v>8.7953019999999995</v>
      </c>
      <c r="H89" s="78">
        <v>8.8863210000000006</v>
      </c>
      <c r="I89" s="78">
        <v>8.977608</v>
      </c>
      <c r="J89" s="78">
        <v>9.0696729999999999</v>
      </c>
      <c r="K89" s="78">
        <v>9.1600560000000009</v>
      </c>
      <c r="L89" s="78">
        <v>9.2464639999999996</v>
      </c>
      <c r="M89" s="78">
        <v>9.3325399999999998</v>
      </c>
      <c r="N89" s="78">
        <v>9.4178300000000004</v>
      </c>
      <c r="O89" s="78">
        <v>9.5011419999999998</v>
      </c>
      <c r="P89" s="78">
        <v>9.5838269999999994</v>
      </c>
      <c r="Q89" s="78">
        <v>9.6660509999999995</v>
      </c>
      <c r="R89" s="78">
        <v>9.7469809999999999</v>
      </c>
      <c r="S89" s="78">
        <v>9.8267589999999991</v>
      </c>
      <c r="T89" s="78">
        <v>9.9078510000000009</v>
      </c>
      <c r="U89" s="78">
        <v>9.9883070000000007</v>
      </c>
      <c r="V89" s="78">
        <v>10.068049</v>
      </c>
      <c r="W89" s="78">
        <v>10.146993</v>
      </c>
      <c r="X89" s="78">
        <v>10.225054</v>
      </c>
      <c r="Y89" s="78">
        <v>10.302171</v>
      </c>
      <c r="Z89" s="78">
        <v>10.378304</v>
      </c>
      <c r="AA89" s="78">
        <v>10.453441</v>
      </c>
      <c r="AB89" s="78">
        <v>10.527609999999999</v>
      </c>
      <c r="AC89" s="78">
        <v>10.600863</v>
      </c>
      <c r="AD89" s="78">
        <v>10.673257</v>
      </c>
      <c r="AE89" s="78">
        <v>10.744870000000001</v>
      </c>
      <c r="AF89" s="78">
        <v>10.815792999999999</v>
      </c>
      <c r="AG89" s="78">
        <v>10.886132999999999</v>
      </c>
      <c r="AH89" s="78">
        <v>10.955968</v>
      </c>
      <c r="AI89" s="78">
        <v>11.025439</v>
      </c>
      <c r="AJ89" s="78">
        <v>11.094709</v>
      </c>
      <c r="AK89" s="78">
        <v>11.163707</v>
      </c>
      <c r="AL89" s="79">
        <v>8.0000000000000002E-3</v>
      </c>
    </row>
    <row r="90" spans="1:38">
      <c r="B90" t="s">
        <v>365</v>
      </c>
      <c r="C90" t="s">
        <v>425</v>
      </c>
      <c r="D90" t="s">
        <v>1404</v>
      </c>
      <c r="E90" t="s">
        <v>526</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c r="AK90">
        <v>0</v>
      </c>
      <c r="AL90" t="s">
        <v>125</v>
      </c>
    </row>
    <row r="91" spans="1:38">
      <c r="B91" t="s">
        <v>367</v>
      </c>
      <c r="C91" t="s">
        <v>426</v>
      </c>
      <c r="D91" t="s">
        <v>1405</v>
      </c>
      <c r="E91" t="s">
        <v>526</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v>0</v>
      </c>
      <c r="AL91" t="s">
        <v>125</v>
      </c>
    </row>
    <row r="92" spans="1:38">
      <c r="B92" t="s">
        <v>427</v>
      </c>
      <c r="C92" t="s">
        <v>428</v>
      </c>
      <c r="D92" t="s">
        <v>1406</v>
      </c>
      <c r="E92" t="s">
        <v>526</v>
      </c>
      <c r="F92">
        <v>17.189330999999999</v>
      </c>
      <c r="G92">
        <v>17.388334</v>
      </c>
      <c r="H92">
        <v>17.585045000000001</v>
      </c>
      <c r="I92">
        <v>17.759405000000001</v>
      </c>
      <c r="J92">
        <v>17.923173999999999</v>
      </c>
      <c r="K92">
        <v>18.088471999999999</v>
      </c>
      <c r="L92">
        <v>18.245422000000001</v>
      </c>
      <c r="M92">
        <v>18.398161000000002</v>
      </c>
      <c r="N92">
        <v>18.547803999999999</v>
      </c>
      <c r="O92">
        <v>18.698661999999999</v>
      </c>
      <c r="P92">
        <v>18.8507</v>
      </c>
      <c r="Q92">
        <v>18.974637999999999</v>
      </c>
      <c r="R92">
        <v>19.112000999999999</v>
      </c>
      <c r="S92">
        <v>19.245508000000001</v>
      </c>
      <c r="T92">
        <v>19.375571999999998</v>
      </c>
      <c r="U92">
        <v>19.495076999999998</v>
      </c>
      <c r="V92">
        <v>19.609204999999999</v>
      </c>
      <c r="W92">
        <v>19.717877999999999</v>
      </c>
      <c r="X92">
        <v>19.822212</v>
      </c>
      <c r="Y92">
        <v>19.920148999999999</v>
      </c>
      <c r="Z92">
        <v>20.010719000000002</v>
      </c>
      <c r="AA92">
        <v>20.095358000000001</v>
      </c>
      <c r="AB92">
        <v>20.166985</v>
      </c>
      <c r="AC92">
        <v>20.231947000000002</v>
      </c>
      <c r="AD92">
        <v>20.293125</v>
      </c>
      <c r="AE92">
        <v>20.351675</v>
      </c>
      <c r="AF92">
        <v>20.412085999999999</v>
      </c>
      <c r="AG92">
        <v>20.483519000000001</v>
      </c>
      <c r="AH92">
        <v>20.565197000000001</v>
      </c>
      <c r="AI92">
        <v>20.663222999999999</v>
      </c>
      <c r="AJ92">
        <v>20.777836000000001</v>
      </c>
      <c r="AK92">
        <v>20.911673</v>
      </c>
      <c r="AL92" s="51">
        <v>6.0000000000000001E-3</v>
      </c>
    </row>
    <row r="93" spans="1:38" s="43" customFormat="1">
      <c r="B93" s="43" t="s">
        <v>337</v>
      </c>
      <c r="C93" s="43" t="s">
        <v>429</v>
      </c>
      <c r="D93" s="43" t="s">
        <v>1407</v>
      </c>
      <c r="E93" s="43" t="s">
        <v>526</v>
      </c>
      <c r="F93" s="43">
        <v>17.189330999999999</v>
      </c>
      <c r="G93" s="43">
        <v>17.388334</v>
      </c>
      <c r="H93" s="43">
        <v>17.585045000000001</v>
      </c>
      <c r="I93" s="43">
        <v>17.759405000000001</v>
      </c>
      <c r="J93" s="43">
        <v>17.923173999999999</v>
      </c>
      <c r="K93" s="43">
        <v>18.088471999999999</v>
      </c>
      <c r="L93" s="43">
        <v>18.245422000000001</v>
      </c>
      <c r="M93" s="43">
        <v>18.398161000000002</v>
      </c>
      <c r="N93" s="43">
        <v>18.547803999999999</v>
      </c>
      <c r="O93" s="43">
        <v>18.698661999999999</v>
      </c>
      <c r="P93" s="43">
        <v>18.8507</v>
      </c>
      <c r="Q93" s="43">
        <v>18.974637999999999</v>
      </c>
      <c r="R93" s="43">
        <v>19.112000999999999</v>
      </c>
      <c r="S93" s="43">
        <v>19.245508000000001</v>
      </c>
      <c r="T93" s="43">
        <v>19.375571999999998</v>
      </c>
      <c r="U93" s="43">
        <v>19.495076999999998</v>
      </c>
      <c r="V93" s="43">
        <v>19.609204999999999</v>
      </c>
      <c r="W93" s="43">
        <v>19.717877999999999</v>
      </c>
      <c r="X93" s="43">
        <v>19.822212</v>
      </c>
      <c r="Y93" s="43">
        <v>19.920148999999999</v>
      </c>
      <c r="Z93" s="43">
        <v>20.010719000000002</v>
      </c>
      <c r="AA93" s="43">
        <v>20.095358000000001</v>
      </c>
      <c r="AB93" s="43">
        <v>20.166985</v>
      </c>
      <c r="AC93" s="43">
        <v>20.231947000000002</v>
      </c>
      <c r="AD93" s="43">
        <v>20.293125</v>
      </c>
      <c r="AE93" s="43">
        <v>20.351675</v>
      </c>
      <c r="AF93" s="43">
        <v>20.412085999999999</v>
      </c>
      <c r="AG93" s="43">
        <v>20.483519000000001</v>
      </c>
      <c r="AH93" s="43">
        <v>20.565197000000001</v>
      </c>
      <c r="AI93" s="43">
        <v>20.663222999999999</v>
      </c>
      <c r="AJ93" s="43">
        <v>20.777836000000001</v>
      </c>
      <c r="AK93" s="43">
        <v>20.911673</v>
      </c>
      <c r="AL93" s="77">
        <v>6.0000000000000001E-3</v>
      </c>
    </row>
    <row r="94" spans="1:38">
      <c r="B94" t="s">
        <v>430</v>
      </c>
      <c r="C94" t="s">
        <v>431</v>
      </c>
      <c r="D94" t="s">
        <v>1408</v>
      </c>
      <c r="E94" t="s">
        <v>526</v>
      </c>
      <c r="F94">
        <v>21.513335999999999</v>
      </c>
      <c r="G94">
        <v>22.082573</v>
      </c>
      <c r="H94">
        <v>22.603981000000001</v>
      </c>
      <c r="I94">
        <v>23.003981</v>
      </c>
      <c r="J94">
        <v>23.390004999999999</v>
      </c>
      <c r="K94">
        <v>23.773052</v>
      </c>
      <c r="L94">
        <v>24.143588999999999</v>
      </c>
      <c r="M94">
        <v>24.515246999999999</v>
      </c>
      <c r="N94">
        <v>24.863299999999999</v>
      </c>
      <c r="O94">
        <v>25.240112</v>
      </c>
      <c r="P94">
        <v>25.613313999999999</v>
      </c>
      <c r="Q94">
        <v>25.862228000000002</v>
      </c>
      <c r="R94">
        <v>26.274260999999999</v>
      </c>
      <c r="S94">
        <v>26.671078000000001</v>
      </c>
      <c r="T94">
        <v>27.048458</v>
      </c>
      <c r="U94">
        <v>27.386172999999999</v>
      </c>
      <c r="V94">
        <v>27.752644</v>
      </c>
      <c r="W94">
        <v>28.109095</v>
      </c>
      <c r="X94">
        <v>28.466328000000001</v>
      </c>
      <c r="Y94">
        <v>28.843084000000001</v>
      </c>
      <c r="Z94">
        <v>29.229195000000001</v>
      </c>
      <c r="AA94">
        <v>29.621590000000001</v>
      </c>
      <c r="AB94">
        <v>29.999123000000001</v>
      </c>
      <c r="AC94">
        <v>30.385840999999999</v>
      </c>
      <c r="AD94">
        <v>30.790355999999999</v>
      </c>
      <c r="AE94">
        <v>31.203959000000001</v>
      </c>
      <c r="AF94">
        <v>31.608601</v>
      </c>
      <c r="AG94">
        <v>32.048972999999997</v>
      </c>
      <c r="AH94">
        <v>32.467041000000002</v>
      </c>
      <c r="AI94">
        <v>32.900078000000001</v>
      </c>
      <c r="AJ94">
        <v>33.285671000000001</v>
      </c>
      <c r="AK94">
        <v>33.665717999999998</v>
      </c>
      <c r="AL94" s="51">
        <v>1.4999999999999999E-2</v>
      </c>
    </row>
    <row r="95" spans="1:38" s="43" customFormat="1">
      <c r="B95" s="43" t="s">
        <v>337</v>
      </c>
      <c r="C95" s="43" t="s">
        <v>432</v>
      </c>
      <c r="D95" s="43" t="s">
        <v>1409</v>
      </c>
      <c r="E95" s="43" t="s">
        <v>526</v>
      </c>
      <c r="F95" s="43">
        <v>6.1163569999999998</v>
      </c>
      <c r="G95" s="43">
        <v>6.2241299999999997</v>
      </c>
      <c r="H95" s="43">
        <v>6.3306100000000001</v>
      </c>
      <c r="I95" s="43">
        <v>6.4138650000000004</v>
      </c>
      <c r="J95" s="43">
        <v>6.4885789999999997</v>
      </c>
      <c r="K95" s="43">
        <v>6.5661990000000001</v>
      </c>
      <c r="L95" s="43">
        <v>6.643357</v>
      </c>
      <c r="M95" s="43">
        <v>6.7201060000000004</v>
      </c>
      <c r="N95" s="43">
        <v>6.7947439999999997</v>
      </c>
      <c r="O95" s="43">
        <v>6.8730010000000004</v>
      </c>
      <c r="P95" s="43">
        <v>6.9528600000000003</v>
      </c>
      <c r="Q95" s="43">
        <v>7.0319750000000001</v>
      </c>
      <c r="R95" s="43">
        <v>7.1169390000000003</v>
      </c>
      <c r="S95" s="43">
        <v>7.2011750000000001</v>
      </c>
      <c r="T95" s="43">
        <v>7.2841870000000002</v>
      </c>
      <c r="U95" s="43">
        <v>7.3567030000000004</v>
      </c>
      <c r="V95" s="43">
        <v>7.43011</v>
      </c>
      <c r="W95" s="43">
        <v>7.5043150000000001</v>
      </c>
      <c r="X95" s="43">
        <v>7.5790610000000003</v>
      </c>
      <c r="Y95" s="43">
        <v>7.6572360000000002</v>
      </c>
      <c r="Z95" s="43">
        <v>7.7375800000000003</v>
      </c>
      <c r="AA95" s="43">
        <v>7.8191449999999998</v>
      </c>
      <c r="AB95" s="43">
        <v>7.8979109999999997</v>
      </c>
      <c r="AC95" s="43">
        <v>7.9781959999999996</v>
      </c>
      <c r="AD95" s="43">
        <v>8.0587149999999994</v>
      </c>
      <c r="AE95" s="43">
        <v>8.1401579999999996</v>
      </c>
      <c r="AF95" s="43">
        <v>8.2210789999999996</v>
      </c>
      <c r="AG95" s="43">
        <v>8.3059560000000001</v>
      </c>
      <c r="AH95" s="43">
        <v>8.3885280000000009</v>
      </c>
      <c r="AI95" s="43">
        <v>8.4729299999999999</v>
      </c>
      <c r="AJ95" s="43">
        <v>8.5481010000000008</v>
      </c>
      <c r="AK95" s="43">
        <v>8.6181129999999992</v>
      </c>
      <c r="AL95" s="77">
        <v>1.0999999999999999E-2</v>
      </c>
    </row>
    <row r="96" spans="1:38" s="78" customFormat="1">
      <c r="B96" s="78" t="s">
        <v>423</v>
      </c>
      <c r="C96" s="78" t="s">
        <v>433</v>
      </c>
      <c r="D96" s="78" t="s">
        <v>1410</v>
      </c>
      <c r="E96" s="78" t="s">
        <v>526</v>
      </c>
      <c r="F96" s="78">
        <v>15.396979999999999</v>
      </c>
      <c r="G96" s="78">
        <v>15.858444</v>
      </c>
      <c r="H96" s="78">
        <v>16.273371000000001</v>
      </c>
      <c r="I96" s="78">
        <v>16.590116999999999</v>
      </c>
      <c r="J96" s="78">
        <v>16.901426000000001</v>
      </c>
      <c r="K96" s="78">
        <v>17.206854</v>
      </c>
      <c r="L96" s="78">
        <v>17.500230999999999</v>
      </c>
      <c r="M96" s="78">
        <v>17.795141000000001</v>
      </c>
      <c r="N96" s="78">
        <v>18.068556000000001</v>
      </c>
      <c r="O96" s="78">
        <v>18.367111000000001</v>
      </c>
      <c r="P96" s="78">
        <v>18.660454000000001</v>
      </c>
      <c r="Q96" s="78">
        <v>18.830254</v>
      </c>
      <c r="R96" s="78">
        <v>19.157322000000001</v>
      </c>
      <c r="S96" s="78">
        <v>19.469904</v>
      </c>
      <c r="T96" s="78">
        <v>19.764271000000001</v>
      </c>
      <c r="U96" s="78">
        <v>20.02947</v>
      </c>
      <c r="V96" s="78">
        <v>20.322533</v>
      </c>
      <c r="W96" s="78">
        <v>20.604780000000002</v>
      </c>
      <c r="X96" s="78">
        <v>20.887266</v>
      </c>
      <c r="Y96" s="78">
        <v>21.185848</v>
      </c>
      <c r="Z96" s="78">
        <v>21.491614999999999</v>
      </c>
      <c r="AA96" s="78">
        <v>21.802444000000001</v>
      </c>
      <c r="AB96" s="78">
        <v>22.101212</v>
      </c>
      <c r="AC96" s="78">
        <v>22.407644000000001</v>
      </c>
      <c r="AD96" s="78">
        <v>22.731642000000001</v>
      </c>
      <c r="AE96" s="78">
        <v>23.063801000000002</v>
      </c>
      <c r="AF96" s="78">
        <v>23.387522000000001</v>
      </c>
      <c r="AG96" s="78">
        <v>23.743019</v>
      </c>
      <c r="AH96" s="78">
        <v>24.078513999999998</v>
      </c>
      <c r="AI96" s="78">
        <v>24.427147000000001</v>
      </c>
      <c r="AJ96" s="78">
        <v>24.737570000000002</v>
      </c>
      <c r="AK96" s="78">
        <v>25.047604</v>
      </c>
      <c r="AL96" s="79">
        <v>1.6E-2</v>
      </c>
    </row>
    <row r="97" spans="1:38">
      <c r="B97" t="s">
        <v>365</v>
      </c>
      <c r="C97" t="s">
        <v>434</v>
      </c>
      <c r="D97" t="s">
        <v>1411</v>
      </c>
      <c r="E97" t="s">
        <v>526</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v>0</v>
      </c>
      <c r="AK97">
        <v>0</v>
      </c>
      <c r="AL97" t="s">
        <v>125</v>
      </c>
    </row>
    <row r="98" spans="1:38">
      <c r="B98" t="s">
        <v>367</v>
      </c>
      <c r="C98" t="s">
        <v>435</v>
      </c>
      <c r="D98" t="s">
        <v>1412</v>
      </c>
      <c r="E98" t="s">
        <v>526</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v>0</v>
      </c>
      <c r="AK98">
        <v>0</v>
      </c>
      <c r="AL98" t="s">
        <v>125</v>
      </c>
    </row>
    <row r="99" spans="1:38">
      <c r="B99" t="s">
        <v>293</v>
      </c>
      <c r="C99" t="s">
        <v>436</v>
      </c>
      <c r="D99" t="s">
        <v>1413</v>
      </c>
      <c r="E99" t="s">
        <v>526</v>
      </c>
      <c r="F99">
        <v>245.48736600000001</v>
      </c>
      <c r="G99">
        <v>246.24731399999999</v>
      </c>
      <c r="H99">
        <v>246.89112900000001</v>
      </c>
      <c r="I99">
        <v>247.228027</v>
      </c>
      <c r="J99">
        <v>247.400879</v>
      </c>
      <c r="K99">
        <v>247.56100499999999</v>
      </c>
      <c r="L99">
        <v>247.74658199999999</v>
      </c>
      <c r="M99">
        <v>247.87222299999999</v>
      </c>
      <c r="N99">
        <v>247.947678</v>
      </c>
      <c r="O99">
        <v>248.034256</v>
      </c>
      <c r="P99">
        <v>248.11904899999999</v>
      </c>
      <c r="Q99">
        <v>248.128342</v>
      </c>
      <c r="R99">
        <v>248.11883499999999</v>
      </c>
      <c r="S99">
        <v>248.07858300000001</v>
      </c>
      <c r="T99">
        <v>247.94284099999999</v>
      </c>
      <c r="U99">
        <v>247.70436100000001</v>
      </c>
      <c r="V99">
        <v>247.38197299999999</v>
      </c>
      <c r="W99">
        <v>247.05050700000001</v>
      </c>
      <c r="X99">
        <v>246.67228700000001</v>
      </c>
      <c r="Y99">
        <v>246.27056899999999</v>
      </c>
      <c r="Z99">
        <v>245.84454299999999</v>
      </c>
      <c r="AA99">
        <v>245.363708</v>
      </c>
      <c r="AB99">
        <v>244.83712800000001</v>
      </c>
      <c r="AC99">
        <v>244.242966</v>
      </c>
      <c r="AD99">
        <v>243.636383</v>
      </c>
      <c r="AE99">
        <v>243.03659099999999</v>
      </c>
      <c r="AF99">
        <v>242.46649199999999</v>
      </c>
      <c r="AG99">
        <v>241.925995</v>
      </c>
      <c r="AH99">
        <v>241.38653600000001</v>
      </c>
      <c r="AI99">
        <v>240.85848999999999</v>
      </c>
      <c r="AJ99">
        <v>240.316284</v>
      </c>
      <c r="AK99">
        <v>239.76005599999999</v>
      </c>
      <c r="AL99" s="51">
        <v>-1E-3</v>
      </c>
    </row>
    <row r="100" spans="1:38">
      <c r="A100" t="s">
        <v>120</v>
      </c>
      <c r="B100" t="s">
        <v>437</v>
      </c>
      <c r="C100" t="s">
        <v>438</v>
      </c>
      <c r="D100" t="s">
        <v>1414</v>
      </c>
      <c r="E100" t="s">
        <v>526</v>
      </c>
      <c r="F100">
        <v>190.410965</v>
      </c>
      <c r="G100">
        <v>189.7621</v>
      </c>
      <c r="H100">
        <v>189.07870500000001</v>
      </c>
      <c r="I100">
        <v>188.358902</v>
      </c>
      <c r="J100">
        <v>187.59948700000001</v>
      </c>
      <c r="K100">
        <v>186.799026</v>
      </c>
      <c r="L100">
        <v>185.95710800000001</v>
      </c>
      <c r="M100">
        <v>185.07472200000001</v>
      </c>
      <c r="N100">
        <v>184.14857499999999</v>
      </c>
      <c r="O100">
        <v>183.176941</v>
      </c>
      <c r="P100">
        <v>182.16502399999999</v>
      </c>
      <c r="Q100">
        <v>181.106796</v>
      </c>
      <c r="R100">
        <v>179.99432400000001</v>
      </c>
      <c r="S100">
        <v>178.833923</v>
      </c>
      <c r="T100">
        <v>177.626465</v>
      </c>
      <c r="U100">
        <v>176.37313800000001</v>
      </c>
      <c r="V100">
        <v>175.075287</v>
      </c>
      <c r="W100">
        <v>173.734589</v>
      </c>
      <c r="X100">
        <v>172.352722</v>
      </c>
      <c r="Y100">
        <v>170.93141199999999</v>
      </c>
      <c r="Z100">
        <v>169.47247300000001</v>
      </c>
      <c r="AA100">
        <v>167.97778299999999</v>
      </c>
      <c r="AB100">
        <v>166.449341</v>
      </c>
      <c r="AC100">
        <v>164.88917499999999</v>
      </c>
      <c r="AD100">
        <v>163.29942299999999</v>
      </c>
      <c r="AE100">
        <v>161.68244899999999</v>
      </c>
      <c r="AF100">
        <v>160.04063400000001</v>
      </c>
      <c r="AG100">
        <v>158.37591599999999</v>
      </c>
      <c r="AH100">
        <v>156.689774</v>
      </c>
      <c r="AI100">
        <v>154.98407</v>
      </c>
      <c r="AJ100">
        <v>153.260391</v>
      </c>
      <c r="AK100">
        <v>151.515152</v>
      </c>
      <c r="AL100" s="51">
        <v>-7.0000000000000001E-3</v>
      </c>
    </row>
    <row r="101" spans="1:38">
      <c r="A101" t="s">
        <v>121</v>
      </c>
      <c r="B101" t="s">
        <v>331</v>
      </c>
      <c r="C101" t="s">
        <v>439</v>
      </c>
      <c r="D101" t="s">
        <v>1415</v>
      </c>
      <c r="E101" t="s">
        <v>526</v>
      </c>
      <c r="F101">
        <v>55.076408000000001</v>
      </c>
      <c r="G101">
        <v>56.485213999999999</v>
      </c>
      <c r="H101">
        <v>57.812427999999997</v>
      </c>
      <c r="I101">
        <v>58.869121999999997</v>
      </c>
      <c r="J101">
        <v>59.801392</v>
      </c>
      <c r="K101">
        <v>60.761977999999999</v>
      </c>
      <c r="L101">
        <v>61.789467000000002</v>
      </c>
      <c r="M101">
        <v>62.797500999999997</v>
      </c>
      <c r="N101">
        <v>63.799098999999998</v>
      </c>
      <c r="O101">
        <v>64.857315</v>
      </c>
      <c r="P101">
        <v>65.954018000000005</v>
      </c>
      <c r="Q101">
        <v>67.021545000000003</v>
      </c>
      <c r="R101">
        <v>68.124504000000002</v>
      </c>
      <c r="S101">
        <v>69.244658999999999</v>
      </c>
      <c r="T101">
        <v>70.316367999999997</v>
      </c>
      <c r="U101">
        <v>71.331222999999994</v>
      </c>
      <c r="V101">
        <v>72.306685999999999</v>
      </c>
      <c r="W101">
        <v>73.315910000000002</v>
      </c>
      <c r="X101">
        <v>74.319564999999997</v>
      </c>
      <c r="Y101">
        <v>75.339149000000006</v>
      </c>
      <c r="Z101">
        <v>76.372078000000002</v>
      </c>
      <c r="AA101">
        <v>77.385932999999994</v>
      </c>
      <c r="AB101">
        <v>78.387778999999995</v>
      </c>
      <c r="AC101">
        <v>79.353790000000004</v>
      </c>
      <c r="AD101">
        <v>80.336967000000001</v>
      </c>
      <c r="AE101">
        <v>81.354149000000007</v>
      </c>
      <c r="AF101">
        <v>82.425865000000002</v>
      </c>
      <c r="AG101">
        <v>83.550072</v>
      </c>
      <c r="AH101">
        <v>84.696762000000007</v>
      </c>
      <c r="AI101">
        <v>85.874427999999995</v>
      </c>
      <c r="AJ101">
        <v>87.055901000000006</v>
      </c>
      <c r="AK101">
        <v>88.244904000000005</v>
      </c>
      <c r="AL101" s="51">
        <v>1.4999999999999999E-2</v>
      </c>
    </row>
    <row r="102" spans="1:38">
      <c r="B102" t="s">
        <v>294</v>
      </c>
      <c r="C102" t="s">
        <v>440</v>
      </c>
      <c r="D102" t="s">
        <v>1416</v>
      </c>
      <c r="E102" t="s">
        <v>526</v>
      </c>
      <c r="F102">
        <v>131.468796</v>
      </c>
      <c r="G102">
        <v>130.997803</v>
      </c>
      <c r="H102">
        <v>130.61691300000001</v>
      </c>
      <c r="I102">
        <v>130.165558</v>
      </c>
      <c r="J102">
        <v>129.71597299999999</v>
      </c>
      <c r="K102">
        <v>129.23587000000001</v>
      </c>
      <c r="L102">
        <v>128.716644</v>
      </c>
      <c r="M102">
        <v>128.21002200000001</v>
      </c>
      <c r="N102">
        <v>127.738174</v>
      </c>
      <c r="O102">
        <v>127.328766</v>
      </c>
      <c r="P102">
        <v>126.997231</v>
      </c>
      <c r="Q102">
        <v>126.676323</v>
      </c>
      <c r="R102">
        <v>126.394974</v>
      </c>
      <c r="S102">
        <v>126.142281</v>
      </c>
      <c r="T102">
        <v>125.896423</v>
      </c>
      <c r="U102">
        <v>125.704262</v>
      </c>
      <c r="V102">
        <v>125.55006400000001</v>
      </c>
      <c r="W102">
        <v>125.490341</v>
      </c>
      <c r="X102">
        <v>125.46354700000001</v>
      </c>
      <c r="Y102">
        <v>125.469437</v>
      </c>
      <c r="Z102">
        <v>125.51205400000001</v>
      </c>
      <c r="AA102">
        <v>125.52898399999999</v>
      </c>
      <c r="AB102">
        <v>125.53334</v>
      </c>
      <c r="AC102">
        <v>125.612495</v>
      </c>
      <c r="AD102">
        <v>125.666901</v>
      </c>
      <c r="AE102">
        <v>125.76541899999999</v>
      </c>
      <c r="AF102">
        <v>125.939911</v>
      </c>
      <c r="AG102">
        <v>126.143784</v>
      </c>
      <c r="AH102">
        <v>126.360535</v>
      </c>
      <c r="AI102">
        <v>126.627083</v>
      </c>
      <c r="AJ102">
        <v>126.86328899999999</v>
      </c>
      <c r="AK102">
        <v>127.077911</v>
      </c>
      <c r="AL102" s="51">
        <v>-1E-3</v>
      </c>
    </row>
    <row r="103" spans="1:38">
      <c r="B103" t="s">
        <v>295</v>
      </c>
      <c r="C103" t="s">
        <v>441</v>
      </c>
      <c r="D103" t="s">
        <v>1417</v>
      </c>
      <c r="E103" t="s">
        <v>526</v>
      </c>
      <c r="F103">
        <v>671.92114300000003</v>
      </c>
      <c r="G103">
        <v>667.21630900000002</v>
      </c>
      <c r="H103">
        <v>701.37658699999997</v>
      </c>
      <c r="I103">
        <v>713.80554199999995</v>
      </c>
      <c r="J103">
        <v>720.88531499999999</v>
      </c>
      <c r="K103">
        <v>735.13073699999995</v>
      </c>
      <c r="L103">
        <v>751.84680200000003</v>
      </c>
      <c r="M103">
        <v>760.75671399999999</v>
      </c>
      <c r="N103">
        <v>755.91387899999995</v>
      </c>
      <c r="O103">
        <v>756.47766100000001</v>
      </c>
      <c r="P103">
        <v>763.30187999999998</v>
      </c>
      <c r="Q103">
        <v>765.38464399999998</v>
      </c>
      <c r="R103">
        <v>772.58117700000003</v>
      </c>
      <c r="S103">
        <v>775.92578100000003</v>
      </c>
      <c r="T103">
        <v>776.05963099999997</v>
      </c>
      <c r="U103">
        <v>777.57421899999997</v>
      </c>
      <c r="V103">
        <v>780.55438200000003</v>
      </c>
      <c r="W103">
        <v>791.48699999999997</v>
      </c>
      <c r="X103">
        <v>796.76007100000004</v>
      </c>
      <c r="Y103">
        <v>804.71331799999996</v>
      </c>
      <c r="Z103">
        <v>815.85620100000006</v>
      </c>
      <c r="AA103">
        <v>823.09863299999995</v>
      </c>
      <c r="AB103">
        <v>829.39862100000005</v>
      </c>
      <c r="AC103">
        <v>844.21929899999998</v>
      </c>
      <c r="AD103">
        <v>853.06616199999996</v>
      </c>
      <c r="AE103">
        <v>861.44494599999996</v>
      </c>
      <c r="AF103">
        <v>869.52752699999996</v>
      </c>
      <c r="AG103">
        <v>879.44995100000006</v>
      </c>
      <c r="AH103">
        <v>887.93481399999996</v>
      </c>
      <c r="AI103">
        <v>897.92761199999995</v>
      </c>
      <c r="AJ103">
        <v>905.136169</v>
      </c>
      <c r="AK103">
        <v>912.44329800000003</v>
      </c>
      <c r="AL103" s="51">
        <v>0.01</v>
      </c>
    </row>
    <row r="104" spans="1:38">
      <c r="B104" t="s">
        <v>207</v>
      </c>
      <c r="C104" t="s">
        <v>442</v>
      </c>
      <c r="D104" t="s">
        <v>1418</v>
      </c>
      <c r="E104" t="s">
        <v>526</v>
      </c>
      <c r="F104">
        <v>28112.632812</v>
      </c>
      <c r="G104">
        <v>28230.042968999998</v>
      </c>
      <c r="H104">
        <v>28207.839843999998</v>
      </c>
      <c r="I104">
        <v>28010.220702999999</v>
      </c>
      <c r="J104">
        <v>27786.570312</v>
      </c>
      <c r="K104">
        <v>27464.21875</v>
      </c>
      <c r="L104">
        <v>27153.484375</v>
      </c>
      <c r="M104">
        <v>26879.910156000002</v>
      </c>
      <c r="N104">
        <v>26657.339843999998</v>
      </c>
      <c r="O104">
        <v>26447.169922000001</v>
      </c>
      <c r="P104">
        <v>26242.152343999998</v>
      </c>
      <c r="Q104">
        <v>26066.857422000001</v>
      </c>
      <c r="R104">
        <v>25948.875</v>
      </c>
      <c r="S104">
        <v>25801.398438</v>
      </c>
      <c r="T104">
        <v>25698.722656000002</v>
      </c>
      <c r="U104">
        <v>25576.390625</v>
      </c>
      <c r="V104">
        <v>25466.162109000001</v>
      </c>
      <c r="W104">
        <v>25408.642577999999</v>
      </c>
      <c r="X104">
        <v>25370.513672000001</v>
      </c>
      <c r="Y104">
        <v>25336.40625</v>
      </c>
      <c r="Z104">
        <v>25339.396484000001</v>
      </c>
      <c r="AA104">
        <v>25369.296875</v>
      </c>
      <c r="AB104">
        <v>25391.189452999999</v>
      </c>
      <c r="AC104">
        <v>25453.394531000002</v>
      </c>
      <c r="AD104">
        <v>25523.726562</v>
      </c>
      <c r="AE104">
        <v>25622.962890999999</v>
      </c>
      <c r="AF104">
        <v>25750.769531000002</v>
      </c>
      <c r="AG104">
        <v>25928.53125</v>
      </c>
      <c r="AH104">
        <v>26092.914062</v>
      </c>
      <c r="AI104">
        <v>26299.697265999999</v>
      </c>
      <c r="AJ104">
        <v>26523.189452999999</v>
      </c>
      <c r="AK104">
        <v>26762.320312</v>
      </c>
      <c r="AL104" s="51">
        <v>-2E-3</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B43"/>
  <sheetViews>
    <sheetView workbookViewId="0">
      <selection activeCell="A39" sqref="A39:XFD39"/>
    </sheetView>
  </sheetViews>
  <sheetFormatPr baseColWidth="10" defaultColWidth="8.83203125" defaultRowHeight="15"/>
  <sheetData>
    <row r="1" spans="1:28">
      <c r="A1" t="s">
        <v>2311</v>
      </c>
    </row>
    <row r="2" spans="1:28">
      <c r="A2" t="s">
        <v>2312</v>
      </c>
    </row>
    <row r="3" spans="1:28">
      <c r="A3" t="s">
        <v>2313</v>
      </c>
    </row>
    <row r="4" spans="1:28">
      <c r="A4" t="s">
        <v>324</v>
      </c>
    </row>
    <row r="5" spans="1:28" s="80" customFormat="1" ht="160">
      <c r="A5" s="80" t="s">
        <v>2219</v>
      </c>
      <c r="B5" s="80" t="s">
        <v>2314</v>
      </c>
      <c r="C5" s="80" t="s">
        <v>2315</v>
      </c>
      <c r="D5" s="80" t="s">
        <v>2316</v>
      </c>
      <c r="E5" s="80" t="s">
        <v>2317</v>
      </c>
      <c r="F5" s="80" t="s">
        <v>2318</v>
      </c>
      <c r="G5" s="80" t="s">
        <v>2319</v>
      </c>
      <c r="H5" s="80" t="s">
        <v>2320</v>
      </c>
      <c r="I5" s="80" t="s">
        <v>2321</v>
      </c>
      <c r="J5" s="80" t="s">
        <v>2322</v>
      </c>
      <c r="K5" s="80" t="s">
        <v>2323</v>
      </c>
      <c r="L5" s="80" t="s">
        <v>2324</v>
      </c>
      <c r="M5" s="80" t="s">
        <v>2325</v>
      </c>
      <c r="N5" s="80" t="s">
        <v>2326</v>
      </c>
      <c r="O5" s="80" t="s">
        <v>2327</v>
      </c>
      <c r="P5" s="80" t="s">
        <v>2328</v>
      </c>
      <c r="Q5" s="80" t="s">
        <v>2329</v>
      </c>
      <c r="R5" s="80" t="s">
        <v>2330</v>
      </c>
      <c r="S5" s="80" t="s">
        <v>2331</v>
      </c>
      <c r="T5" s="80" t="s">
        <v>2332</v>
      </c>
      <c r="U5" s="80" t="s">
        <v>2333</v>
      </c>
      <c r="V5" s="80" t="s">
        <v>2334</v>
      </c>
      <c r="W5" s="80" t="s">
        <v>2335</v>
      </c>
      <c r="X5" s="80" t="s">
        <v>2336</v>
      </c>
      <c r="Y5" s="80" t="s">
        <v>2337</v>
      </c>
      <c r="Z5" s="80" t="s">
        <v>2338</v>
      </c>
      <c r="AA5" s="80" t="s">
        <v>2339</v>
      </c>
      <c r="AB5" s="80" t="s">
        <v>2340</v>
      </c>
    </row>
    <row r="6" spans="1:28">
      <c r="A6">
        <v>2050</v>
      </c>
      <c r="B6">
        <v>10746.833008</v>
      </c>
      <c r="C6">
        <v>98.750359000000003</v>
      </c>
      <c r="D6">
        <v>10845.583008</v>
      </c>
      <c r="E6">
        <v>622.72241199999996</v>
      </c>
      <c r="F6">
        <v>6.2950119999999998</v>
      </c>
      <c r="G6">
        <v>147.578857</v>
      </c>
      <c r="H6">
        <v>196.320953</v>
      </c>
      <c r="I6">
        <v>16.851853999999999</v>
      </c>
      <c r="J6">
        <v>59.397635999999999</v>
      </c>
      <c r="K6">
        <v>9.6939729999999997</v>
      </c>
      <c r="L6">
        <v>423.98620599999998</v>
      </c>
      <c r="M6">
        <v>0.76932999999999996</v>
      </c>
      <c r="N6">
        <v>2.7960449999999999</v>
      </c>
      <c r="O6">
        <v>1.103926</v>
      </c>
      <c r="P6">
        <v>1.1843429999999999</v>
      </c>
      <c r="Q6">
        <v>0</v>
      </c>
      <c r="R6">
        <v>1.0847819999999999</v>
      </c>
      <c r="S6">
        <v>1489.7854</v>
      </c>
      <c r="T6">
        <v>11838.641602</v>
      </c>
      <c r="U6">
        <v>108.444321</v>
      </c>
      <c r="V6">
        <v>0</v>
      </c>
      <c r="W6">
        <v>8.0982719999999997</v>
      </c>
      <c r="X6">
        <v>2.6925750000000002</v>
      </c>
      <c r="Y6">
        <v>1.5897079999999999</v>
      </c>
      <c r="Z6">
        <v>386.20929000000001</v>
      </c>
      <c r="AA6">
        <v>1.0847819999999999</v>
      </c>
      <c r="AB6">
        <v>12335.368164</v>
      </c>
    </row>
    <row r="7" spans="1:28">
      <c r="A7">
        <v>2049</v>
      </c>
      <c r="B7">
        <v>10691.326171999999</v>
      </c>
      <c r="C7">
        <v>98.087463</v>
      </c>
      <c r="D7">
        <v>10789.414062</v>
      </c>
      <c r="E7">
        <v>623.21453899999995</v>
      </c>
      <c r="F7">
        <v>6.1764989999999997</v>
      </c>
      <c r="G7">
        <v>141.02799999999999</v>
      </c>
      <c r="H7">
        <v>188.78819300000001</v>
      </c>
      <c r="I7">
        <v>15.38822</v>
      </c>
      <c r="J7">
        <v>58.134945000000002</v>
      </c>
      <c r="K7">
        <v>9.3410890000000002</v>
      </c>
      <c r="L7">
        <v>413.26028400000001</v>
      </c>
      <c r="M7">
        <v>0.76067600000000002</v>
      </c>
      <c r="N7">
        <v>2.7736350000000001</v>
      </c>
      <c r="O7">
        <v>1.0740829999999999</v>
      </c>
      <c r="P7">
        <v>1.1777839999999999</v>
      </c>
      <c r="Q7">
        <v>0</v>
      </c>
      <c r="R7">
        <v>1.0327949999999999</v>
      </c>
      <c r="S7">
        <v>1462.150879</v>
      </c>
      <c r="T7">
        <v>11771.209961</v>
      </c>
      <c r="U7">
        <v>107.428558</v>
      </c>
      <c r="V7">
        <v>0</v>
      </c>
      <c r="W7">
        <v>7.830171</v>
      </c>
      <c r="X7">
        <v>2.6687690000000002</v>
      </c>
      <c r="Y7">
        <v>1.562022</v>
      </c>
      <c r="Z7">
        <v>371.08895899999999</v>
      </c>
      <c r="AA7">
        <v>1.0327949999999999</v>
      </c>
      <c r="AB7">
        <v>12251.564453000001</v>
      </c>
    </row>
    <row r="8" spans="1:28">
      <c r="A8">
        <v>2048</v>
      </c>
      <c r="B8">
        <v>10645.742188</v>
      </c>
      <c r="C8">
        <v>97.468436999999994</v>
      </c>
      <c r="D8">
        <v>10743.210938</v>
      </c>
      <c r="E8">
        <v>624.57318099999998</v>
      </c>
      <c r="F8">
        <v>6.0562709999999997</v>
      </c>
      <c r="G8">
        <v>134.48696899999999</v>
      </c>
      <c r="H8">
        <v>181.34298699999999</v>
      </c>
      <c r="I8">
        <v>14.146991</v>
      </c>
      <c r="J8">
        <v>56.804352000000002</v>
      </c>
      <c r="K8">
        <v>8.9601780000000009</v>
      </c>
      <c r="L8">
        <v>402.84561200000002</v>
      </c>
      <c r="M8">
        <v>0.75254600000000005</v>
      </c>
      <c r="N8">
        <v>2.7523089999999999</v>
      </c>
      <c r="O8">
        <v>1.045976</v>
      </c>
      <c r="P8">
        <v>1.171856</v>
      </c>
      <c r="Q8">
        <v>0</v>
      </c>
      <c r="R8">
        <v>0.98205299999999995</v>
      </c>
      <c r="S8">
        <v>1435.9213870000001</v>
      </c>
      <c r="T8">
        <v>11714.548828000001</v>
      </c>
      <c r="U8">
        <v>106.42860400000001</v>
      </c>
      <c r="V8">
        <v>0</v>
      </c>
      <c r="W8">
        <v>8.0518330000000002</v>
      </c>
      <c r="X8">
        <v>2.6462189999999999</v>
      </c>
      <c r="Y8">
        <v>1.5269539999999999</v>
      </c>
      <c r="Z8">
        <v>356.05941799999999</v>
      </c>
      <c r="AA8">
        <v>0.98205299999999995</v>
      </c>
      <c r="AB8">
        <v>12179.132812</v>
      </c>
    </row>
    <row r="9" spans="1:28">
      <c r="A9">
        <v>2047</v>
      </c>
      <c r="B9">
        <v>10610.202148</v>
      </c>
      <c r="C9">
        <v>96.976067</v>
      </c>
      <c r="D9">
        <v>10707.177734000001</v>
      </c>
      <c r="E9">
        <v>626.75408900000002</v>
      </c>
      <c r="F9">
        <v>5.9336219999999997</v>
      </c>
      <c r="G9">
        <v>128.03530900000001</v>
      </c>
      <c r="H9">
        <v>173.956085</v>
      </c>
      <c r="I9">
        <v>13.099334000000001</v>
      </c>
      <c r="J9">
        <v>55.435893999999998</v>
      </c>
      <c r="K9">
        <v>8.5482949999999995</v>
      </c>
      <c r="L9">
        <v>392.77752700000002</v>
      </c>
      <c r="M9">
        <v>0.74500200000000005</v>
      </c>
      <c r="N9">
        <v>2.731582</v>
      </c>
      <c r="O9">
        <v>1.0198430000000001</v>
      </c>
      <c r="P9">
        <v>1.1662220000000001</v>
      </c>
      <c r="Q9">
        <v>0</v>
      </c>
      <c r="R9">
        <v>0.93255200000000005</v>
      </c>
      <c r="S9">
        <v>1411.1351320000001</v>
      </c>
      <c r="T9">
        <v>11669.203125</v>
      </c>
      <c r="U9">
        <v>105.524353</v>
      </c>
      <c r="V9">
        <v>0</v>
      </c>
      <c r="W9">
        <v>8.3133339999999993</v>
      </c>
      <c r="X9">
        <v>2.6246550000000002</v>
      </c>
      <c r="Y9">
        <v>1.4991749999999999</v>
      </c>
      <c r="Z9">
        <v>341.17657500000001</v>
      </c>
      <c r="AA9">
        <v>0.93255200000000005</v>
      </c>
      <c r="AB9">
        <v>12118.3125</v>
      </c>
    </row>
    <row r="10" spans="1:28">
      <c r="A10">
        <v>2046</v>
      </c>
      <c r="B10">
        <v>10589.596680000001</v>
      </c>
      <c r="C10">
        <v>96.617050000000006</v>
      </c>
      <c r="D10">
        <v>10686.213867</v>
      </c>
      <c r="E10">
        <v>630.10730000000001</v>
      </c>
      <c r="F10">
        <v>5.8143859999999998</v>
      </c>
      <c r="G10">
        <v>121.659615</v>
      </c>
      <c r="H10">
        <v>166.76568599999999</v>
      </c>
      <c r="I10">
        <v>12.219675000000001</v>
      </c>
      <c r="J10">
        <v>54.02599</v>
      </c>
      <c r="K10">
        <v>8.1127160000000007</v>
      </c>
      <c r="L10">
        <v>383.18817100000001</v>
      </c>
      <c r="M10">
        <v>0.73876299999999995</v>
      </c>
      <c r="N10">
        <v>2.7145609999999998</v>
      </c>
      <c r="O10">
        <v>0.99623899999999999</v>
      </c>
      <c r="P10">
        <v>1.1623110000000001</v>
      </c>
      <c r="Q10">
        <v>0</v>
      </c>
      <c r="R10">
        <v>0.88467600000000002</v>
      </c>
      <c r="S10">
        <v>1388.3900149999999</v>
      </c>
      <c r="T10">
        <v>11639.25</v>
      </c>
      <c r="U10">
        <v>104.729759</v>
      </c>
      <c r="V10">
        <v>0</v>
      </c>
      <c r="W10">
        <v>9.9068339999999999</v>
      </c>
      <c r="X10">
        <v>2.6069300000000002</v>
      </c>
      <c r="Y10">
        <v>1.468693</v>
      </c>
      <c r="Z10">
        <v>326.57141100000001</v>
      </c>
      <c r="AA10">
        <v>0.88467600000000002</v>
      </c>
      <c r="AB10">
        <v>12074.603515999999</v>
      </c>
    </row>
    <row r="11" spans="1:28">
      <c r="A11">
        <v>2045</v>
      </c>
      <c r="B11">
        <v>10581.095703000001</v>
      </c>
      <c r="C11">
        <v>96.467308000000003</v>
      </c>
      <c r="D11">
        <v>10677.563477</v>
      </c>
      <c r="E11">
        <v>634.43902600000001</v>
      </c>
      <c r="F11">
        <v>5.303064</v>
      </c>
      <c r="G11">
        <v>115.347717</v>
      </c>
      <c r="H11">
        <v>159.66578699999999</v>
      </c>
      <c r="I11">
        <v>11.461509</v>
      </c>
      <c r="J11">
        <v>52.580089999999998</v>
      </c>
      <c r="K11">
        <v>7.652514</v>
      </c>
      <c r="L11">
        <v>373.95477299999999</v>
      </c>
      <c r="M11">
        <v>0.73358500000000004</v>
      </c>
      <c r="N11">
        <v>2.6998709999999999</v>
      </c>
      <c r="O11">
        <v>0.97478299999999996</v>
      </c>
      <c r="P11">
        <v>1.159484</v>
      </c>
      <c r="Q11">
        <v>0</v>
      </c>
      <c r="R11">
        <v>0.83796899999999996</v>
      </c>
      <c r="S11">
        <v>1366.8101810000001</v>
      </c>
      <c r="T11">
        <v>11623.285156</v>
      </c>
      <c r="U11">
        <v>104.11983499999999</v>
      </c>
      <c r="V11">
        <v>0</v>
      </c>
      <c r="W11">
        <v>11.035002</v>
      </c>
      <c r="X11">
        <v>2.5918779999999999</v>
      </c>
      <c r="Y11">
        <v>1.4474210000000001</v>
      </c>
      <c r="Z11">
        <v>311.72357199999999</v>
      </c>
      <c r="AA11">
        <v>0.83796899999999996</v>
      </c>
      <c r="AB11">
        <v>12044.374023</v>
      </c>
    </row>
    <row r="12" spans="1:28">
      <c r="A12">
        <v>2044</v>
      </c>
      <c r="B12">
        <v>10589.736328000001</v>
      </c>
      <c r="C12">
        <v>96.456847999999994</v>
      </c>
      <c r="D12">
        <v>10686.193359000001</v>
      </c>
      <c r="E12">
        <v>640.07659899999999</v>
      </c>
      <c r="F12">
        <v>5.0972920000000004</v>
      </c>
      <c r="G12">
        <v>109.08506800000001</v>
      </c>
      <c r="H12">
        <v>152.789886</v>
      </c>
      <c r="I12">
        <v>10.843517</v>
      </c>
      <c r="J12">
        <v>51.101542999999999</v>
      </c>
      <c r="K12">
        <v>7.1748700000000003</v>
      </c>
      <c r="L12">
        <v>365.15017699999999</v>
      </c>
      <c r="M12">
        <v>0.72955400000000004</v>
      </c>
      <c r="N12">
        <v>2.6879789999999999</v>
      </c>
      <c r="O12">
        <v>0.95550999999999997</v>
      </c>
      <c r="P12">
        <v>1.158005</v>
      </c>
      <c r="Q12">
        <v>0</v>
      </c>
      <c r="R12">
        <v>0.79225800000000002</v>
      </c>
      <c r="S12">
        <v>1347.6423339999999</v>
      </c>
      <c r="T12">
        <v>11624.685546999999</v>
      </c>
      <c r="U12">
        <v>103.63172900000001</v>
      </c>
      <c r="V12">
        <v>0</v>
      </c>
      <c r="W12">
        <v>13.793528</v>
      </c>
      <c r="X12">
        <v>2.5798860000000001</v>
      </c>
      <c r="Y12">
        <v>1.4209970000000001</v>
      </c>
      <c r="Z12">
        <v>297.45159899999999</v>
      </c>
      <c r="AA12">
        <v>0.79225800000000002</v>
      </c>
      <c r="AB12">
        <v>12033.835938</v>
      </c>
    </row>
    <row r="13" spans="1:28">
      <c r="A13">
        <v>2043</v>
      </c>
      <c r="B13">
        <v>10609.4375</v>
      </c>
      <c r="C13">
        <v>96.589637999999994</v>
      </c>
      <c r="D13">
        <v>10706.027344</v>
      </c>
      <c r="E13">
        <v>646.673767</v>
      </c>
      <c r="F13">
        <v>4.93377</v>
      </c>
      <c r="G13">
        <v>102.848518</v>
      </c>
      <c r="H13">
        <v>145.885986</v>
      </c>
      <c r="I13">
        <v>9.5281040000000008</v>
      </c>
      <c r="J13">
        <v>49.590674999999997</v>
      </c>
      <c r="K13">
        <v>6.6799340000000003</v>
      </c>
      <c r="L13">
        <v>356.56860399999999</v>
      </c>
      <c r="M13">
        <v>0.72639500000000001</v>
      </c>
      <c r="N13">
        <v>2.6794250000000002</v>
      </c>
      <c r="O13">
        <v>0.93820400000000004</v>
      </c>
      <c r="P13">
        <v>1.1580170000000001</v>
      </c>
      <c r="Q13">
        <v>0</v>
      </c>
      <c r="R13">
        <v>0.746228</v>
      </c>
      <c r="S13">
        <v>1328.9576420000001</v>
      </c>
      <c r="T13">
        <v>11640.295898</v>
      </c>
      <c r="U13">
        <v>103.269577</v>
      </c>
      <c r="V13">
        <v>0</v>
      </c>
      <c r="W13">
        <v>13.997909999999999</v>
      </c>
      <c r="X13">
        <v>2.5710579999999998</v>
      </c>
      <c r="Y13">
        <v>1.405051</v>
      </c>
      <c r="Z13">
        <v>283.08017000000001</v>
      </c>
      <c r="AA13">
        <v>0.746228</v>
      </c>
      <c r="AB13">
        <v>12034.985352</v>
      </c>
    </row>
    <row r="14" spans="1:28">
      <c r="A14">
        <v>2042</v>
      </c>
      <c r="B14">
        <v>10639.226562</v>
      </c>
      <c r="C14">
        <v>96.245705000000001</v>
      </c>
      <c r="D14">
        <v>10735.472656</v>
      </c>
      <c r="E14">
        <v>654.24523899999997</v>
      </c>
      <c r="F14">
        <v>4.7755029999999996</v>
      </c>
      <c r="G14">
        <v>96.260986000000003</v>
      </c>
      <c r="H14">
        <v>139.08374000000001</v>
      </c>
      <c r="I14">
        <v>9.0281649999999996</v>
      </c>
      <c r="J14">
        <v>48.027321000000001</v>
      </c>
      <c r="K14">
        <v>6.1652699999999996</v>
      </c>
      <c r="L14">
        <v>348.05255099999999</v>
      </c>
      <c r="M14">
        <v>0.72370000000000001</v>
      </c>
      <c r="N14">
        <v>2.6729099999999999</v>
      </c>
      <c r="O14">
        <v>0.92212700000000003</v>
      </c>
      <c r="P14">
        <v>1.1590689999999999</v>
      </c>
      <c r="Q14">
        <v>0</v>
      </c>
      <c r="R14">
        <v>0.696295</v>
      </c>
      <c r="S14">
        <v>1311.812866</v>
      </c>
      <c r="T14">
        <v>11667.806640999999</v>
      </c>
      <c r="U14">
        <v>102.410988</v>
      </c>
      <c r="V14">
        <v>0</v>
      </c>
      <c r="W14">
        <v>14.075607</v>
      </c>
      <c r="X14">
        <v>2.5640960000000002</v>
      </c>
      <c r="Y14">
        <v>1.393089</v>
      </c>
      <c r="Z14">
        <v>268.56900000000002</v>
      </c>
      <c r="AA14">
        <v>0.696295</v>
      </c>
      <c r="AB14">
        <v>12047.285156</v>
      </c>
    </row>
    <row r="15" spans="1:28">
      <c r="A15">
        <v>2041</v>
      </c>
      <c r="B15">
        <v>10679.160156</v>
      </c>
      <c r="C15">
        <v>96.276488999999998</v>
      </c>
      <c r="D15">
        <v>10775.436523</v>
      </c>
      <c r="E15">
        <v>662.83624299999997</v>
      </c>
      <c r="F15">
        <v>4.5987309999999999</v>
      </c>
      <c r="G15">
        <v>89.732094000000004</v>
      </c>
      <c r="H15">
        <v>132.317093</v>
      </c>
      <c r="I15">
        <v>8.4803200000000007</v>
      </c>
      <c r="J15">
        <v>46.391159000000002</v>
      </c>
      <c r="K15">
        <v>5.6324189999999996</v>
      </c>
      <c r="L15">
        <v>339.53033399999998</v>
      </c>
      <c r="M15">
        <v>0.72550300000000001</v>
      </c>
      <c r="N15">
        <v>2.6665549999999998</v>
      </c>
      <c r="O15">
        <v>0.90704899999999999</v>
      </c>
      <c r="P15">
        <v>1.160482</v>
      </c>
      <c r="Q15">
        <v>0</v>
      </c>
      <c r="R15">
        <v>0.64897400000000005</v>
      </c>
      <c r="S15">
        <v>1295.6270750000001</v>
      </c>
      <c r="T15">
        <v>11704.455078000001</v>
      </c>
      <c r="U15">
        <v>101.90889</v>
      </c>
      <c r="V15">
        <v>0</v>
      </c>
      <c r="W15">
        <v>16.113233999999999</v>
      </c>
      <c r="X15">
        <v>2.5617380000000001</v>
      </c>
      <c r="Y15">
        <v>1.3774850000000001</v>
      </c>
      <c r="Z15">
        <v>254.06907699999999</v>
      </c>
      <c r="AA15">
        <v>0.64897400000000005</v>
      </c>
      <c r="AB15">
        <v>12071.063477</v>
      </c>
    </row>
    <row r="16" spans="1:28">
      <c r="A16">
        <v>2040</v>
      </c>
      <c r="B16">
        <v>10731.035156</v>
      </c>
      <c r="C16">
        <v>96.203193999999996</v>
      </c>
      <c r="D16">
        <v>10827.238281</v>
      </c>
      <c r="E16">
        <v>672.70135500000004</v>
      </c>
      <c r="F16">
        <v>4.4057310000000003</v>
      </c>
      <c r="G16">
        <v>83.209732000000002</v>
      </c>
      <c r="H16">
        <v>125.607483</v>
      </c>
      <c r="I16">
        <v>8.1308919999999993</v>
      </c>
      <c r="J16">
        <v>44.710686000000003</v>
      </c>
      <c r="K16">
        <v>5.0916090000000001</v>
      </c>
      <c r="L16">
        <v>331.02700800000002</v>
      </c>
      <c r="M16">
        <v>0.72522200000000003</v>
      </c>
      <c r="N16">
        <v>2.6639729999999999</v>
      </c>
      <c r="O16">
        <v>0.896397</v>
      </c>
      <c r="P16">
        <v>1.1648609999999999</v>
      </c>
      <c r="Q16">
        <v>0</v>
      </c>
      <c r="R16">
        <v>0.59921500000000005</v>
      </c>
      <c r="S16">
        <v>1280.9342039999999</v>
      </c>
      <c r="T16">
        <v>11755.598633</v>
      </c>
      <c r="U16">
        <v>101.29480700000001</v>
      </c>
      <c r="V16">
        <v>0</v>
      </c>
      <c r="W16">
        <v>17.040963999999999</v>
      </c>
      <c r="X16">
        <v>2.5598939999999999</v>
      </c>
      <c r="Y16">
        <v>1.3635919999999999</v>
      </c>
      <c r="Z16">
        <v>239.615936</v>
      </c>
      <c r="AA16">
        <v>0.59921500000000005</v>
      </c>
      <c r="AB16">
        <v>12108.172852</v>
      </c>
    </row>
    <row r="17" spans="1:28">
      <c r="A17">
        <v>2039</v>
      </c>
      <c r="B17">
        <v>10786.762694999999</v>
      </c>
      <c r="C17">
        <v>95.282821999999996</v>
      </c>
      <c r="D17">
        <v>10882.045898</v>
      </c>
      <c r="E17">
        <v>683.50762899999995</v>
      </c>
      <c r="F17">
        <v>4.1640129999999997</v>
      </c>
      <c r="G17">
        <v>76.702010999999999</v>
      </c>
      <c r="H17">
        <v>118.870598</v>
      </c>
      <c r="I17">
        <v>7.8521179999999999</v>
      </c>
      <c r="J17">
        <v>42.951850999999998</v>
      </c>
      <c r="K17">
        <v>4.5465609999999996</v>
      </c>
      <c r="L17">
        <v>322.35006700000002</v>
      </c>
      <c r="M17">
        <v>0.73039500000000002</v>
      </c>
      <c r="N17">
        <v>2.6712549999999999</v>
      </c>
      <c r="O17">
        <v>0.88883999999999996</v>
      </c>
      <c r="P17">
        <v>1.1871119999999999</v>
      </c>
      <c r="Q17">
        <v>0</v>
      </c>
      <c r="R17">
        <v>0.56030999999999997</v>
      </c>
      <c r="S17">
        <v>1266.982788</v>
      </c>
      <c r="T17">
        <v>11810.419921999999</v>
      </c>
      <c r="U17">
        <v>99.829384000000005</v>
      </c>
      <c r="V17">
        <v>0</v>
      </c>
      <c r="W17">
        <v>18.944868</v>
      </c>
      <c r="X17">
        <v>2.570287</v>
      </c>
      <c r="Y17">
        <v>1.36307</v>
      </c>
      <c r="Z17">
        <v>225.060654</v>
      </c>
      <c r="AA17">
        <v>0.56030999999999997</v>
      </c>
      <c r="AB17">
        <v>12149.028319999999</v>
      </c>
    </row>
    <row r="18" spans="1:28">
      <c r="A18">
        <v>2038</v>
      </c>
      <c r="B18">
        <v>10854.969727</v>
      </c>
      <c r="C18">
        <v>94.993392999999998</v>
      </c>
      <c r="D18">
        <v>10949.962890999999</v>
      </c>
      <c r="E18">
        <v>696.433716</v>
      </c>
      <c r="F18">
        <v>3.9921129999999998</v>
      </c>
      <c r="G18">
        <v>70.459998999999996</v>
      </c>
      <c r="H18">
        <v>112.11462400000001</v>
      </c>
      <c r="I18">
        <v>7.6455149999999996</v>
      </c>
      <c r="J18">
        <v>41.105347000000002</v>
      </c>
      <c r="K18">
        <v>3.995098</v>
      </c>
      <c r="L18">
        <v>313.843414</v>
      </c>
      <c r="M18">
        <v>0.73644799999999999</v>
      </c>
      <c r="N18">
        <v>2.680599</v>
      </c>
      <c r="O18">
        <v>0.88213699999999995</v>
      </c>
      <c r="P18">
        <v>1.208728</v>
      </c>
      <c r="Q18">
        <v>0</v>
      </c>
      <c r="R18">
        <v>0.523536</v>
      </c>
      <c r="S18">
        <v>1255.6213379999999</v>
      </c>
      <c r="T18">
        <v>11879.645508</v>
      </c>
      <c r="U18">
        <v>98.988495</v>
      </c>
      <c r="V18">
        <v>0</v>
      </c>
      <c r="W18">
        <v>21.232340000000001</v>
      </c>
      <c r="X18">
        <v>2.582973</v>
      </c>
      <c r="Y18">
        <v>1.3636600000000001</v>
      </c>
      <c r="Z18">
        <v>210.77278100000001</v>
      </c>
      <c r="AA18">
        <v>0.523536</v>
      </c>
      <c r="AB18">
        <v>12205.583984000001</v>
      </c>
    </row>
    <row r="19" spans="1:28">
      <c r="A19">
        <v>2037</v>
      </c>
      <c r="B19">
        <v>10935.822265999999</v>
      </c>
      <c r="C19">
        <v>94.686424000000002</v>
      </c>
      <c r="D19">
        <v>11030.508789</v>
      </c>
      <c r="E19">
        <v>711.82043499999997</v>
      </c>
      <c r="F19">
        <v>3.8271950000000001</v>
      </c>
      <c r="G19">
        <v>64.518844999999999</v>
      </c>
      <c r="H19">
        <v>105.403839</v>
      </c>
      <c r="I19">
        <v>7.5184259999999998</v>
      </c>
      <c r="J19">
        <v>39.324832999999998</v>
      </c>
      <c r="K19">
        <v>3.4415469999999999</v>
      </c>
      <c r="L19">
        <v>305.59646600000002</v>
      </c>
      <c r="M19">
        <v>0.74405900000000003</v>
      </c>
      <c r="N19">
        <v>2.6957659999999999</v>
      </c>
      <c r="O19">
        <v>0.87692300000000001</v>
      </c>
      <c r="P19">
        <v>1.233913</v>
      </c>
      <c r="Q19">
        <v>0</v>
      </c>
      <c r="R19">
        <v>0.48992799999999997</v>
      </c>
      <c r="S19">
        <v>1247.4920649999999</v>
      </c>
      <c r="T19">
        <v>11966.209961</v>
      </c>
      <c r="U19">
        <v>98.127975000000006</v>
      </c>
      <c r="V19">
        <v>0</v>
      </c>
      <c r="W19">
        <v>21.680609</v>
      </c>
      <c r="X19">
        <v>2.5820470000000002</v>
      </c>
      <c r="Y19">
        <v>1.367014</v>
      </c>
      <c r="Z19">
        <v>196.873795</v>
      </c>
      <c r="AA19">
        <v>0.48992799999999997</v>
      </c>
      <c r="AB19">
        <v>12278.000977</v>
      </c>
    </row>
    <row r="20" spans="1:28">
      <c r="A20">
        <v>2036</v>
      </c>
      <c r="B20">
        <v>11026.987305000001</v>
      </c>
      <c r="C20">
        <v>94.370079000000004</v>
      </c>
      <c r="D20">
        <v>11121.357421999999</v>
      </c>
      <c r="E20">
        <v>729.48382600000002</v>
      </c>
      <c r="F20">
        <v>3.672771</v>
      </c>
      <c r="G20">
        <v>58.905200999999998</v>
      </c>
      <c r="H20">
        <v>98.780547999999996</v>
      </c>
      <c r="I20">
        <v>7.4685969999999999</v>
      </c>
      <c r="J20">
        <v>37.553654000000002</v>
      </c>
      <c r="K20">
        <v>2.8874230000000001</v>
      </c>
      <c r="L20">
        <v>297.60870399999999</v>
      </c>
      <c r="M20">
        <v>0.75305900000000003</v>
      </c>
      <c r="N20">
        <v>2.7171959999999999</v>
      </c>
      <c r="O20">
        <v>0.87392499999999995</v>
      </c>
      <c r="P20">
        <v>1.2667889999999999</v>
      </c>
      <c r="Q20">
        <v>0</v>
      </c>
      <c r="R20">
        <v>0.459401</v>
      </c>
      <c r="S20">
        <v>1242.43103</v>
      </c>
      <c r="T20">
        <v>12065.65625</v>
      </c>
      <c r="U20">
        <v>97.257484000000005</v>
      </c>
      <c r="V20">
        <v>0</v>
      </c>
      <c r="W20">
        <v>22.164173000000002</v>
      </c>
      <c r="X20">
        <v>2.603294</v>
      </c>
      <c r="Y20">
        <v>1.372331</v>
      </c>
      <c r="Z20">
        <v>183.40374800000001</v>
      </c>
      <c r="AA20">
        <v>0.459401</v>
      </c>
      <c r="AB20">
        <v>12363.788086</v>
      </c>
    </row>
    <row r="21" spans="1:28">
      <c r="A21">
        <v>2035</v>
      </c>
      <c r="B21">
        <v>11126.429688</v>
      </c>
      <c r="C21">
        <v>94.014702</v>
      </c>
      <c r="D21">
        <v>11220.444336</v>
      </c>
      <c r="E21">
        <v>750.13574200000005</v>
      </c>
      <c r="F21">
        <v>3.526173</v>
      </c>
      <c r="G21">
        <v>53.633442000000002</v>
      </c>
      <c r="H21">
        <v>92.247482000000005</v>
      </c>
      <c r="I21">
        <v>7.4973299999999998</v>
      </c>
      <c r="J21">
        <v>35.789943999999998</v>
      </c>
      <c r="K21">
        <v>2.3307980000000001</v>
      </c>
      <c r="L21">
        <v>289.92401100000001</v>
      </c>
      <c r="M21">
        <v>0.76461100000000004</v>
      </c>
      <c r="N21">
        <v>2.7452800000000002</v>
      </c>
      <c r="O21">
        <v>0.87290100000000004</v>
      </c>
      <c r="P21">
        <v>1.3081050000000001</v>
      </c>
      <c r="Q21">
        <v>0</v>
      </c>
      <c r="R21">
        <v>0.43235099999999999</v>
      </c>
      <c r="S21">
        <v>1241.20813</v>
      </c>
      <c r="T21">
        <v>12177.007812</v>
      </c>
      <c r="U21">
        <v>96.345489999999998</v>
      </c>
      <c r="V21">
        <v>0</v>
      </c>
      <c r="W21">
        <v>22.393032000000002</v>
      </c>
      <c r="X21">
        <v>2.6320860000000001</v>
      </c>
      <c r="Y21">
        <v>1.385289</v>
      </c>
      <c r="Z21">
        <v>170.381744</v>
      </c>
      <c r="AA21">
        <v>0.43235099999999999</v>
      </c>
      <c r="AB21">
        <v>12461.652344</v>
      </c>
    </row>
    <row r="22" spans="1:28">
      <c r="A22">
        <v>2034</v>
      </c>
      <c r="B22">
        <v>11254.320312</v>
      </c>
      <c r="C22">
        <v>93.741753000000003</v>
      </c>
      <c r="D22">
        <v>11348.0625</v>
      </c>
      <c r="E22">
        <v>774.83654799999999</v>
      </c>
      <c r="F22">
        <v>3.4026909999999999</v>
      </c>
      <c r="G22">
        <v>48.840907999999999</v>
      </c>
      <c r="H22">
        <v>85.994399999999999</v>
      </c>
      <c r="I22">
        <v>7.6360450000000002</v>
      </c>
      <c r="J22">
        <v>34.097363000000001</v>
      </c>
      <c r="K22">
        <v>1.7779050000000001</v>
      </c>
      <c r="L22">
        <v>283.114532</v>
      </c>
      <c r="M22">
        <v>0.78034999999999999</v>
      </c>
      <c r="N22">
        <v>2.7851819999999998</v>
      </c>
      <c r="O22">
        <v>0.87517500000000004</v>
      </c>
      <c r="P22">
        <v>1.3628130000000001</v>
      </c>
      <c r="Q22">
        <v>0</v>
      </c>
      <c r="R22">
        <v>0.409105</v>
      </c>
      <c r="S22">
        <v>1245.912842</v>
      </c>
      <c r="T22">
        <v>12321.549805000001</v>
      </c>
      <c r="U22">
        <v>95.519660999999999</v>
      </c>
      <c r="V22">
        <v>0</v>
      </c>
      <c r="W22">
        <v>22.945910999999999</v>
      </c>
      <c r="X22">
        <v>2.6742520000000001</v>
      </c>
      <c r="Y22">
        <v>1.415262</v>
      </c>
      <c r="Z22">
        <v>158.19430500000001</v>
      </c>
      <c r="AA22">
        <v>0.409105</v>
      </c>
      <c r="AB22">
        <v>12593.975586</v>
      </c>
    </row>
    <row r="23" spans="1:28">
      <c r="A23">
        <v>2033</v>
      </c>
      <c r="B23">
        <v>11379.871094</v>
      </c>
      <c r="C23">
        <v>93.186333000000005</v>
      </c>
      <c r="D23">
        <v>11473.057617</v>
      </c>
      <c r="E23">
        <v>801.91528300000004</v>
      </c>
      <c r="F23">
        <v>3.3132220000000001</v>
      </c>
      <c r="G23">
        <v>44.296238000000002</v>
      </c>
      <c r="H23">
        <v>79.844207999999995</v>
      </c>
      <c r="I23">
        <v>7.8459329999999996</v>
      </c>
      <c r="J23">
        <v>32.370753999999998</v>
      </c>
      <c r="K23">
        <v>1.231671</v>
      </c>
      <c r="L23">
        <v>276.44052099999999</v>
      </c>
      <c r="M23">
        <v>0.79985099999999998</v>
      </c>
      <c r="N23">
        <v>2.835731</v>
      </c>
      <c r="O23">
        <v>0.87847799999999998</v>
      </c>
      <c r="P23">
        <v>1.426644</v>
      </c>
      <c r="Q23">
        <v>0</v>
      </c>
      <c r="R23">
        <v>0.38856200000000002</v>
      </c>
      <c r="S23">
        <v>1253.587158</v>
      </c>
      <c r="T23">
        <v>12465.860352</v>
      </c>
      <c r="U23">
        <v>94.418014999999997</v>
      </c>
      <c r="V23">
        <v>0</v>
      </c>
      <c r="W23">
        <v>23.970200999999999</v>
      </c>
      <c r="X23">
        <v>2.725028</v>
      </c>
      <c r="Y23">
        <v>1.4383300000000001</v>
      </c>
      <c r="Z23">
        <v>146.38308699999999</v>
      </c>
      <c r="AA23">
        <v>0.38856200000000002</v>
      </c>
      <c r="AB23">
        <v>12726.644531</v>
      </c>
    </row>
    <row r="24" spans="1:28">
      <c r="A24">
        <v>2032</v>
      </c>
      <c r="B24">
        <v>11498.623046999999</v>
      </c>
      <c r="C24">
        <v>92.472954000000001</v>
      </c>
      <c r="D24">
        <v>11591.095703000001</v>
      </c>
      <c r="E24">
        <v>831.18914800000005</v>
      </c>
      <c r="F24">
        <v>3.2432470000000002</v>
      </c>
      <c r="G24">
        <v>40.021923000000001</v>
      </c>
      <c r="H24">
        <v>73.812279000000004</v>
      </c>
      <c r="I24">
        <v>8.0904769999999999</v>
      </c>
      <c r="J24">
        <v>30.582056000000001</v>
      </c>
      <c r="K24">
        <v>0.71633500000000006</v>
      </c>
      <c r="L24">
        <v>269.73513800000001</v>
      </c>
      <c r="M24">
        <v>0.83405399999999996</v>
      </c>
      <c r="N24">
        <v>2.9038819999999999</v>
      </c>
      <c r="O24">
        <v>0.88615200000000005</v>
      </c>
      <c r="P24">
        <v>1.517228</v>
      </c>
      <c r="Q24">
        <v>0</v>
      </c>
      <c r="R24">
        <v>0.36932399999999999</v>
      </c>
      <c r="S24">
        <v>1263.9011230000001</v>
      </c>
      <c r="T24">
        <v>12605.883789</v>
      </c>
      <c r="U24">
        <v>93.189301</v>
      </c>
      <c r="V24">
        <v>0</v>
      </c>
      <c r="W24">
        <v>24.658401000000001</v>
      </c>
      <c r="X24">
        <v>2.8039179999999999</v>
      </c>
      <c r="Y24">
        <v>1.477662</v>
      </c>
      <c r="Z24">
        <v>134.95455899999999</v>
      </c>
      <c r="AA24">
        <v>0.36932399999999999</v>
      </c>
      <c r="AB24">
        <v>12854.997069999999</v>
      </c>
    </row>
    <row r="25" spans="1:28">
      <c r="A25">
        <v>2031</v>
      </c>
      <c r="B25">
        <v>11624.725586</v>
      </c>
      <c r="C25">
        <v>91.574425000000005</v>
      </c>
      <c r="D25">
        <v>11716.299805000001</v>
      </c>
      <c r="E25">
        <v>863.38281199999994</v>
      </c>
      <c r="F25">
        <v>3.2003249999999999</v>
      </c>
      <c r="G25">
        <v>36.026671999999998</v>
      </c>
      <c r="H25">
        <v>68.047591999999995</v>
      </c>
      <c r="I25">
        <v>8.3704400000000003</v>
      </c>
      <c r="J25">
        <v>28.771404</v>
      </c>
      <c r="K25">
        <v>0.28742600000000001</v>
      </c>
      <c r="L25">
        <v>263.41107199999999</v>
      </c>
      <c r="M25">
        <v>0.86750300000000002</v>
      </c>
      <c r="N25">
        <v>2.9905330000000001</v>
      </c>
      <c r="O25">
        <v>0.89807700000000001</v>
      </c>
      <c r="P25">
        <v>1.6278360000000001</v>
      </c>
      <c r="Q25">
        <v>0</v>
      </c>
      <c r="R25">
        <v>0.351576</v>
      </c>
      <c r="S25">
        <v>1278.233154</v>
      </c>
      <c r="T25">
        <v>12756.387694999999</v>
      </c>
      <c r="U25">
        <v>91.861846999999997</v>
      </c>
      <c r="V25">
        <v>0</v>
      </c>
      <c r="W25">
        <v>25.556937999999999</v>
      </c>
      <c r="X25">
        <v>2.8945379999999998</v>
      </c>
      <c r="Y25">
        <v>1.528985</v>
      </c>
      <c r="Z25">
        <v>124.103172</v>
      </c>
      <c r="AA25">
        <v>0.351576</v>
      </c>
      <c r="AB25">
        <v>12994.533203000001</v>
      </c>
    </row>
    <row r="26" spans="1:28">
      <c r="A26">
        <v>2030</v>
      </c>
      <c r="B26">
        <v>11745.785156</v>
      </c>
      <c r="C26">
        <v>90.064316000000005</v>
      </c>
      <c r="D26">
        <v>11835.849609000001</v>
      </c>
      <c r="E26">
        <v>897.497253</v>
      </c>
      <c r="F26">
        <v>3.1777920000000002</v>
      </c>
      <c r="G26">
        <v>32.262870999999997</v>
      </c>
      <c r="H26">
        <v>62.499499999999998</v>
      </c>
      <c r="I26">
        <v>8.6494119999999999</v>
      </c>
      <c r="J26">
        <v>26.915579000000001</v>
      </c>
      <c r="K26">
        <v>4.6392999999999997E-2</v>
      </c>
      <c r="L26">
        <v>257.13067599999999</v>
      </c>
      <c r="M26">
        <v>0.91191999999999995</v>
      </c>
      <c r="N26">
        <v>3.1015790000000001</v>
      </c>
      <c r="O26">
        <v>0.91369</v>
      </c>
      <c r="P26">
        <v>1.8056399999999999</v>
      </c>
      <c r="Q26">
        <v>0</v>
      </c>
      <c r="R26">
        <v>0.33482899999999999</v>
      </c>
      <c r="S26">
        <v>1295.247192</v>
      </c>
      <c r="T26">
        <v>12903.024414</v>
      </c>
      <c r="U26">
        <v>90.110703000000001</v>
      </c>
      <c r="V26">
        <v>0</v>
      </c>
      <c r="W26">
        <v>27.252334999999999</v>
      </c>
      <c r="X26">
        <v>3.0134669999999999</v>
      </c>
      <c r="Y26">
        <v>1.6167450000000001</v>
      </c>
      <c r="Z26">
        <v>113.71558400000001</v>
      </c>
      <c r="AA26">
        <v>0.33482899999999999</v>
      </c>
      <c r="AB26">
        <v>13131.096680000001</v>
      </c>
    </row>
    <row r="27" spans="1:28">
      <c r="A27">
        <v>2029</v>
      </c>
      <c r="B27">
        <v>11885.604492</v>
      </c>
      <c r="C27">
        <v>88.873833000000005</v>
      </c>
      <c r="D27">
        <v>11974.478515999999</v>
      </c>
      <c r="E27">
        <v>935.29949999999997</v>
      </c>
      <c r="F27">
        <v>3.1790409999999998</v>
      </c>
      <c r="G27">
        <v>28.741634000000001</v>
      </c>
      <c r="H27">
        <v>57.531013000000002</v>
      </c>
      <c r="I27">
        <v>8.9386399999999995</v>
      </c>
      <c r="J27">
        <v>25.086324999999999</v>
      </c>
      <c r="K27">
        <v>2.8760000000000001E-3</v>
      </c>
      <c r="L27">
        <v>251.350662</v>
      </c>
      <c r="M27">
        <v>0.96335700000000002</v>
      </c>
      <c r="N27">
        <v>3.228847</v>
      </c>
      <c r="O27">
        <v>0.93111900000000003</v>
      </c>
      <c r="P27">
        <v>1.98996</v>
      </c>
      <c r="Q27">
        <v>0</v>
      </c>
      <c r="R27">
        <v>0.32011499999999998</v>
      </c>
      <c r="S27">
        <v>1317.5629879999999</v>
      </c>
      <c r="T27">
        <v>13077.647461</v>
      </c>
      <c r="U27">
        <v>88.876723999999996</v>
      </c>
      <c r="V27">
        <v>0</v>
      </c>
      <c r="W27">
        <v>24.010527</v>
      </c>
      <c r="X27">
        <v>3.1454080000000002</v>
      </c>
      <c r="Y27">
        <v>1.6648719999999999</v>
      </c>
      <c r="Z27">
        <v>104.196434</v>
      </c>
      <c r="AA27">
        <v>0.32011499999999998</v>
      </c>
      <c r="AB27">
        <v>13292.041015999999</v>
      </c>
    </row>
    <row r="28" spans="1:28">
      <c r="A28">
        <v>2028</v>
      </c>
      <c r="B28">
        <v>12042.523438</v>
      </c>
      <c r="C28">
        <v>87.734306000000004</v>
      </c>
      <c r="D28">
        <v>12130.257812</v>
      </c>
      <c r="E28">
        <v>976.91888400000005</v>
      </c>
      <c r="F28">
        <v>3.1914440000000002</v>
      </c>
      <c r="G28">
        <v>25.390605999999998</v>
      </c>
      <c r="H28">
        <v>52.967875999999997</v>
      </c>
      <c r="I28">
        <v>9.2281680000000001</v>
      </c>
      <c r="J28">
        <v>23.355421</v>
      </c>
      <c r="K28">
        <v>1.8259999999999999E-3</v>
      </c>
      <c r="L28">
        <v>245.932007</v>
      </c>
      <c r="M28">
        <v>1.0216080000000001</v>
      </c>
      <c r="N28">
        <v>3.3670300000000002</v>
      </c>
      <c r="O28">
        <v>0.94957599999999998</v>
      </c>
      <c r="P28">
        <v>2.1834319999999998</v>
      </c>
      <c r="Q28">
        <v>0</v>
      </c>
      <c r="R28">
        <v>0.308114</v>
      </c>
      <c r="S28">
        <v>1344.815918</v>
      </c>
      <c r="T28">
        <v>13269.925781</v>
      </c>
      <c r="U28">
        <v>87.736121999999995</v>
      </c>
      <c r="V28">
        <v>0</v>
      </c>
      <c r="W28">
        <v>24.480259</v>
      </c>
      <c r="X28">
        <v>3.233215</v>
      </c>
      <c r="Y28">
        <v>1.7482470000000001</v>
      </c>
      <c r="Z28">
        <v>95.343200999999993</v>
      </c>
      <c r="AA28">
        <v>0.308114</v>
      </c>
      <c r="AB28">
        <v>13475.074219</v>
      </c>
    </row>
    <row r="29" spans="1:28">
      <c r="A29">
        <v>2027</v>
      </c>
      <c r="B29">
        <v>12215.307617</v>
      </c>
      <c r="C29">
        <v>86.410293999999993</v>
      </c>
      <c r="D29">
        <v>12301.717773</v>
      </c>
      <c r="E29">
        <v>1022.054504</v>
      </c>
      <c r="F29">
        <v>3.2179899999999999</v>
      </c>
      <c r="G29">
        <v>22.133040999999999</v>
      </c>
      <c r="H29">
        <v>48.589767000000002</v>
      </c>
      <c r="I29">
        <v>9.503819</v>
      </c>
      <c r="J29">
        <v>21.614270999999999</v>
      </c>
      <c r="K29">
        <v>1.0219999999999999E-3</v>
      </c>
      <c r="L29">
        <v>240.730255</v>
      </c>
      <c r="M29">
        <v>1.085998</v>
      </c>
      <c r="N29">
        <v>3.5227379999999999</v>
      </c>
      <c r="O29">
        <v>0.970966</v>
      </c>
      <c r="P29">
        <v>2.398793</v>
      </c>
      <c r="Q29">
        <v>0</v>
      </c>
      <c r="R29">
        <v>0.29852000000000001</v>
      </c>
      <c r="S29">
        <v>1376.1214600000001</v>
      </c>
      <c r="T29">
        <v>13481.303711</v>
      </c>
      <c r="U29">
        <v>86.411315999999999</v>
      </c>
      <c r="V29">
        <v>0</v>
      </c>
      <c r="W29">
        <v>25.384454999999999</v>
      </c>
      <c r="X29">
        <v>3.3990659999999999</v>
      </c>
      <c r="Y29">
        <v>1.8584879999999999</v>
      </c>
      <c r="Z29">
        <v>86.801627999999994</v>
      </c>
      <c r="AA29">
        <v>0.29852000000000001</v>
      </c>
      <c r="AB29">
        <v>13677.838867</v>
      </c>
    </row>
    <row r="30" spans="1:28">
      <c r="A30">
        <v>2026</v>
      </c>
      <c r="B30">
        <v>12405.925781</v>
      </c>
      <c r="C30">
        <v>84.855339000000001</v>
      </c>
      <c r="D30">
        <v>12490.78125</v>
      </c>
      <c r="E30">
        <v>1070.2889399999999</v>
      </c>
      <c r="F30">
        <v>3.2395209999999999</v>
      </c>
      <c r="G30">
        <v>18.886078000000001</v>
      </c>
      <c r="H30">
        <v>44.317604000000003</v>
      </c>
      <c r="I30">
        <v>9.7779089999999993</v>
      </c>
      <c r="J30">
        <v>19.870638</v>
      </c>
      <c r="K30">
        <v>4.2400000000000001E-4</v>
      </c>
      <c r="L30">
        <v>235.68078600000001</v>
      </c>
      <c r="M30">
        <v>1.1588160000000001</v>
      </c>
      <c r="N30">
        <v>3.6946469999999998</v>
      </c>
      <c r="O30">
        <v>0.99607500000000004</v>
      </c>
      <c r="P30">
        <v>2.640774</v>
      </c>
      <c r="Q30">
        <v>0</v>
      </c>
      <c r="R30">
        <v>0.29127799999999998</v>
      </c>
      <c r="S30">
        <v>1410.8435059999999</v>
      </c>
      <c r="T30">
        <v>13712.798828000001</v>
      </c>
      <c r="U30">
        <v>84.855759000000006</v>
      </c>
      <c r="V30">
        <v>0</v>
      </c>
      <c r="W30">
        <v>27.316523</v>
      </c>
      <c r="X30">
        <v>3.5481560000000001</v>
      </c>
      <c r="Y30">
        <v>1.9884900000000001</v>
      </c>
      <c r="Z30">
        <v>78.396979999999999</v>
      </c>
      <c r="AA30">
        <v>0.29127799999999998</v>
      </c>
      <c r="AB30">
        <v>13901.625</v>
      </c>
    </row>
    <row r="31" spans="1:28">
      <c r="A31">
        <v>2025</v>
      </c>
      <c r="B31">
        <v>12627.175781</v>
      </c>
      <c r="C31">
        <v>83.099975999999998</v>
      </c>
      <c r="D31">
        <v>12710.275390999999</v>
      </c>
      <c r="E31">
        <v>1121.3466800000001</v>
      </c>
      <c r="F31">
        <v>3.2818299999999998</v>
      </c>
      <c r="G31">
        <v>15.628366</v>
      </c>
      <c r="H31">
        <v>40.023829999999997</v>
      </c>
      <c r="I31">
        <v>10.066656</v>
      </c>
      <c r="J31">
        <v>18.401859000000002</v>
      </c>
      <c r="K31">
        <v>0</v>
      </c>
      <c r="L31">
        <v>231.18815599999999</v>
      </c>
      <c r="M31">
        <v>1.2486349999999999</v>
      </c>
      <c r="N31">
        <v>3.8892380000000002</v>
      </c>
      <c r="O31">
        <v>1.0291980000000001</v>
      </c>
      <c r="P31">
        <v>2.930958</v>
      </c>
      <c r="Q31">
        <v>0</v>
      </c>
      <c r="R31">
        <v>0.28652100000000003</v>
      </c>
      <c r="S31">
        <v>1449.321899</v>
      </c>
      <c r="T31">
        <v>13980.958984000001</v>
      </c>
      <c r="U31">
        <v>83.099982999999995</v>
      </c>
      <c r="V31">
        <v>0</v>
      </c>
      <c r="W31">
        <v>26.829184000000001</v>
      </c>
      <c r="X31">
        <v>3.8029570000000001</v>
      </c>
      <c r="Y31">
        <v>2.1901060000000001</v>
      </c>
      <c r="Z31">
        <v>69.989318999999995</v>
      </c>
      <c r="AA31">
        <v>0.28652100000000003</v>
      </c>
      <c r="AB31">
        <v>14159.597656</v>
      </c>
    </row>
    <row r="32" spans="1:28">
      <c r="A32">
        <v>2024</v>
      </c>
      <c r="B32">
        <v>12915.519531</v>
      </c>
      <c r="C32">
        <v>81.421143000000001</v>
      </c>
      <c r="D32">
        <v>12996.940430000001</v>
      </c>
      <c r="E32">
        <v>1176.953125</v>
      </c>
      <c r="F32">
        <v>3.3686609999999999</v>
      </c>
      <c r="G32">
        <v>12.502295</v>
      </c>
      <c r="H32">
        <v>35.624546000000002</v>
      </c>
      <c r="I32">
        <v>10.423463999999999</v>
      </c>
      <c r="J32">
        <v>17.787953999999999</v>
      </c>
      <c r="K32">
        <v>0</v>
      </c>
      <c r="L32">
        <v>228.08139</v>
      </c>
      <c r="M32">
        <v>1.3574949999999999</v>
      </c>
      <c r="N32">
        <v>4.0944440000000002</v>
      </c>
      <c r="O32">
        <v>1.064201</v>
      </c>
      <c r="P32">
        <v>3.2243520000000001</v>
      </c>
      <c r="Q32">
        <v>0</v>
      </c>
      <c r="R32">
        <v>0.28522700000000001</v>
      </c>
      <c r="S32">
        <v>1494.7673339999999</v>
      </c>
      <c r="T32">
        <v>14325.251953000001</v>
      </c>
      <c r="U32">
        <v>81.421143000000001</v>
      </c>
      <c r="V32">
        <v>0</v>
      </c>
      <c r="W32">
        <v>23.953354000000001</v>
      </c>
      <c r="X32">
        <v>4.1195469999999998</v>
      </c>
      <c r="Y32">
        <v>2.397087</v>
      </c>
      <c r="Z32">
        <v>61.878109000000002</v>
      </c>
      <c r="AA32">
        <v>0.28522700000000001</v>
      </c>
      <c r="AB32">
        <v>14491.708008</v>
      </c>
    </row>
    <row r="33" spans="1:28">
      <c r="A33">
        <v>2023</v>
      </c>
      <c r="B33">
        <v>13183.695312</v>
      </c>
      <c r="C33">
        <v>79.035683000000006</v>
      </c>
      <c r="D33">
        <v>13262.731444999999</v>
      </c>
      <c r="E33">
        <v>1229.779419</v>
      </c>
      <c r="F33">
        <v>3.4558589999999998</v>
      </c>
      <c r="G33">
        <v>10.312806999999999</v>
      </c>
      <c r="H33">
        <v>30.45196</v>
      </c>
      <c r="I33">
        <v>10.750800999999999</v>
      </c>
      <c r="J33">
        <v>16.982745999999999</v>
      </c>
      <c r="K33">
        <v>0</v>
      </c>
      <c r="L33">
        <v>221.943039</v>
      </c>
      <c r="M33">
        <v>1.482178</v>
      </c>
      <c r="N33">
        <v>4.3111430000000004</v>
      </c>
      <c r="O33">
        <v>1.1066180000000001</v>
      </c>
      <c r="P33">
        <v>3.575637</v>
      </c>
      <c r="Q33">
        <v>0</v>
      </c>
      <c r="R33">
        <v>0.28522999999999998</v>
      </c>
      <c r="S33">
        <v>1534.4375</v>
      </c>
      <c r="T33">
        <v>14640.974609000001</v>
      </c>
      <c r="U33">
        <v>79.035683000000006</v>
      </c>
      <c r="V33">
        <v>0</v>
      </c>
      <c r="W33">
        <v>23.357348999999999</v>
      </c>
      <c r="X33">
        <v>4.3921840000000003</v>
      </c>
      <c r="Y33">
        <v>2.6404290000000001</v>
      </c>
      <c r="Z33">
        <v>54.126274000000002</v>
      </c>
      <c r="AA33">
        <v>0.28522999999999998</v>
      </c>
      <c r="AB33">
        <v>14797.168944999999</v>
      </c>
    </row>
    <row r="34" spans="1:28">
      <c r="A34">
        <v>2022</v>
      </c>
      <c r="B34">
        <v>13418.256836</v>
      </c>
      <c r="C34">
        <v>75.360259999999997</v>
      </c>
      <c r="D34">
        <v>13493.617188</v>
      </c>
      <c r="E34">
        <v>1277.4482419999999</v>
      </c>
      <c r="F34">
        <v>3.5219450000000001</v>
      </c>
      <c r="G34">
        <v>8.6693440000000006</v>
      </c>
      <c r="H34">
        <v>24.743034000000002</v>
      </c>
      <c r="I34">
        <v>11.016574</v>
      </c>
      <c r="J34">
        <v>15.875235999999999</v>
      </c>
      <c r="K34">
        <v>0</v>
      </c>
      <c r="L34">
        <v>214.71597299999999</v>
      </c>
      <c r="M34">
        <v>1.613003</v>
      </c>
      <c r="N34">
        <v>4.5282220000000004</v>
      </c>
      <c r="O34">
        <v>1.1494040000000001</v>
      </c>
      <c r="P34">
        <v>3.9447000000000001</v>
      </c>
      <c r="Q34">
        <v>0</v>
      </c>
      <c r="R34">
        <v>0.28407300000000002</v>
      </c>
      <c r="S34">
        <v>1567.5097659999999</v>
      </c>
      <c r="T34">
        <v>14917.297852</v>
      </c>
      <c r="U34">
        <v>75.360259999999997</v>
      </c>
      <c r="V34">
        <v>0</v>
      </c>
      <c r="W34">
        <v>22.207422000000001</v>
      </c>
      <c r="X34">
        <v>4.6708780000000001</v>
      </c>
      <c r="Y34">
        <v>2.9219439999999999</v>
      </c>
      <c r="Z34">
        <v>46.062927000000002</v>
      </c>
      <c r="AA34">
        <v>0.28407300000000002</v>
      </c>
      <c r="AB34">
        <v>15061.126953000001</v>
      </c>
    </row>
    <row r="35" spans="1:28">
      <c r="A35">
        <v>2021</v>
      </c>
      <c r="B35">
        <v>13569.991211</v>
      </c>
      <c r="C35">
        <v>70.605346999999995</v>
      </c>
      <c r="D35">
        <v>13640.596680000001</v>
      </c>
      <c r="E35">
        <v>1315.7554929999999</v>
      </c>
      <c r="F35">
        <v>3.5537209999999999</v>
      </c>
      <c r="G35">
        <v>7.2519859999999996</v>
      </c>
      <c r="H35">
        <v>18.509326999999999</v>
      </c>
      <c r="I35">
        <v>11.202602000000001</v>
      </c>
      <c r="J35">
        <v>14.316124</v>
      </c>
      <c r="K35">
        <v>0</v>
      </c>
      <c r="L35">
        <v>205.50122099999999</v>
      </c>
      <c r="M35">
        <v>1.748089</v>
      </c>
      <c r="N35">
        <v>4.75373</v>
      </c>
      <c r="O35">
        <v>1.196126</v>
      </c>
      <c r="P35">
        <v>4.3535009999999996</v>
      </c>
      <c r="Q35">
        <v>0</v>
      </c>
      <c r="R35">
        <v>0.28015000000000001</v>
      </c>
      <c r="S35">
        <v>1588.4221190000001</v>
      </c>
      <c r="T35">
        <v>15098.541992</v>
      </c>
      <c r="U35">
        <v>70.605339000000001</v>
      </c>
      <c r="V35">
        <v>0</v>
      </c>
      <c r="W35">
        <v>21.436373</v>
      </c>
      <c r="X35">
        <v>4.9579319999999996</v>
      </c>
      <c r="Y35">
        <v>3.2049989999999999</v>
      </c>
      <c r="Z35">
        <v>37.690170000000002</v>
      </c>
      <c r="AA35">
        <v>0.28015000000000001</v>
      </c>
      <c r="AB35">
        <v>15229.018555000001</v>
      </c>
    </row>
    <row r="36" spans="1:28">
      <c r="A36">
        <v>2020</v>
      </c>
      <c r="B36">
        <v>13636.662109000001</v>
      </c>
      <c r="C36">
        <v>66.730286000000007</v>
      </c>
      <c r="D36">
        <v>13703.392578000001</v>
      </c>
      <c r="E36">
        <v>1343.3271480000001</v>
      </c>
      <c r="F36">
        <v>3.5553650000000001</v>
      </c>
      <c r="G36">
        <v>5.9775390000000002</v>
      </c>
      <c r="H36">
        <v>11.835322</v>
      </c>
      <c r="I36">
        <v>11.478243000000001</v>
      </c>
      <c r="J36">
        <v>12.420878999999999</v>
      </c>
      <c r="K36">
        <v>0</v>
      </c>
      <c r="L36">
        <v>194.13980100000001</v>
      </c>
      <c r="M36">
        <v>1.8911750000000001</v>
      </c>
      <c r="N36">
        <v>4.9838500000000003</v>
      </c>
      <c r="O36">
        <v>1.2457389999999999</v>
      </c>
      <c r="P36">
        <v>4.800376</v>
      </c>
      <c r="Q36">
        <v>0</v>
      </c>
      <c r="R36">
        <v>0.27036199999999999</v>
      </c>
      <c r="S36">
        <v>1595.926025</v>
      </c>
      <c r="T36">
        <v>15180.849609000001</v>
      </c>
      <c r="U36">
        <v>66.730286000000007</v>
      </c>
      <c r="V36">
        <v>0</v>
      </c>
      <c r="W36">
        <v>21.426731</v>
      </c>
      <c r="X36">
        <v>5.2611309999999998</v>
      </c>
      <c r="Y36">
        <v>3.5150109999999999</v>
      </c>
      <c r="Z36">
        <v>29.087178999999999</v>
      </c>
      <c r="AA36">
        <v>0.27036199999999999</v>
      </c>
      <c r="AB36">
        <v>15299.318359000001</v>
      </c>
    </row>
    <row r="37" spans="1:28">
      <c r="A37">
        <v>2019</v>
      </c>
      <c r="B37">
        <v>13649.670898</v>
      </c>
      <c r="C37">
        <v>63.969223</v>
      </c>
      <c r="D37">
        <v>13713.639648</v>
      </c>
      <c r="E37">
        <v>1358.233643</v>
      </c>
      <c r="F37">
        <v>3.5039859999999998</v>
      </c>
      <c r="G37">
        <v>4.8255600000000003</v>
      </c>
      <c r="H37">
        <v>6.7011279999999998</v>
      </c>
      <c r="I37">
        <v>11.812346</v>
      </c>
      <c r="J37">
        <v>10.252526</v>
      </c>
      <c r="K37">
        <v>0</v>
      </c>
      <c r="L37">
        <v>181.25550799999999</v>
      </c>
      <c r="M37">
        <v>2.1900750000000002</v>
      </c>
      <c r="N37">
        <v>5.2313359999999998</v>
      </c>
      <c r="O37">
        <v>1.3012969999999999</v>
      </c>
      <c r="P37">
        <v>5.2844709999999999</v>
      </c>
      <c r="Q37">
        <v>0</v>
      </c>
      <c r="R37">
        <v>0.244584</v>
      </c>
      <c r="S37">
        <v>1590.836548</v>
      </c>
      <c r="T37">
        <v>15199.481444999999</v>
      </c>
      <c r="U37">
        <v>63.969234</v>
      </c>
      <c r="V37">
        <v>0</v>
      </c>
      <c r="W37">
        <v>17.035625</v>
      </c>
      <c r="X37">
        <v>5.7392899999999996</v>
      </c>
      <c r="Y37">
        <v>3.780961</v>
      </c>
      <c r="Z37">
        <v>22.194469000000002</v>
      </c>
      <c r="AA37">
        <v>0.244584</v>
      </c>
      <c r="AB37">
        <v>15304.476562</v>
      </c>
    </row>
    <row r="39" spans="1:28">
      <c r="B39" s="12" t="s">
        <v>120</v>
      </c>
      <c r="C39" s="12" t="s">
        <v>121</v>
      </c>
      <c r="E39" s="12" t="s">
        <v>120</v>
      </c>
      <c r="F39" s="12" t="s">
        <v>118</v>
      </c>
      <c r="G39" s="12" t="s">
        <v>118</v>
      </c>
      <c r="H39" s="12" t="s">
        <v>118</v>
      </c>
      <c r="I39" s="12" t="s">
        <v>122</v>
      </c>
      <c r="J39" s="12" t="s">
        <v>122</v>
      </c>
      <c r="K39" s="12" t="s">
        <v>121</v>
      </c>
      <c r="L39" s="12" t="s">
        <v>120</v>
      </c>
      <c r="M39" s="12" t="s">
        <v>119</v>
      </c>
      <c r="N39" s="12" t="s">
        <v>119</v>
      </c>
      <c r="O39" s="12" t="s">
        <v>269</v>
      </c>
      <c r="P39" s="12" t="s">
        <v>269</v>
      </c>
      <c r="Q39" s="12" t="s">
        <v>270</v>
      </c>
      <c r="R39" s="12" t="s">
        <v>270</v>
      </c>
    </row>
    <row r="41" spans="1:28">
      <c r="B41" s="12"/>
      <c r="C41" s="12"/>
      <c r="D41" s="12"/>
      <c r="E41" s="12"/>
      <c r="F41" s="12"/>
      <c r="G41" s="12"/>
      <c r="H41" s="12"/>
    </row>
    <row r="43" spans="1:28" s="80" customFormat="1"/>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46"/>
  <sheetViews>
    <sheetView workbookViewId="0">
      <selection activeCell="B42" sqref="B42:AJ42"/>
    </sheetView>
  </sheetViews>
  <sheetFormatPr baseColWidth="10" defaultColWidth="8.83203125" defaultRowHeight="15"/>
  <sheetData>
    <row r="1" spans="1:36">
      <c r="A1" t="s">
        <v>2254</v>
      </c>
    </row>
    <row r="2" spans="1:36">
      <c r="A2" t="s">
        <v>2255</v>
      </c>
    </row>
    <row r="3" spans="1:36">
      <c r="A3" t="s">
        <v>2256</v>
      </c>
    </row>
    <row r="4" spans="1:36">
      <c r="A4" t="s">
        <v>2260</v>
      </c>
    </row>
    <row r="5" spans="1:36">
      <c r="A5" t="s">
        <v>2261</v>
      </c>
    </row>
    <row r="6" spans="1:36">
      <c r="A6" t="s">
        <v>2262</v>
      </c>
    </row>
    <row r="7" spans="1:36">
      <c r="A7" t="s">
        <v>324</v>
      </c>
    </row>
    <row r="8" spans="1:36" ht="144">
      <c r="A8" t="s">
        <v>2219</v>
      </c>
      <c r="B8" s="80" t="s">
        <v>2263</v>
      </c>
      <c r="C8" s="80" t="s">
        <v>2264</v>
      </c>
      <c r="D8" s="80" t="s">
        <v>2265</v>
      </c>
      <c r="E8" s="80" t="s">
        <v>2266</v>
      </c>
      <c r="F8" s="80" t="s">
        <v>2267</v>
      </c>
      <c r="G8" s="80" t="s">
        <v>2268</v>
      </c>
      <c r="H8" s="80" t="s">
        <v>2269</v>
      </c>
      <c r="I8" s="80" t="s">
        <v>2270</v>
      </c>
      <c r="J8" s="80" t="s">
        <v>2271</v>
      </c>
      <c r="K8" s="80" t="s">
        <v>2272</v>
      </c>
      <c r="L8" s="80" t="s">
        <v>2273</v>
      </c>
      <c r="M8" s="80" t="s">
        <v>2274</v>
      </c>
      <c r="N8" s="80" t="s">
        <v>2275</v>
      </c>
      <c r="O8" s="80" t="s">
        <v>2276</v>
      </c>
      <c r="P8" s="80" t="s">
        <v>2277</v>
      </c>
      <c r="Q8" s="80" t="s">
        <v>2278</v>
      </c>
      <c r="R8" s="80" t="s">
        <v>2279</v>
      </c>
      <c r="S8" s="80" t="s">
        <v>2280</v>
      </c>
      <c r="T8" s="80" t="s">
        <v>2281</v>
      </c>
      <c r="U8" s="80" t="s">
        <v>2282</v>
      </c>
      <c r="V8" s="80" t="s">
        <v>2283</v>
      </c>
      <c r="W8" s="80" t="s">
        <v>2284</v>
      </c>
      <c r="X8" s="80" t="s">
        <v>2285</v>
      </c>
      <c r="Y8" s="80" t="s">
        <v>2286</v>
      </c>
      <c r="Z8" s="80" t="s">
        <v>2287</v>
      </c>
      <c r="AA8" s="80" t="s">
        <v>2288</v>
      </c>
      <c r="AB8" s="80" t="s">
        <v>2289</v>
      </c>
      <c r="AC8" s="80" t="s">
        <v>2290</v>
      </c>
      <c r="AD8" s="80" t="s">
        <v>2291</v>
      </c>
      <c r="AE8" s="80" t="s">
        <v>2292</v>
      </c>
      <c r="AF8" s="80" t="s">
        <v>2293</v>
      </c>
      <c r="AG8" s="80" t="s">
        <v>2294</v>
      </c>
      <c r="AH8" s="80" t="s">
        <v>2295</v>
      </c>
      <c r="AI8" s="80" t="s">
        <v>2296</v>
      </c>
      <c r="AJ8" s="80" t="s">
        <v>2297</v>
      </c>
    </row>
    <row r="9" spans="1:36">
      <c r="A9">
        <v>2050</v>
      </c>
      <c r="B9">
        <v>7356.5649409999996</v>
      </c>
      <c r="C9">
        <v>20.660522</v>
      </c>
      <c r="D9">
        <v>7377.2255859999996</v>
      </c>
      <c r="E9">
        <v>145.37088</v>
      </c>
      <c r="F9">
        <v>7.4077929999999999</v>
      </c>
      <c r="G9">
        <v>604.69219999999996</v>
      </c>
      <c r="H9">
        <v>1030.8519289999999</v>
      </c>
      <c r="I9">
        <v>10.356289</v>
      </c>
      <c r="J9">
        <v>100.82558400000001</v>
      </c>
      <c r="K9">
        <v>30.184778000000001</v>
      </c>
      <c r="L9">
        <v>288.71499599999999</v>
      </c>
      <c r="M9">
        <v>1.0903069999999999</v>
      </c>
      <c r="N9">
        <v>4.468718</v>
      </c>
      <c r="O9">
        <v>1.0746830000000001</v>
      </c>
      <c r="P9">
        <v>0</v>
      </c>
      <c r="Q9">
        <v>2.3440979999999998</v>
      </c>
      <c r="R9">
        <v>2228.1936040000001</v>
      </c>
      <c r="S9">
        <v>6124.3896480000003</v>
      </c>
      <c r="T9">
        <v>109.43920900000001</v>
      </c>
      <c r="U9">
        <v>6233.8291019999997</v>
      </c>
      <c r="V9">
        <v>526.28051800000003</v>
      </c>
      <c r="W9">
        <v>5.1235670000000004</v>
      </c>
      <c r="X9">
        <v>188.37893700000001</v>
      </c>
      <c r="Y9">
        <v>15.889851999999999</v>
      </c>
      <c r="Z9">
        <v>46.682094999999997</v>
      </c>
      <c r="AA9">
        <v>65.127540999999994</v>
      </c>
      <c r="AB9">
        <v>0.37382300000000002</v>
      </c>
      <c r="AC9">
        <v>575.94665499999996</v>
      </c>
      <c r="AD9">
        <v>1.0257130000000001</v>
      </c>
      <c r="AE9">
        <v>4.9073000000000002</v>
      </c>
      <c r="AF9">
        <v>1.2619640000000001</v>
      </c>
      <c r="AG9">
        <v>3.1600069999999998</v>
      </c>
      <c r="AH9">
        <v>0</v>
      </c>
      <c r="AI9">
        <v>0.35596800000000001</v>
      </c>
      <c r="AJ9">
        <v>1434.5141599999999</v>
      </c>
    </row>
    <row r="10" spans="1:36">
      <c r="A10">
        <v>2049</v>
      </c>
      <c r="B10">
        <v>7327.9960940000001</v>
      </c>
      <c r="C10">
        <v>20.488869000000001</v>
      </c>
      <c r="D10">
        <v>7348.4848629999997</v>
      </c>
      <c r="E10">
        <v>144.60481300000001</v>
      </c>
      <c r="F10">
        <v>7.327712</v>
      </c>
      <c r="G10">
        <v>589.11468500000001</v>
      </c>
      <c r="H10">
        <v>1003.5169069999999</v>
      </c>
      <c r="I10">
        <v>10.277877999999999</v>
      </c>
      <c r="J10">
        <v>99.893257000000006</v>
      </c>
      <c r="K10">
        <v>30.028040000000001</v>
      </c>
      <c r="L10">
        <v>287.26333599999998</v>
      </c>
      <c r="M10">
        <v>1.0781210000000001</v>
      </c>
      <c r="N10">
        <v>4.4309419999999999</v>
      </c>
      <c r="O10">
        <v>1.066106</v>
      </c>
      <c r="P10">
        <v>0</v>
      </c>
      <c r="Q10">
        <v>2.259941</v>
      </c>
      <c r="R10">
        <v>2181.6564939999998</v>
      </c>
      <c r="S10">
        <v>6104.6176759999998</v>
      </c>
      <c r="T10">
        <v>109.70412399999999</v>
      </c>
      <c r="U10">
        <v>6214.3217770000001</v>
      </c>
      <c r="V10">
        <v>524.51037599999995</v>
      </c>
      <c r="W10">
        <v>5.0057099999999997</v>
      </c>
      <c r="X10">
        <v>184.81308000000001</v>
      </c>
      <c r="Y10">
        <v>15.771796999999999</v>
      </c>
      <c r="Z10">
        <v>40.490409999999997</v>
      </c>
      <c r="AA10">
        <v>65.721283</v>
      </c>
      <c r="AB10">
        <v>0.36760399999999999</v>
      </c>
      <c r="AC10">
        <v>562.44232199999999</v>
      </c>
      <c r="AD10">
        <v>1.0194620000000001</v>
      </c>
      <c r="AE10">
        <v>4.8787580000000004</v>
      </c>
      <c r="AF10">
        <v>1.2375929999999999</v>
      </c>
      <c r="AG10">
        <v>3.141734</v>
      </c>
      <c r="AH10">
        <v>0</v>
      </c>
      <c r="AI10">
        <v>0.34209000000000001</v>
      </c>
      <c r="AJ10">
        <v>1409.7421879999999</v>
      </c>
    </row>
    <row r="11" spans="1:36">
      <c r="A11">
        <v>2048</v>
      </c>
      <c r="B11">
        <v>7282.6748049999997</v>
      </c>
      <c r="C11">
        <v>20.265898</v>
      </c>
      <c r="D11">
        <v>7302.9409180000002</v>
      </c>
      <c r="E11">
        <v>143.53613300000001</v>
      </c>
      <c r="F11">
        <v>7.2111039999999997</v>
      </c>
      <c r="G11">
        <v>569.28979500000003</v>
      </c>
      <c r="H11">
        <v>979.37487799999997</v>
      </c>
      <c r="I11">
        <v>10.166741</v>
      </c>
      <c r="J11">
        <v>97.972274999999996</v>
      </c>
      <c r="K11">
        <v>29.834105999999998</v>
      </c>
      <c r="L11">
        <v>284.47515900000002</v>
      </c>
      <c r="M11">
        <v>1.066203</v>
      </c>
      <c r="N11">
        <v>4.3845679999999998</v>
      </c>
      <c r="O11">
        <v>1.0554460000000001</v>
      </c>
      <c r="P11">
        <v>0</v>
      </c>
      <c r="Q11">
        <v>2.178296</v>
      </c>
      <c r="R11">
        <v>2131.3244629999999</v>
      </c>
      <c r="S11">
        <v>6107.9750979999999</v>
      </c>
      <c r="T11">
        <v>108.741257</v>
      </c>
      <c r="U11">
        <v>6216.7163090000004</v>
      </c>
      <c r="V11">
        <v>524.53698699999995</v>
      </c>
      <c r="W11">
        <v>4.91066</v>
      </c>
      <c r="X11">
        <v>181.00775100000001</v>
      </c>
      <c r="Y11">
        <v>15.697524</v>
      </c>
      <c r="Z11">
        <v>35.226363999999997</v>
      </c>
      <c r="AA11">
        <v>66.180251999999996</v>
      </c>
      <c r="AB11">
        <v>0.36143999999999998</v>
      </c>
      <c r="AC11">
        <v>549.61840800000004</v>
      </c>
      <c r="AD11">
        <v>1.0147379999999999</v>
      </c>
      <c r="AE11">
        <v>4.8655660000000003</v>
      </c>
      <c r="AF11">
        <v>1.211371</v>
      </c>
      <c r="AG11">
        <v>3.133702</v>
      </c>
      <c r="AH11">
        <v>0</v>
      </c>
      <c r="AI11">
        <v>0.32784400000000002</v>
      </c>
      <c r="AJ11">
        <v>1388.0926509999999</v>
      </c>
    </row>
    <row r="12" spans="1:36">
      <c r="A12">
        <v>2047</v>
      </c>
      <c r="B12">
        <v>7184.296875</v>
      </c>
      <c r="C12">
        <v>19.892609</v>
      </c>
      <c r="D12">
        <v>7204.189453</v>
      </c>
      <c r="E12">
        <v>141.40479999999999</v>
      </c>
      <c r="F12">
        <v>7.0598910000000004</v>
      </c>
      <c r="G12">
        <v>548.73223900000005</v>
      </c>
      <c r="H12">
        <v>945.42224099999999</v>
      </c>
      <c r="I12">
        <v>9.9882179999999998</v>
      </c>
      <c r="J12">
        <v>95.97963</v>
      </c>
      <c r="K12">
        <v>29.242867</v>
      </c>
      <c r="L12">
        <v>280.09500100000002</v>
      </c>
      <c r="M12">
        <v>1.0449900000000001</v>
      </c>
      <c r="N12">
        <v>4.3058820000000004</v>
      </c>
      <c r="O12">
        <v>1.0370360000000001</v>
      </c>
      <c r="P12">
        <v>0</v>
      </c>
      <c r="Q12">
        <v>2.0809440000000001</v>
      </c>
      <c r="R12">
        <v>2067.1508789999998</v>
      </c>
      <c r="S12">
        <v>6056.9277339999999</v>
      </c>
      <c r="T12">
        <v>107.587952</v>
      </c>
      <c r="U12">
        <v>6164.515625</v>
      </c>
      <c r="V12">
        <v>520.02075200000002</v>
      </c>
      <c r="W12">
        <v>4.7864890000000004</v>
      </c>
      <c r="X12">
        <v>176.50430299999999</v>
      </c>
      <c r="Y12">
        <v>15.482485</v>
      </c>
      <c r="Z12">
        <v>30.543112000000001</v>
      </c>
      <c r="AA12">
        <v>66.226348999999999</v>
      </c>
      <c r="AB12">
        <v>0.35092899999999999</v>
      </c>
      <c r="AC12">
        <v>533.43066399999998</v>
      </c>
      <c r="AD12">
        <v>1.003131</v>
      </c>
      <c r="AE12">
        <v>4.8123019999999999</v>
      </c>
      <c r="AF12">
        <v>1.1800790000000001</v>
      </c>
      <c r="AG12">
        <v>3.09964</v>
      </c>
      <c r="AH12">
        <v>0</v>
      </c>
      <c r="AI12">
        <v>0.311415</v>
      </c>
      <c r="AJ12">
        <v>1357.751587</v>
      </c>
    </row>
    <row r="13" spans="1:36">
      <c r="A13">
        <v>2046</v>
      </c>
      <c r="B13">
        <v>7104.9389650000003</v>
      </c>
      <c r="C13">
        <v>19.564222000000001</v>
      </c>
      <c r="D13">
        <v>7124.5034180000002</v>
      </c>
      <c r="E13">
        <v>139.67211900000001</v>
      </c>
      <c r="F13">
        <v>6.9130469999999997</v>
      </c>
      <c r="G13">
        <v>527.97619599999996</v>
      </c>
      <c r="H13">
        <v>918.56195100000002</v>
      </c>
      <c r="I13">
        <v>9.8287650000000006</v>
      </c>
      <c r="J13">
        <v>93.627274</v>
      </c>
      <c r="K13">
        <v>28.744875</v>
      </c>
      <c r="L13">
        <v>275.98516799999999</v>
      </c>
      <c r="M13">
        <v>1.0294840000000001</v>
      </c>
      <c r="N13">
        <v>4.240761</v>
      </c>
      <c r="O13">
        <v>1.0218659999999999</v>
      </c>
      <c r="P13">
        <v>0</v>
      </c>
      <c r="Q13">
        <v>1.996761</v>
      </c>
      <c r="R13">
        <v>2010.337769</v>
      </c>
      <c r="S13">
        <v>6044.5512699999999</v>
      </c>
      <c r="T13">
        <v>105.268021</v>
      </c>
      <c r="U13">
        <v>6149.8193359999996</v>
      </c>
      <c r="V13">
        <v>518.66973900000005</v>
      </c>
      <c r="W13">
        <v>4.6940410000000004</v>
      </c>
      <c r="X13">
        <v>172.421921</v>
      </c>
      <c r="Y13">
        <v>15.346577</v>
      </c>
      <c r="Z13">
        <v>26.686789999999998</v>
      </c>
      <c r="AA13">
        <v>66.349425999999994</v>
      </c>
      <c r="AB13">
        <v>0.34085900000000002</v>
      </c>
      <c r="AC13">
        <v>519.86071800000002</v>
      </c>
      <c r="AD13">
        <v>0.99635899999999999</v>
      </c>
      <c r="AE13">
        <v>4.7872960000000004</v>
      </c>
      <c r="AF13">
        <v>1.153208</v>
      </c>
      <c r="AG13">
        <v>3.0839919999999998</v>
      </c>
      <c r="AH13">
        <v>0</v>
      </c>
      <c r="AI13">
        <v>0.296321</v>
      </c>
      <c r="AJ13">
        <v>1334.687134</v>
      </c>
    </row>
    <row r="14" spans="1:36">
      <c r="A14">
        <v>2045</v>
      </c>
      <c r="B14">
        <v>7026.2592770000001</v>
      </c>
      <c r="C14">
        <v>19.230032000000001</v>
      </c>
      <c r="D14">
        <v>7045.4892579999996</v>
      </c>
      <c r="E14">
        <v>137.93392900000001</v>
      </c>
      <c r="F14">
        <v>6.7817350000000003</v>
      </c>
      <c r="G14">
        <v>510.26077299999997</v>
      </c>
      <c r="H14">
        <v>888.55059800000004</v>
      </c>
      <c r="I14">
        <v>9.6750609999999995</v>
      </c>
      <c r="J14">
        <v>91.881493000000006</v>
      </c>
      <c r="K14">
        <v>28.216166999999999</v>
      </c>
      <c r="L14">
        <v>272.27688599999999</v>
      </c>
      <c r="M14">
        <v>1.011487</v>
      </c>
      <c r="N14">
        <v>4.1753039999999997</v>
      </c>
      <c r="O14">
        <v>1.0066269999999999</v>
      </c>
      <c r="P14">
        <v>0</v>
      </c>
      <c r="Q14">
        <v>1.9130419999999999</v>
      </c>
      <c r="R14">
        <v>1954.402832</v>
      </c>
      <c r="S14">
        <v>6023.5390619999998</v>
      </c>
      <c r="T14">
        <v>104.588234</v>
      </c>
      <c r="U14">
        <v>6128.1274409999996</v>
      </c>
      <c r="V14">
        <v>516.73284899999999</v>
      </c>
      <c r="W14">
        <v>4.6034379999999997</v>
      </c>
      <c r="X14">
        <v>168.90213</v>
      </c>
      <c r="Y14">
        <v>15.182136</v>
      </c>
      <c r="Z14">
        <v>23.450541999999999</v>
      </c>
      <c r="AA14">
        <v>66.553459000000004</v>
      </c>
      <c r="AB14">
        <v>0.32860699999999998</v>
      </c>
      <c r="AC14">
        <v>507.05831899999998</v>
      </c>
      <c r="AD14">
        <v>0.990286</v>
      </c>
      <c r="AE14">
        <v>4.7591850000000004</v>
      </c>
      <c r="AF14">
        <v>1.1308480000000001</v>
      </c>
      <c r="AG14">
        <v>3.0660949999999998</v>
      </c>
      <c r="AH14">
        <v>0</v>
      </c>
      <c r="AI14">
        <v>0.28159899999999999</v>
      </c>
      <c r="AJ14">
        <v>1313.0394289999999</v>
      </c>
    </row>
    <row r="15" spans="1:36">
      <c r="A15">
        <v>2044</v>
      </c>
      <c r="B15">
        <v>6924.4692379999997</v>
      </c>
      <c r="C15">
        <v>18.824384999999999</v>
      </c>
      <c r="D15">
        <v>6943.2934569999998</v>
      </c>
      <c r="E15">
        <v>135.78299000000001</v>
      </c>
      <c r="F15">
        <v>6.6149069999999996</v>
      </c>
      <c r="G15">
        <v>489.663208</v>
      </c>
      <c r="H15">
        <v>861.39776600000005</v>
      </c>
      <c r="I15">
        <v>9.4821030000000004</v>
      </c>
      <c r="J15">
        <v>89.283882000000006</v>
      </c>
      <c r="K15">
        <v>27.651793999999999</v>
      </c>
      <c r="L15">
        <v>267.21105999999997</v>
      </c>
      <c r="M15">
        <v>0.99284700000000004</v>
      </c>
      <c r="N15">
        <v>4.0990950000000002</v>
      </c>
      <c r="O15">
        <v>0.98870999999999998</v>
      </c>
      <c r="P15">
        <v>0</v>
      </c>
      <c r="Q15">
        <v>1.830352</v>
      </c>
      <c r="R15">
        <v>1895.7001949999999</v>
      </c>
      <c r="S15">
        <v>6015.1264650000003</v>
      </c>
      <c r="T15">
        <v>102.73732</v>
      </c>
      <c r="U15">
        <v>6117.8637699999999</v>
      </c>
      <c r="V15">
        <v>515.71844499999997</v>
      </c>
      <c r="W15">
        <v>4.5191949999999999</v>
      </c>
      <c r="X15">
        <v>165.11608899999999</v>
      </c>
      <c r="Y15">
        <v>15.021276</v>
      </c>
      <c r="Z15">
        <v>20.713139000000002</v>
      </c>
      <c r="AA15">
        <v>66.603820999999996</v>
      </c>
      <c r="AB15">
        <v>0.31464900000000001</v>
      </c>
      <c r="AC15">
        <v>494.36956800000002</v>
      </c>
      <c r="AD15">
        <v>0.98433400000000004</v>
      </c>
      <c r="AE15">
        <v>4.7385029999999997</v>
      </c>
      <c r="AF15">
        <v>1.1067610000000001</v>
      </c>
      <c r="AG15">
        <v>3.0533220000000001</v>
      </c>
      <c r="AH15">
        <v>0</v>
      </c>
      <c r="AI15">
        <v>0.26700699999999999</v>
      </c>
      <c r="AJ15">
        <v>1292.5261230000001</v>
      </c>
    </row>
    <row r="16" spans="1:36">
      <c r="A16">
        <v>2043</v>
      </c>
      <c r="B16">
        <v>6863.6635740000002</v>
      </c>
      <c r="C16">
        <v>18.520102999999999</v>
      </c>
      <c r="D16">
        <v>6882.1835940000001</v>
      </c>
      <c r="E16">
        <v>134.440552</v>
      </c>
      <c r="F16">
        <v>6.499104</v>
      </c>
      <c r="G16">
        <v>474.84997600000003</v>
      </c>
      <c r="H16">
        <v>838.49859600000002</v>
      </c>
      <c r="I16">
        <v>9.3489609999999992</v>
      </c>
      <c r="J16">
        <v>87.675987000000006</v>
      </c>
      <c r="K16">
        <v>27.319126000000001</v>
      </c>
      <c r="L16">
        <v>264.08978300000001</v>
      </c>
      <c r="M16">
        <v>0.97947499999999998</v>
      </c>
      <c r="N16">
        <v>4.0484429999999998</v>
      </c>
      <c r="O16">
        <v>0.97699599999999998</v>
      </c>
      <c r="P16">
        <v>0</v>
      </c>
      <c r="Q16">
        <v>1.7607980000000001</v>
      </c>
      <c r="R16">
        <v>1851.175293</v>
      </c>
      <c r="S16">
        <v>6018.5556640000004</v>
      </c>
      <c r="T16">
        <v>102.667557</v>
      </c>
      <c r="U16">
        <v>6121.2231449999999</v>
      </c>
      <c r="V16">
        <v>515.86377000000005</v>
      </c>
      <c r="W16">
        <v>4.4452290000000003</v>
      </c>
      <c r="X16">
        <v>162.41859400000001</v>
      </c>
      <c r="Y16">
        <v>14.870623</v>
      </c>
      <c r="Z16">
        <v>18.479574</v>
      </c>
      <c r="AA16">
        <v>66.941101000000003</v>
      </c>
      <c r="AB16">
        <v>0.299012</v>
      </c>
      <c r="AC16">
        <v>484.12332199999997</v>
      </c>
      <c r="AD16">
        <v>0.98197999999999996</v>
      </c>
      <c r="AE16">
        <v>4.7304820000000003</v>
      </c>
      <c r="AF16">
        <v>1.091763</v>
      </c>
      <c r="AG16">
        <v>3.048505</v>
      </c>
      <c r="AH16">
        <v>0</v>
      </c>
      <c r="AI16">
        <v>0.25395600000000002</v>
      </c>
      <c r="AJ16">
        <v>1277.5477289999999</v>
      </c>
    </row>
    <row r="17" spans="1:36">
      <c r="A17">
        <v>2042</v>
      </c>
      <c r="B17">
        <v>6851.8476559999999</v>
      </c>
      <c r="C17">
        <v>18.317869000000002</v>
      </c>
      <c r="D17">
        <v>6870.1655270000001</v>
      </c>
      <c r="E17">
        <v>134.02593999999999</v>
      </c>
      <c r="F17">
        <v>6.4249960000000002</v>
      </c>
      <c r="G17">
        <v>463.01177999999999</v>
      </c>
      <c r="H17">
        <v>819.57946800000002</v>
      </c>
      <c r="I17">
        <v>9.2746270000000006</v>
      </c>
      <c r="J17">
        <v>86.643676999999997</v>
      </c>
      <c r="K17">
        <v>27.146671000000001</v>
      </c>
      <c r="L17">
        <v>262.64230300000003</v>
      </c>
      <c r="M17">
        <v>0.97121999999999997</v>
      </c>
      <c r="N17">
        <v>4.0245790000000001</v>
      </c>
      <c r="O17">
        <v>0.97193200000000002</v>
      </c>
      <c r="P17">
        <v>0</v>
      </c>
      <c r="Q17">
        <v>1.7039230000000001</v>
      </c>
      <c r="R17">
        <v>1817.0986330000001</v>
      </c>
      <c r="S17">
        <v>6079.0629879999997</v>
      </c>
      <c r="T17">
        <v>104.69995900000001</v>
      </c>
      <c r="U17">
        <v>6183.7631840000004</v>
      </c>
      <c r="V17">
        <v>520.89855999999997</v>
      </c>
      <c r="W17">
        <v>4.4074739999999997</v>
      </c>
      <c r="X17">
        <v>161.067047</v>
      </c>
      <c r="Y17">
        <v>14.824866999999999</v>
      </c>
      <c r="Z17">
        <v>16.748578999999999</v>
      </c>
      <c r="AA17">
        <v>67.809769000000003</v>
      </c>
      <c r="AB17">
        <v>0.28343000000000002</v>
      </c>
      <c r="AC17">
        <v>478.43170199999997</v>
      </c>
      <c r="AD17">
        <v>0.98878100000000002</v>
      </c>
      <c r="AE17">
        <v>4.7679689999999999</v>
      </c>
      <c r="AF17">
        <v>1.089037</v>
      </c>
      <c r="AG17">
        <v>3.073061</v>
      </c>
      <c r="AH17">
        <v>0</v>
      </c>
      <c r="AI17">
        <v>0.24304600000000001</v>
      </c>
      <c r="AJ17">
        <v>1274.6333010000001</v>
      </c>
    </row>
    <row r="18" spans="1:36">
      <c r="A18">
        <v>2041</v>
      </c>
      <c r="B18">
        <v>6801.0664059999999</v>
      </c>
      <c r="C18">
        <v>17.973934</v>
      </c>
      <c r="D18">
        <v>6819.0405270000001</v>
      </c>
      <c r="E18">
        <v>132.819275</v>
      </c>
      <c r="F18">
        <v>6.3013690000000002</v>
      </c>
      <c r="G18">
        <v>446.60461400000003</v>
      </c>
      <c r="H18">
        <v>795.75781199999994</v>
      </c>
      <c r="I18">
        <v>9.1346260000000008</v>
      </c>
      <c r="J18">
        <v>84.833648999999994</v>
      </c>
      <c r="K18">
        <v>26.638241000000001</v>
      </c>
      <c r="L18">
        <v>259.320404</v>
      </c>
      <c r="M18">
        <v>0.95611599999999997</v>
      </c>
      <c r="N18">
        <v>3.9758070000000001</v>
      </c>
      <c r="O18">
        <v>0.96086000000000005</v>
      </c>
      <c r="P18">
        <v>0</v>
      </c>
      <c r="Q18">
        <v>1.637853</v>
      </c>
      <c r="R18">
        <v>1769.60437</v>
      </c>
      <c r="S18">
        <v>6136.0478519999997</v>
      </c>
      <c r="T18">
        <v>106.641373</v>
      </c>
      <c r="U18">
        <v>6242.689453</v>
      </c>
      <c r="V18">
        <v>525.54040499999996</v>
      </c>
      <c r="W18">
        <v>4.3550839999999997</v>
      </c>
      <c r="X18">
        <v>158.978027</v>
      </c>
      <c r="Y18">
        <v>14.717456</v>
      </c>
      <c r="Z18">
        <v>15.270218</v>
      </c>
      <c r="AA18">
        <v>68.400749000000005</v>
      </c>
      <c r="AB18">
        <v>0.26466200000000001</v>
      </c>
      <c r="AC18">
        <v>471.73715199999998</v>
      </c>
      <c r="AD18">
        <v>0.99357200000000001</v>
      </c>
      <c r="AE18">
        <v>4.801469</v>
      </c>
      <c r="AF18">
        <v>1.0826169999999999</v>
      </c>
      <c r="AG18">
        <v>3.0951620000000002</v>
      </c>
      <c r="AH18">
        <v>0</v>
      </c>
      <c r="AI18">
        <v>0.23122899999999999</v>
      </c>
      <c r="AJ18">
        <v>1269.4677730000001</v>
      </c>
    </row>
    <row r="19" spans="1:36">
      <c r="A19">
        <v>2040</v>
      </c>
      <c r="B19">
        <v>6744.5195309999999</v>
      </c>
      <c r="C19">
        <v>17.566254000000001</v>
      </c>
      <c r="D19">
        <v>6762.0859380000002</v>
      </c>
      <c r="E19">
        <v>131.48028600000001</v>
      </c>
      <c r="F19">
        <v>6.169448</v>
      </c>
      <c r="G19">
        <v>426.778412</v>
      </c>
      <c r="H19">
        <v>773.48913600000003</v>
      </c>
      <c r="I19">
        <v>8.9727879999999995</v>
      </c>
      <c r="J19">
        <v>82.635222999999996</v>
      </c>
      <c r="K19">
        <v>25.950548000000001</v>
      </c>
      <c r="L19">
        <v>254.36329699999999</v>
      </c>
      <c r="M19">
        <v>0.94242000000000004</v>
      </c>
      <c r="N19">
        <v>3.9230740000000002</v>
      </c>
      <c r="O19">
        <v>0.94878200000000001</v>
      </c>
      <c r="P19">
        <v>0</v>
      </c>
      <c r="Q19">
        <v>1.571583</v>
      </c>
      <c r="R19">
        <v>1717.875</v>
      </c>
      <c r="S19">
        <v>6210.3559569999998</v>
      </c>
      <c r="T19">
        <v>107.03074599999999</v>
      </c>
      <c r="U19">
        <v>6317.3867190000001</v>
      </c>
      <c r="V19">
        <v>531.88226299999997</v>
      </c>
      <c r="W19">
        <v>4.2977559999999997</v>
      </c>
      <c r="X19">
        <v>156.41398599999999</v>
      </c>
      <c r="Y19">
        <v>14.581896</v>
      </c>
      <c r="Z19">
        <v>14.082215</v>
      </c>
      <c r="AA19">
        <v>68.863799999999998</v>
      </c>
      <c r="AB19">
        <v>0.24376100000000001</v>
      </c>
      <c r="AC19">
        <v>465.71115099999997</v>
      </c>
      <c r="AD19">
        <v>1.000494</v>
      </c>
      <c r="AE19">
        <v>4.8462129999999997</v>
      </c>
      <c r="AF19">
        <v>1.0771630000000001</v>
      </c>
      <c r="AG19">
        <v>3.1245820000000002</v>
      </c>
      <c r="AH19">
        <v>0</v>
      </c>
      <c r="AI19">
        <v>0.219554</v>
      </c>
      <c r="AJ19">
        <v>1266.344971</v>
      </c>
    </row>
    <row r="20" spans="1:36">
      <c r="A20">
        <v>2039</v>
      </c>
      <c r="B20">
        <v>6705.0849609999996</v>
      </c>
      <c r="C20">
        <v>17.143122000000002</v>
      </c>
      <c r="D20">
        <v>6722.2280270000001</v>
      </c>
      <c r="E20">
        <v>130.41497799999999</v>
      </c>
      <c r="F20">
        <v>6.0198289999999997</v>
      </c>
      <c r="G20">
        <v>398.50650000000002</v>
      </c>
      <c r="H20">
        <v>755.29553199999998</v>
      </c>
      <c r="I20">
        <v>8.8087549999999997</v>
      </c>
      <c r="J20">
        <v>79.765709000000001</v>
      </c>
      <c r="K20">
        <v>25.548981000000001</v>
      </c>
      <c r="L20">
        <v>250.040527</v>
      </c>
      <c r="M20">
        <v>0.93057400000000001</v>
      </c>
      <c r="N20">
        <v>3.8768639999999999</v>
      </c>
      <c r="O20">
        <v>0.93831900000000001</v>
      </c>
      <c r="P20">
        <v>0</v>
      </c>
      <c r="Q20">
        <v>1.5079180000000001</v>
      </c>
      <c r="R20">
        <v>1662.293091</v>
      </c>
      <c r="S20">
        <v>6291.7729490000002</v>
      </c>
      <c r="T20">
        <v>109.255493</v>
      </c>
      <c r="U20">
        <v>6401.0283200000003</v>
      </c>
      <c r="V20">
        <v>538.43994099999998</v>
      </c>
      <c r="W20">
        <v>4.2234680000000004</v>
      </c>
      <c r="X20">
        <v>151.540909</v>
      </c>
      <c r="Y20">
        <v>14.378107</v>
      </c>
      <c r="Z20">
        <v>13.040431</v>
      </c>
      <c r="AA20">
        <v>68.856133</v>
      </c>
      <c r="AB20">
        <v>0.220777</v>
      </c>
      <c r="AC20">
        <v>458.59866299999999</v>
      </c>
      <c r="AD20">
        <v>1.0081089999999999</v>
      </c>
      <c r="AE20">
        <v>4.8944770000000002</v>
      </c>
      <c r="AF20">
        <v>1.0753250000000001</v>
      </c>
      <c r="AG20">
        <v>3.156234</v>
      </c>
      <c r="AH20">
        <v>0</v>
      </c>
      <c r="AI20">
        <v>0.207676</v>
      </c>
      <c r="AJ20">
        <v>1259.6401370000001</v>
      </c>
    </row>
    <row r="21" spans="1:36">
      <c r="A21">
        <v>2038</v>
      </c>
      <c r="B21">
        <v>6620.3657229999999</v>
      </c>
      <c r="C21">
        <v>16.538540000000001</v>
      </c>
      <c r="D21">
        <v>6636.904297</v>
      </c>
      <c r="E21">
        <v>128.44220000000001</v>
      </c>
      <c r="F21">
        <v>5.8204339999999997</v>
      </c>
      <c r="G21">
        <v>368.76379400000002</v>
      </c>
      <c r="H21">
        <v>728.09149200000002</v>
      </c>
      <c r="I21">
        <v>8.5701450000000001</v>
      </c>
      <c r="J21">
        <v>76.349159</v>
      </c>
      <c r="K21">
        <v>24.925547000000002</v>
      </c>
      <c r="L21">
        <v>243.86175499999999</v>
      </c>
      <c r="M21">
        <v>0.91324399999999994</v>
      </c>
      <c r="N21">
        <v>3.8035890000000001</v>
      </c>
      <c r="O21">
        <v>0.92124700000000004</v>
      </c>
      <c r="P21">
        <v>0</v>
      </c>
      <c r="Q21">
        <v>1.43319</v>
      </c>
      <c r="R21">
        <v>1592.518677</v>
      </c>
      <c r="S21">
        <v>6330.9877930000002</v>
      </c>
      <c r="T21">
        <v>109.89913199999999</v>
      </c>
      <c r="U21">
        <v>6440.8867190000001</v>
      </c>
      <c r="V21">
        <v>541.33044400000006</v>
      </c>
      <c r="W21">
        <v>4.0960470000000004</v>
      </c>
      <c r="X21">
        <v>145.22416699999999</v>
      </c>
      <c r="Y21">
        <v>13.983086</v>
      </c>
      <c r="Z21">
        <v>12.060022</v>
      </c>
      <c r="AA21">
        <v>68.235954000000007</v>
      </c>
      <c r="AB21">
        <v>0.194942</v>
      </c>
      <c r="AC21">
        <v>448.31161500000002</v>
      </c>
      <c r="AD21">
        <v>1.009269</v>
      </c>
      <c r="AE21">
        <v>4.9090389999999999</v>
      </c>
      <c r="AF21">
        <v>1.0667690000000001</v>
      </c>
      <c r="AG21">
        <v>3.1660780000000002</v>
      </c>
      <c r="AH21">
        <v>0</v>
      </c>
      <c r="AI21">
        <v>0.19397500000000001</v>
      </c>
      <c r="AJ21">
        <v>1243.7814940000001</v>
      </c>
    </row>
    <row r="22" spans="1:36">
      <c r="A22">
        <v>2037</v>
      </c>
      <c r="B22">
        <v>6535.8828119999998</v>
      </c>
      <c r="C22">
        <v>15.859099000000001</v>
      </c>
      <c r="D22">
        <v>6551.7416990000002</v>
      </c>
      <c r="E22">
        <v>126.431076</v>
      </c>
      <c r="F22">
        <v>5.608835</v>
      </c>
      <c r="G22">
        <v>339.96069299999999</v>
      </c>
      <c r="H22">
        <v>695.64306599999998</v>
      </c>
      <c r="I22">
        <v>8.3129310000000007</v>
      </c>
      <c r="J22">
        <v>72.850594000000001</v>
      </c>
      <c r="K22">
        <v>24.268059000000001</v>
      </c>
      <c r="L22">
        <v>237.40509</v>
      </c>
      <c r="M22">
        <v>0.89586500000000002</v>
      </c>
      <c r="N22">
        <v>3.7282359999999999</v>
      </c>
      <c r="O22">
        <v>0.90360200000000002</v>
      </c>
      <c r="P22">
        <v>0</v>
      </c>
      <c r="Q22">
        <v>1.356392</v>
      </c>
      <c r="R22">
        <v>1517.970703</v>
      </c>
      <c r="S22">
        <v>6375.4521480000003</v>
      </c>
      <c r="T22">
        <v>110.541107</v>
      </c>
      <c r="U22">
        <v>6485.9931640000004</v>
      </c>
      <c r="V22">
        <v>544.617615</v>
      </c>
      <c r="W22">
        <v>3.9437600000000002</v>
      </c>
      <c r="X22">
        <v>138.543137</v>
      </c>
      <c r="Y22">
        <v>13.493974</v>
      </c>
      <c r="Z22">
        <v>11.229877999999999</v>
      </c>
      <c r="AA22">
        <v>67.439919000000003</v>
      </c>
      <c r="AB22">
        <v>0.16905800000000001</v>
      </c>
      <c r="AC22">
        <v>438.28289799999999</v>
      </c>
      <c r="AD22">
        <v>1.011816</v>
      </c>
      <c r="AE22">
        <v>4.9271640000000003</v>
      </c>
      <c r="AF22">
        <v>1.059072</v>
      </c>
      <c r="AG22">
        <v>3.17815</v>
      </c>
      <c r="AH22">
        <v>0</v>
      </c>
      <c r="AI22">
        <v>0.18005699999999999</v>
      </c>
      <c r="AJ22">
        <v>1228.076538</v>
      </c>
    </row>
    <row r="23" spans="1:36">
      <c r="A23">
        <v>2036</v>
      </c>
      <c r="B23">
        <v>6466.2885740000002</v>
      </c>
      <c r="C23">
        <v>15.138031</v>
      </c>
      <c r="D23">
        <v>6481.4267579999996</v>
      </c>
      <c r="E23">
        <v>124.693748</v>
      </c>
      <c r="F23">
        <v>5.393948</v>
      </c>
      <c r="G23">
        <v>312.86648600000001</v>
      </c>
      <c r="H23">
        <v>663.152466</v>
      </c>
      <c r="I23">
        <v>8.0524450000000005</v>
      </c>
      <c r="J23">
        <v>69.319564999999997</v>
      </c>
      <c r="K23">
        <v>23.763027000000001</v>
      </c>
      <c r="L23">
        <v>230.99711600000001</v>
      </c>
      <c r="M23">
        <v>0.88115600000000005</v>
      </c>
      <c r="N23">
        <v>3.6612960000000001</v>
      </c>
      <c r="O23">
        <v>0.88795299999999999</v>
      </c>
      <c r="P23">
        <v>0</v>
      </c>
      <c r="Q23">
        <v>1.280724</v>
      </c>
      <c r="R23">
        <v>1445.5419919999999</v>
      </c>
      <c r="S23">
        <v>6455.0117190000001</v>
      </c>
      <c r="T23">
        <v>111.886261</v>
      </c>
      <c r="U23">
        <v>6566.8979490000002</v>
      </c>
      <c r="V23">
        <v>550.77954099999999</v>
      </c>
      <c r="W23">
        <v>3.77956</v>
      </c>
      <c r="X23">
        <v>132.074005</v>
      </c>
      <c r="Y23">
        <v>12.956550999999999</v>
      </c>
      <c r="Z23">
        <v>10.591509</v>
      </c>
      <c r="AA23">
        <v>66.776488999999998</v>
      </c>
      <c r="AB23">
        <v>0.14471200000000001</v>
      </c>
      <c r="AC23">
        <v>429.78161599999999</v>
      </c>
      <c r="AD23">
        <v>1.0191060000000001</v>
      </c>
      <c r="AE23">
        <v>4.9712160000000001</v>
      </c>
      <c r="AF23">
        <v>1.055968</v>
      </c>
      <c r="AG23">
        <v>3.2069830000000001</v>
      </c>
      <c r="AH23">
        <v>0</v>
      </c>
      <c r="AI23">
        <v>0.16656399999999999</v>
      </c>
      <c r="AJ23">
        <v>1217.303711</v>
      </c>
    </row>
    <row r="24" spans="1:36">
      <c r="A24">
        <v>2035</v>
      </c>
      <c r="B24">
        <v>6377.5263670000004</v>
      </c>
      <c r="C24">
        <v>14.292273</v>
      </c>
      <c r="D24">
        <v>6391.8188479999999</v>
      </c>
      <c r="E24">
        <v>122.606262</v>
      </c>
      <c r="F24">
        <v>5.1481459999999997</v>
      </c>
      <c r="G24">
        <v>286.53671300000002</v>
      </c>
      <c r="H24">
        <v>628.90295400000002</v>
      </c>
      <c r="I24">
        <v>7.7479760000000004</v>
      </c>
      <c r="J24">
        <v>65.530372999999997</v>
      </c>
      <c r="K24">
        <v>23.247472999999999</v>
      </c>
      <c r="L24">
        <v>223.686432</v>
      </c>
      <c r="M24">
        <v>0.86658400000000002</v>
      </c>
      <c r="N24">
        <v>3.5855549999999998</v>
      </c>
      <c r="O24">
        <v>0.87018499999999999</v>
      </c>
      <c r="P24">
        <v>0</v>
      </c>
      <c r="Q24">
        <v>1.1991780000000001</v>
      </c>
      <c r="R24">
        <v>1370.506592</v>
      </c>
      <c r="S24">
        <v>6512.5371089999999</v>
      </c>
      <c r="T24">
        <v>112.609459</v>
      </c>
      <c r="U24">
        <v>6625.1464839999999</v>
      </c>
      <c r="V24">
        <v>554.99389599999995</v>
      </c>
      <c r="W24">
        <v>3.5665680000000002</v>
      </c>
      <c r="X24">
        <v>124.934845</v>
      </c>
      <c r="Y24">
        <v>12.244975999999999</v>
      </c>
      <c r="Z24">
        <v>9.9391619999999996</v>
      </c>
      <c r="AA24">
        <v>65.763694999999998</v>
      </c>
      <c r="AB24">
        <v>0.12132800000000001</v>
      </c>
      <c r="AC24">
        <v>419.55892899999998</v>
      </c>
      <c r="AD24">
        <v>1.0236529999999999</v>
      </c>
      <c r="AE24">
        <v>4.9976969999999996</v>
      </c>
      <c r="AF24">
        <v>1.0511729999999999</v>
      </c>
      <c r="AG24">
        <v>3.2244540000000002</v>
      </c>
      <c r="AH24">
        <v>0</v>
      </c>
      <c r="AI24">
        <v>0.15204699999999999</v>
      </c>
      <c r="AJ24">
        <v>1201.57251</v>
      </c>
    </row>
    <row r="25" spans="1:36">
      <c r="A25">
        <v>2034</v>
      </c>
      <c r="B25">
        <v>6341.453125</v>
      </c>
      <c r="C25">
        <v>13.460886</v>
      </c>
      <c r="D25">
        <v>6354.9140619999998</v>
      </c>
      <c r="E25">
        <v>121.441513</v>
      </c>
      <c r="F25">
        <v>4.9362700000000004</v>
      </c>
      <c r="G25">
        <v>264.00997899999999</v>
      </c>
      <c r="H25">
        <v>591.11871299999996</v>
      </c>
      <c r="I25">
        <v>7.4865820000000003</v>
      </c>
      <c r="J25">
        <v>62.531829999999999</v>
      </c>
      <c r="K25">
        <v>22.438376999999999</v>
      </c>
      <c r="L25">
        <v>218.19628900000001</v>
      </c>
      <c r="M25">
        <v>0.85381799999999997</v>
      </c>
      <c r="N25">
        <v>3.5340029999999998</v>
      </c>
      <c r="O25">
        <v>0.85840899999999998</v>
      </c>
      <c r="P25">
        <v>0</v>
      </c>
      <c r="Q25">
        <v>1.1215440000000001</v>
      </c>
      <c r="R25">
        <v>1299.093384</v>
      </c>
      <c r="S25">
        <v>6613.6210940000001</v>
      </c>
      <c r="T25">
        <v>115.80341300000001</v>
      </c>
      <c r="U25">
        <v>6729.4243159999996</v>
      </c>
      <c r="V25">
        <v>563.003784</v>
      </c>
      <c r="W25">
        <v>3.3422390000000002</v>
      </c>
      <c r="X25">
        <v>118.614784</v>
      </c>
      <c r="Y25">
        <v>11.487287999999999</v>
      </c>
      <c r="Z25">
        <v>9.3655620000000006</v>
      </c>
      <c r="AA25">
        <v>65.014235999999997</v>
      </c>
      <c r="AB25">
        <v>0.10087699999999999</v>
      </c>
      <c r="AC25">
        <v>412.648956</v>
      </c>
      <c r="AD25">
        <v>1.035873</v>
      </c>
      <c r="AE25">
        <v>5.0591489999999997</v>
      </c>
      <c r="AF25">
        <v>1.057517</v>
      </c>
      <c r="AG25">
        <v>3.264354</v>
      </c>
      <c r="AH25">
        <v>0</v>
      </c>
      <c r="AI25">
        <v>0.138236</v>
      </c>
      <c r="AJ25">
        <v>1194.1329350000001</v>
      </c>
    </row>
    <row r="26" spans="1:36">
      <c r="A26">
        <v>2033</v>
      </c>
      <c r="B26">
        <v>6317.451172</v>
      </c>
      <c r="C26">
        <v>12.551092000000001</v>
      </c>
      <c r="D26">
        <v>6330.0024409999996</v>
      </c>
      <c r="E26">
        <v>120.520561</v>
      </c>
      <c r="F26">
        <v>4.704574</v>
      </c>
      <c r="G26">
        <v>241.61274700000001</v>
      </c>
      <c r="H26">
        <v>556.40277100000003</v>
      </c>
      <c r="I26">
        <v>7.2071079999999998</v>
      </c>
      <c r="J26">
        <v>59.106555999999998</v>
      </c>
      <c r="K26">
        <v>20.805396999999999</v>
      </c>
      <c r="L26">
        <v>212.62210099999999</v>
      </c>
      <c r="M26">
        <v>0.84555199999999997</v>
      </c>
      <c r="N26">
        <v>3.4898340000000001</v>
      </c>
      <c r="O26">
        <v>0.84842700000000004</v>
      </c>
      <c r="P26">
        <v>0</v>
      </c>
      <c r="Q26">
        <v>1.0420609999999999</v>
      </c>
      <c r="R26">
        <v>1229.764404</v>
      </c>
      <c r="S26">
        <v>6783.1000979999999</v>
      </c>
      <c r="T26">
        <v>116.998634</v>
      </c>
      <c r="U26">
        <v>6900.0986329999996</v>
      </c>
      <c r="V26">
        <v>576.51397699999995</v>
      </c>
      <c r="W26">
        <v>3.1104850000000002</v>
      </c>
      <c r="X26">
        <v>112.430077</v>
      </c>
      <c r="Y26">
        <v>10.700575000000001</v>
      </c>
      <c r="Z26">
        <v>8.8473629999999996</v>
      </c>
      <c r="AA26">
        <v>64.420852999999994</v>
      </c>
      <c r="AB26">
        <v>8.3468000000000001E-2</v>
      </c>
      <c r="AC26">
        <v>407.40878300000003</v>
      </c>
      <c r="AD26">
        <v>1.055682</v>
      </c>
      <c r="AE26">
        <v>5.1673720000000003</v>
      </c>
      <c r="AF26">
        <v>1.0675809999999999</v>
      </c>
      <c r="AG26">
        <v>3.3346559999999998</v>
      </c>
      <c r="AH26">
        <v>0</v>
      </c>
      <c r="AI26">
        <v>0.12486</v>
      </c>
      <c r="AJ26">
        <v>1194.265625</v>
      </c>
    </row>
    <row r="27" spans="1:36">
      <c r="A27">
        <v>2032</v>
      </c>
      <c r="B27">
        <v>6298.828125</v>
      </c>
      <c r="C27">
        <v>11.566468</v>
      </c>
      <c r="D27">
        <v>6310.3945309999999</v>
      </c>
      <c r="E27">
        <v>119.69558000000001</v>
      </c>
      <c r="F27">
        <v>4.4594440000000004</v>
      </c>
      <c r="G27">
        <v>220.987503</v>
      </c>
      <c r="H27">
        <v>521.46484399999997</v>
      </c>
      <c r="I27">
        <v>6.9138380000000002</v>
      </c>
      <c r="J27">
        <v>55.950637999999998</v>
      </c>
      <c r="K27">
        <v>17.103037</v>
      </c>
      <c r="L27">
        <v>207.905945</v>
      </c>
      <c r="M27">
        <v>0.84094899999999995</v>
      </c>
      <c r="N27">
        <v>3.4502359999999999</v>
      </c>
      <c r="O27">
        <v>0.83911999999999998</v>
      </c>
      <c r="P27">
        <v>0</v>
      </c>
      <c r="Q27">
        <v>0.95907900000000001</v>
      </c>
      <c r="R27">
        <v>1161.1182859999999</v>
      </c>
      <c r="S27">
        <v>6937.2226559999999</v>
      </c>
      <c r="T27">
        <v>120.38932800000001</v>
      </c>
      <c r="U27">
        <v>7057.6118159999996</v>
      </c>
      <c r="V27">
        <v>588.75897199999997</v>
      </c>
      <c r="W27">
        <v>2.8380740000000002</v>
      </c>
      <c r="X27">
        <v>105.934471</v>
      </c>
      <c r="Y27">
        <v>9.7694030000000005</v>
      </c>
      <c r="Z27">
        <v>8.2836529999999993</v>
      </c>
      <c r="AA27">
        <v>63.569983999999998</v>
      </c>
      <c r="AB27">
        <v>6.8153000000000005E-2</v>
      </c>
      <c r="AC27">
        <v>400.68856799999998</v>
      </c>
      <c r="AD27">
        <v>1.0751500000000001</v>
      </c>
      <c r="AE27">
        <v>5.2652960000000002</v>
      </c>
      <c r="AF27">
        <v>1.0773740000000001</v>
      </c>
      <c r="AG27">
        <v>3.3980779999999999</v>
      </c>
      <c r="AH27">
        <v>0</v>
      </c>
      <c r="AI27">
        <v>0.110887</v>
      </c>
      <c r="AJ27">
        <v>1190.838013</v>
      </c>
    </row>
    <row r="28" spans="1:36">
      <c r="A28">
        <v>2031</v>
      </c>
      <c r="B28">
        <v>6269.2319340000004</v>
      </c>
      <c r="C28">
        <v>10.48982</v>
      </c>
      <c r="D28">
        <v>6279.7216799999997</v>
      </c>
      <c r="E28">
        <v>118.68277</v>
      </c>
      <c r="F28">
        <v>4.1950060000000002</v>
      </c>
      <c r="G28">
        <v>202.07287600000001</v>
      </c>
      <c r="H28">
        <v>487.08496100000002</v>
      </c>
      <c r="I28">
        <v>6.5956890000000001</v>
      </c>
      <c r="J28">
        <v>52.984501000000002</v>
      </c>
      <c r="K28">
        <v>9.4977049999999998</v>
      </c>
      <c r="L28">
        <v>204.61895799999999</v>
      </c>
      <c r="M28">
        <v>0.83557000000000003</v>
      </c>
      <c r="N28">
        <v>3.405227</v>
      </c>
      <c r="O28">
        <v>0.82874400000000004</v>
      </c>
      <c r="P28">
        <v>0</v>
      </c>
      <c r="Q28">
        <v>0.87151299999999998</v>
      </c>
      <c r="R28">
        <v>1092.2136230000001</v>
      </c>
      <c r="S28">
        <v>7050.2939450000003</v>
      </c>
      <c r="T28">
        <v>121.844948</v>
      </c>
      <c r="U28">
        <v>7172.138672</v>
      </c>
      <c r="V28">
        <v>597.48913600000003</v>
      </c>
      <c r="W28">
        <v>2.5258430000000001</v>
      </c>
      <c r="X28">
        <v>98.796249000000003</v>
      </c>
      <c r="Y28">
        <v>8.6980129999999996</v>
      </c>
      <c r="Z28">
        <v>7.6429590000000003</v>
      </c>
      <c r="AA28">
        <v>62.285507000000003</v>
      </c>
      <c r="AB28">
        <v>5.4795000000000003E-2</v>
      </c>
      <c r="AC28">
        <v>390.528076</v>
      </c>
      <c r="AD28">
        <v>1.087486</v>
      </c>
      <c r="AE28">
        <v>5.3303570000000002</v>
      </c>
      <c r="AF28">
        <v>1.081099</v>
      </c>
      <c r="AG28">
        <v>3.4403519999999999</v>
      </c>
      <c r="AH28">
        <v>0</v>
      </c>
      <c r="AI28">
        <v>9.6364000000000005E-2</v>
      </c>
      <c r="AJ28">
        <v>1179.05603</v>
      </c>
    </row>
    <row r="29" spans="1:36">
      <c r="A29">
        <v>2030</v>
      </c>
      <c r="B29">
        <v>6223.8867190000001</v>
      </c>
      <c r="C29">
        <v>9.3291509999999995</v>
      </c>
      <c r="D29">
        <v>6233.2158200000003</v>
      </c>
      <c r="E29">
        <v>117.225639</v>
      </c>
      <c r="F29">
        <v>3.9374739999999999</v>
      </c>
      <c r="G29">
        <v>185.58485400000001</v>
      </c>
      <c r="H29">
        <v>441.11682100000002</v>
      </c>
      <c r="I29">
        <v>6.2695249999999998</v>
      </c>
      <c r="J29">
        <v>49.281616</v>
      </c>
      <c r="K29">
        <v>1.670919</v>
      </c>
      <c r="L29">
        <v>200.02452099999999</v>
      </c>
      <c r="M29">
        <v>0.81769499999999995</v>
      </c>
      <c r="N29">
        <v>3.3416299999999999</v>
      </c>
      <c r="O29">
        <v>0.81376999999999999</v>
      </c>
      <c r="P29">
        <v>0</v>
      </c>
      <c r="Q29">
        <v>0.77776100000000004</v>
      </c>
      <c r="R29">
        <v>1011.381653</v>
      </c>
      <c r="S29">
        <v>7175.9624020000001</v>
      </c>
      <c r="T29">
        <v>126.017151</v>
      </c>
      <c r="U29">
        <v>7301.9794920000004</v>
      </c>
      <c r="V29">
        <v>607.40216099999998</v>
      </c>
      <c r="W29">
        <v>2.2112400000000001</v>
      </c>
      <c r="X29">
        <v>92.655083000000005</v>
      </c>
      <c r="Y29">
        <v>7.6140460000000001</v>
      </c>
      <c r="Z29">
        <v>7.0208399999999997</v>
      </c>
      <c r="AA29">
        <v>61.536929999999998</v>
      </c>
      <c r="AB29">
        <v>4.3886000000000001E-2</v>
      </c>
      <c r="AC29">
        <v>380.967285</v>
      </c>
      <c r="AD29">
        <v>1.1036889999999999</v>
      </c>
      <c r="AE29">
        <v>5.40761</v>
      </c>
      <c r="AF29">
        <v>1.0896870000000001</v>
      </c>
      <c r="AG29">
        <v>3.4903550000000001</v>
      </c>
      <c r="AH29">
        <v>0</v>
      </c>
      <c r="AI29">
        <v>8.2641999999999993E-2</v>
      </c>
      <c r="AJ29">
        <v>1170.625366</v>
      </c>
    </row>
    <row r="30" spans="1:36">
      <c r="A30">
        <v>2029</v>
      </c>
      <c r="B30">
        <v>6115.6655270000001</v>
      </c>
      <c r="C30">
        <v>8.1014820000000007</v>
      </c>
      <c r="D30">
        <v>6123.7670900000003</v>
      </c>
      <c r="E30">
        <v>114.822716</v>
      </c>
      <c r="F30">
        <v>3.5922179999999999</v>
      </c>
      <c r="G30">
        <v>172.80458100000001</v>
      </c>
      <c r="H30">
        <v>407.23092700000001</v>
      </c>
      <c r="I30">
        <v>5.8623919999999998</v>
      </c>
      <c r="J30">
        <v>42.294998</v>
      </c>
      <c r="K30">
        <v>0</v>
      </c>
      <c r="L30">
        <v>188.33116100000001</v>
      </c>
      <c r="M30">
        <v>0.81181800000000004</v>
      </c>
      <c r="N30">
        <v>3.2641019999999998</v>
      </c>
      <c r="O30">
        <v>0.79424499999999998</v>
      </c>
      <c r="P30">
        <v>0</v>
      </c>
      <c r="Q30">
        <v>0.68135800000000002</v>
      </c>
      <c r="R30">
        <v>940.998108</v>
      </c>
      <c r="S30">
        <v>7392.2392579999996</v>
      </c>
      <c r="T30">
        <v>125.47719600000001</v>
      </c>
      <c r="U30">
        <v>7517.7163090000004</v>
      </c>
      <c r="V30">
        <v>624.45208700000001</v>
      </c>
      <c r="W30">
        <v>1.921441</v>
      </c>
      <c r="X30">
        <v>86.690124999999995</v>
      </c>
      <c r="Y30">
        <v>6.6169359999999999</v>
      </c>
      <c r="Z30">
        <v>6.4160839999999997</v>
      </c>
      <c r="AA30">
        <v>61.014659999999999</v>
      </c>
      <c r="AB30">
        <v>3.3890999999999998E-2</v>
      </c>
      <c r="AC30">
        <v>377.84631300000001</v>
      </c>
      <c r="AD30">
        <v>1.129737</v>
      </c>
      <c r="AE30">
        <v>5.5482810000000002</v>
      </c>
      <c r="AF30">
        <v>1.100074</v>
      </c>
      <c r="AG30">
        <v>3.5814029999999999</v>
      </c>
      <c r="AH30">
        <v>0</v>
      </c>
      <c r="AI30">
        <v>6.9833000000000006E-2</v>
      </c>
      <c r="AJ30">
        <v>1176.4208980000001</v>
      </c>
    </row>
    <row r="31" spans="1:36">
      <c r="A31">
        <v>2028</v>
      </c>
      <c r="B31">
        <v>6038.0673829999996</v>
      </c>
      <c r="C31">
        <v>6.9849550000000002</v>
      </c>
      <c r="D31">
        <v>6045.0522460000002</v>
      </c>
      <c r="E31">
        <v>113.09880099999999</v>
      </c>
      <c r="F31">
        <v>3.3462139999999998</v>
      </c>
      <c r="G31">
        <v>162.25599700000001</v>
      </c>
      <c r="H31">
        <v>385.08874500000002</v>
      </c>
      <c r="I31">
        <v>5.5198549999999997</v>
      </c>
      <c r="J31">
        <v>38.153168000000001</v>
      </c>
      <c r="K31">
        <v>0</v>
      </c>
      <c r="L31">
        <v>178.53417999999999</v>
      </c>
      <c r="M31">
        <v>0.80759700000000001</v>
      </c>
      <c r="N31">
        <v>3.205657</v>
      </c>
      <c r="O31">
        <v>0.78037599999999996</v>
      </c>
      <c r="P31">
        <v>0</v>
      </c>
      <c r="Q31">
        <v>0.59443299999999999</v>
      </c>
      <c r="R31">
        <v>891.88287400000002</v>
      </c>
      <c r="S31">
        <v>7470.5615230000003</v>
      </c>
      <c r="T31">
        <v>126.82511100000001</v>
      </c>
      <c r="U31">
        <v>7597.3867190000001</v>
      </c>
      <c r="V31">
        <v>630.40734899999995</v>
      </c>
      <c r="W31">
        <v>1.612878</v>
      </c>
      <c r="X31">
        <v>82.427338000000006</v>
      </c>
      <c r="Y31">
        <v>5.5514859999999997</v>
      </c>
      <c r="Z31">
        <v>5.7439520000000002</v>
      </c>
      <c r="AA31">
        <v>61.249386000000001</v>
      </c>
      <c r="AB31">
        <v>2.6453999999999998E-2</v>
      </c>
      <c r="AC31">
        <v>370.12536599999999</v>
      </c>
      <c r="AD31">
        <v>1.140814</v>
      </c>
      <c r="AE31">
        <v>5.5936240000000002</v>
      </c>
      <c r="AF31">
        <v>1.100093</v>
      </c>
      <c r="AG31">
        <v>3.6109589999999998</v>
      </c>
      <c r="AH31">
        <v>0</v>
      </c>
      <c r="AI31">
        <v>5.7525E-2</v>
      </c>
      <c r="AJ31">
        <v>1168.647217</v>
      </c>
    </row>
    <row r="32" spans="1:36">
      <c r="A32">
        <v>2027</v>
      </c>
      <c r="B32">
        <v>5984.5947269999997</v>
      </c>
      <c r="C32">
        <v>5.969157</v>
      </c>
      <c r="D32">
        <v>5990.5639650000003</v>
      </c>
      <c r="E32">
        <v>111.85395800000001</v>
      </c>
      <c r="F32">
        <v>3.158039</v>
      </c>
      <c r="G32">
        <v>155.66412399999999</v>
      </c>
      <c r="H32">
        <v>368.526611</v>
      </c>
      <c r="I32">
        <v>5.0296070000000004</v>
      </c>
      <c r="J32">
        <v>34.712913999999998</v>
      </c>
      <c r="K32">
        <v>0</v>
      </c>
      <c r="L32">
        <v>169.45791600000001</v>
      </c>
      <c r="M32">
        <v>0.80254099999999995</v>
      </c>
      <c r="N32">
        <v>3.162801</v>
      </c>
      <c r="O32">
        <v>0.77027299999999999</v>
      </c>
      <c r="P32">
        <v>0</v>
      </c>
      <c r="Q32">
        <v>0.51623699999999995</v>
      </c>
      <c r="R32">
        <v>854.14428699999996</v>
      </c>
      <c r="S32">
        <v>7554.7509769999997</v>
      </c>
      <c r="T32">
        <v>128.71826200000001</v>
      </c>
      <c r="U32">
        <v>7683.4692379999997</v>
      </c>
      <c r="V32">
        <v>636.98205600000006</v>
      </c>
      <c r="W32">
        <v>1.334087</v>
      </c>
      <c r="X32">
        <v>80.021347000000006</v>
      </c>
      <c r="Y32">
        <v>4.587002</v>
      </c>
      <c r="Z32">
        <v>5.1337010000000003</v>
      </c>
      <c r="AA32">
        <v>60.862118000000002</v>
      </c>
      <c r="AB32">
        <v>2.0584000000000002E-2</v>
      </c>
      <c r="AC32">
        <v>361.82955900000002</v>
      </c>
      <c r="AD32">
        <v>1.152976</v>
      </c>
      <c r="AE32">
        <v>5.6443349999999999</v>
      </c>
      <c r="AF32">
        <v>1.105399</v>
      </c>
      <c r="AG32">
        <v>3.643831</v>
      </c>
      <c r="AH32">
        <v>0</v>
      </c>
      <c r="AI32">
        <v>4.6871999999999997E-2</v>
      </c>
      <c r="AJ32">
        <v>1162.3637699999999</v>
      </c>
    </row>
    <row r="33" spans="1:36">
      <c r="A33">
        <v>2026</v>
      </c>
      <c r="B33">
        <v>5948.5102539999998</v>
      </c>
      <c r="C33">
        <v>5.0681539999999998</v>
      </c>
      <c r="D33">
        <v>5953.5786129999997</v>
      </c>
      <c r="E33">
        <v>111.03877300000001</v>
      </c>
      <c r="F33">
        <v>3.0208409999999999</v>
      </c>
      <c r="G33">
        <v>150.00794999999999</v>
      </c>
      <c r="H33">
        <v>361.86883499999999</v>
      </c>
      <c r="I33">
        <v>4.6154830000000002</v>
      </c>
      <c r="J33">
        <v>32.411434</v>
      </c>
      <c r="K33">
        <v>0</v>
      </c>
      <c r="L33">
        <v>161.291473</v>
      </c>
      <c r="M33">
        <v>0.80198000000000003</v>
      </c>
      <c r="N33">
        <v>3.1358890000000001</v>
      </c>
      <c r="O33">
        <v>0.76414000000000004</v>
      </c>
      <c r="P33">
        <v>0</v>
      </c>
      <c r="Q33">
        <v>0.44758900000000001</v>
      </c>
      <c r="R33">
        <v>829.890625</v>
      </c>
      <c r="S33">
        <v>7660.720703</v>
      </c>
      <c r="T33">
        <v>130.393585</v>
      </c>
      <c r="U33">
        <v>7791.1142579999996</v>
      </c>
      <c r="V33">
        <v>645.01892099999998</v>
      </c>
      <c r="W33">
        <v>1.089618</v>
      </c>
      <c r="X33">
        <v>79.057434000000001</v>
      </c>
      <c r="Y33">
        <v>3.740507</v>
      </c>
      <c r="Z33">
        <v>4.6093419999999998</v>
      </c>
      <c r="AA33">
        <v>51.056438</v>
      </c>
      <c r="AB33">
        <v>1.5983000000000001E-2</v>
      </c>
      <c r="AC33">
        <v>348.53656000000001</v>
      </c>
      <c r="AD33">
        <v>1.1642870000000001</v>
      </c>
      <c r="AE33">
        <v>5.7014750000000003</v>
      </c>
      <c r="AF33">
        <v>1.11232</v>
      </c>
      <c r="AG33">
        <v>3.680955</v>
      </c>
      <c r="AH33">
        <v>0</v>
      </c>
      <c r="AI33">
        <v>3.7811999999999998E-2</v>
      </c>
      <c r="AJ33">
        <v>1144.821533</v>
      </c>
    </row>
    <row r="34" spans="1:36">
      <c r="A34">
        <v>2025</v>
      </c>
      <c r="B34">
        <v>6009.2060549999997</v>
      </c>
      <c r="C34">
        <v>4.3370790000000001</v>
      </c>
      <c r="D34">
        <v>6013.5429690000001</v>
      </c>
      <c r="E34">
        <v>111.988029</v>
      </c>
      <c r="F34">
        <v>3.0354730000000001</v>
      </c>
      <c r="G34">
        <v>136.982956</v>
      </c>
      <c r="H34">
        <v>366.39846799999998</v>
      </c>
      <c r="I34">
        <v>4.3183689999999997</v>
      </c>
      <c r="J34">
        <v>31.863900999999998</v>
      </c>
      <c r="K34">
        <v>0</v>
      </c>
      <c r="L34">
        <v>156.23199500000001</v>
      </c>
      <c r="M34">
        <v>0.80036099999999999</v>
      </c>
      <c r="N34">
        <v>3.1575700000000002</v>
      </c>
      <c r="O34">
        <v>0.77002499999999996</v>
      </c>
      <c r="P34">
        <v>0</v>
      </c>
      <c r="Q34">
        <v>0.39286100000000002</v>
      </c>
      <c r="R34">
        <v>816.43078600000001</v>
      </c>
      <c r="S34">
        <v>7706.7783200000003</v>
      </c>
      <c r="T34">
        <v>131.39962800000001</v>
      </c>
      <c r="U34">
        <v>7838.1777339999999</v>
      </c>
      <c r="V34">
        <v>647.82562299999995</v>
      </c>
      <c r="W34">
        <v>0.87118899999999999</v>
      </c>
      <c r="X34">
        <v>79.022171</v>
      </c>
      <c r="Y34">
        <v>2.9832529999999999</v>
      </c>
      <c r="Z34">
        <v>4.3607269999999998</v>
      </c>
      <c r="AA34">
        <v>22.075023999999999</v>
      </c>
      <c r="AB34">
        <v>0</v>
      </c>
      <c r="AC34">
        <v>330.49542200000002</v>
      </c>
      <c r="AD34">
        <v>1.1582730000000001</v>
      </c>
      <c r="AE34">
        <v>5.702394</v>
      </c>
      <c r="AF34">
        <v>1.107121</v>
      </c>
      <c r="AG34">
        <v>3.6817099999999998</v>
      </c>
      <c r="AH34">
        <v>0</v>
      </c>
      <c r="AI34">
        <v>2.9949E-2</v>
      </c>
      <c r="AJ34">
        <v>1099.3129879999999</v>
      </c>
    </row>
    <row r="35" spans="1:36">
      <c r="A35">
        <v>2024</v>
      </c>
      <c r="B35">
        <v>6062.4038090000004</v>
      </c>
      <c r="C35">
        <v>3.6740710000000001</v>
      </c>
      <c r="D35">
        <v>6066.0776370000003</v>
      </c>
      <c r="E35">
        <v>112.993065</v>
      </c>
      <c r="F35">
        <v>3.130668</v>
      </c>
      <c r="G35">
        <v>69.930412000000004</v>
      </c>
      <c r="H35">
        <v>385.28256199999998</v>
      </c>
      <c r="I35">
        <v>4.083304</v>
      </c>
      <c r="J35">
        <v>37.363056</v>
      </c>
      <c r="K35">
        <v>0</v>
      </c>
      <c r="L35">
        <v>153.507553</v>
      </c>
      <c r="M35">
        <v>0.79268700000000003</v>
      </c>
      <c r="N35">
        <v>3.1668989999999999</v>
      </c>
      <c r="O35">
        <v>0.77343899999999999</v>
      </c>
      <c r="P35">
        <v>0</v>
      </c>
      <c r="Q35">
        <v>0.34646700000000002</v>
      </c>
      <c r="R35">
        <v>771.87091099999998</v>
      </c>
      <c r="S35">
        <v>7738.2016599999997</v>
      </c>
      <c r="T35">
        <v>132.12411499999999</v>
      </c>
      <c r="U35">
        <v>7870.3256840000004</v>
      </c>
      <c r="V35">
        <v>652.39025900000001</v>
      </c>
      <c r="W35">
        <v>0.68467699999999998</v>
      </c>
      <c r="X35">
        <v>76.069969</v>
      </c>
      <c r="Y35">
        <v>2.3642159999999999</v>
      </c>
      <c r="Z35">
        <v>4.2028020000000001</v>
      </c>
      <c r="AA35">
        <v>17.279724000000002</v>
      </c>
      <c r="AB35">
        <v>0</v>
      </c>
      <c r="AC35">
        <v>339.02801499999998</v>
      </c>
      <c r="AD35">
        <v>1.1492389999999999</v>
      </c>
      <c r="AE35">
        <v>5.7253470000000002</v>
      </c>
      <c r="AF35">
        <v>1.1083259999999999</v>
      </c>
      <c r="AG35">
        <v>3.6968290000000001</v>
      </c>
      <c r="AH35">
        <v>0</v>
      </c>
      <c r="AI35">
        <v>2.0525999999999999E-2</v>
      </c>
      <c r="AJ35">
        <v>1103.719971</v>
      </c>
    </row>
    <row r="36" spans="1:36">
      <c r="A36">
        <v>2023</v>
      </c>
      <c r="B36">
        <v>6137.1591799999997</v>
      </c>
      <c r="C36">
        <v>3.131748</v>
      </c>
      <c r="D36">
        <v>6140.2910160000001</v>
      </c>
      <c r="E36">
        <v>114.14033499999999</v>
      </c>
      <c r="F36">
        <v>3.427041</v>
      </c>
      <c r="G36">
        <v>33.020870000000002</v>
      </c>
      <c r="H36">
        <v>391.99496499999998</v>
      </c>
      <c r="I36">
        <v>3.8835109999999999</v>
      </c>
      <c r="J36">
        <v>39.863940999999997</v>
      </c>
      <c r="K36">
        <v>0</v>
      </c>
      <c r="L36">
        <v>146.14428699999999</v>
      </c>
      <c r="M36">
        <v>0.76022599999999996</v>
      </c>
      <c r="N36">
        <v>3.1917620000000002</v>
      </c>
      <c r="O36">
        <v>0.77980000000000005</v>
      </c>
      <c r="P36">
        <v>0</v>
      </c>
      <c r="Q36">
        <v>0.33556999999999998</v>
      </c>
      <c r="R36">
        <v>738.05304000000001</v>
      </c>
      <c r="S36">
        <v>7711.6865230000003</v>
      </c>
      <c r="T36">
        <v>141.408096</v>
      </c>
      <c r="U36">
        <v>7853.0947269999997</v>
      </c>
      <c r="V36">
        <v>649.60003700000004</v>
      </c>
      <c r="W36">
        <v>0.53110500000000005</v>
      </c>
      <c r="X36">
        <v>71.242187999999999</v>
      </c>
      <c r="Y36">
        <v>1.8416429999999999</v>
      </c>
      <c r="Z36">
        <v>3.943241</v>
      </c>
      <c r="AA36">
        <v>18.523402999999998</v>
      </c>
      <c r="AB36">
        <v>0</v>
      </c>
      <c r="AC36">
        <v>321.56146200000001</v>
      </c>
      <c r="AD36">
        <v>1.1205039999999999</v>
      </c>
      <c r="AE36">
        <v>5.6985460000000003</v>
      </c>
      <c r="AF36">
        <v>1.1049150000000001</v>
      </c>
      <c r="AG36">
        <v>3.679608</v>
      </c>
      <c r="AH36">
        <v>0</v>
      </c>
      <c r="AI36">
        <v>1.5354E-2</v>
      </c>
      <c r="AJ36">
        <v>1078.8618160000001</v>
      </c>
    </row>
    <row r="37" spans="1:36">
      <c r="A37">
        <v>2022</v>
      </c>
      <c r="B37">
        <v>6226.8681640000004</v>
      </c>
      <c r="C37">
        <v>2.6815180000000001</v>
      </c>
      <c r="D37">
        <v>6229.5498049999997</v>
      </c>
      <c r="E37">
        <v>115.69499999999999</v>
      </c>
      <c r="F37">
        <v>3.8349920000000002</v>
      </c>
      <c r="G37">
        <v>15.754985</v>
      </c>
      <c r="H37">
        <v>392.81100500000002</v>
      </c>
      <c r="I37">
        <v>3.7581030000000002</v>
      </c>
      <c r="J37">
        <v>45.113692999999998</v>
      </c>
      <c r="K37">
        <v>0</v>
      </c>
      <c r="L37">
        <v>142.56723</v>
      </c>
      <c r="M37">
        <v>0.71283099999999999</v>
      </c>
      <c r="N37">
        <v>3.2306279999999998</v>
      </c>
      <c r="O37">
        <v>0.79012099999999996</v>
      </c>
      <c r="P37">
        <v>0</v>
      </c>
      <c r="Q37">
        <v>0.334343</v>
      </c>
      <c r="R37">
        <v>725.12304700000004</v>
      </c>
      <c r="S37">
        <v>7589.2563479999999</v>
      </c>
      <c r="T37">
        <v>143.55325300000001</v>
      </c>
      <c r="U37">
        <v>7732.8095700000003</v>
      </c>
      <c r="V37">
        <v>638.90832499999999</v>
      </c>
      <c r="W37">
        <v>0.40507900000000002</v>
      </c>
      <c r="X37">
        <v>67.027122000000006</v>
      </c>
      <c r="Y37">
        <v>1.407395</v>
      </c>
      <c r="Z37">
        <v>3.753765</v>
      </c>
      <c r="AA37">
        <v>19.911380999999999</v>
      </c>
      <c r="AB37">
        <v>0</v>
      </c>
      <c r="AC37">
        <v>305.66073599999999</v>
      </c>
      <c r="AD37">
        <v>1.0743039999999999</v>
      </c>
      <c r="AE37">
        <v>5.6026199999999999</v>
      </c>
      <c r="AF37">
        <v>1.094222</v>
      </c>
      <c r="AG37">
        <v>3.6177190000000001</v>
      </c>
      <c r="AH37">
        <v>0</v>
      </c>
      <c r="AI37">
        <v>1.1339E-2</v>
      </c>
      <c r="AJ37">
        <v>1048.473999</v>
      </c>
    </row>
    <row r="38" spans="1:36">
      <c r="A38">
        <v>2021</v>
      </c>
      <c r="B38">
        <v>6354.0615230000003</v>
      </c>
      <c r="C38">
        <v>2.3858329999999999</v>
      </c>
      <c r="D38">
        <v>6356.4472660000001</v>
      </c>
      <c r="E38">
        <v>117.919014</v>
      </c>
      <c r="F38">
        <v>4.488461</v>
      </c>
      <c r="G38">
        <v>8.4875330000000009</v>
      </c>
      <c r="H38">
        <v>393.46414199999998</v>
      </c>
      <c r="I38">
        <v>3.6820170000000001</v>
      </c>
      <c r="J38">
        <v>53.521946</v>
      </c>
      <c r="K38">
        <v>0</v>
      </c>
      <c r="L38">
        <v>142.80062899999999</v>
      </c>
      <c r="M38">
        <v>0.68029799999999996</v>
      </c>
      <c r="N38">
        <v>3.2961589999999998</v>
      </c>
      <c r="O38">
        <v>0.80758799999999997</v>
      </c>
      <c r="P38">
        <v>0</v>
      </c>
      <c r="Q38">
        <v>0.42857600000000001</v>
      </c>
      <c r="R38">
        <v>730.11822500000005</v>
      </c>
      <c r="S38">
        <v>7542.2382809999999</v>
      </c>
      <c r="T38">
        <v>117.670952</v>
      </c>
      <c r="U38">
        <v>7659.9091799999997</v>
      </c>
      <c r="V38">
        <v>633.60858199999996</v>
      </c>
      <c r="W38">
        <v>0.30980400000000002</v>
      </c>
      <c r="X38">
        <v>60.974894999999997</v>
      </c>
      <c r="Y38">
        <v>1.0763370000000001</v>
      </c>
      <c r="Z38">
        <v>3.7672110000000001</v>
      </c>
      <c r="AA38">
        <v>21.432915000000001</v>
      </c>
      <c r="AB38">
        <v>0</v>
      </c>
      <c r="AC38">
        <v>294.253693</v>
      </c>
      <c r="AD38">
        <v>1.0390079999999999</v>
      </c>
      <c r="AE38">
        <v>5.5415260000000002</v>
      </c>
      <c r="AF38">
        <v>1.0878300000000001</v>
      </c>
      <c r="AG38">
        <v>3.5787200000000001</v>
      </c>
      <c r="AH38">
        <v>0</v>
      </c>
      <c r="AI38">
        <v>8.3110000000000007E-3</v>
      </c>
      <c r="AJ38">
        <v>1026.6788329999999</v>
      </c>
    </row>
    <row r="39" spans="1:36">
      <c r="A39">
        <v>2020</v>
      </c>
      <c r="B39">
        <v>6571.2631840000004</v>
      </c>
      <c r="C39">
        <v>2.2016249999999999</v>
      </c>
      <c r="D39">
        <v>6573.4648440000001</v>
      </c>
      <c r="E39">
        <v>121.256516</v>
      </c>
      <c r="F39">
        <v>6.4652900000000004</v>
      </c>
      <c r="G39">
        <v>6.0230170000000003</v>
      </c>
      <c r="H39">
        <v>294.24566700000003</v>
      </c>
      <c r="I39">
        <v>3.6459570000000001</v>
      </c>
      <c r="J39">
        <v>63.538448000000002</v>
      </c>
      <c r="K39">
        <v>0</v>
      </c>
      <c r="L39">
        <v>147.385895</v>
      </c>
      <c r="M39">
        <v>0.67284699999999997</v>
      </c>
      <c r="N39">
        <v>3.3743970000000001</v>
      </c>
      <c r="O39">
        <v>0.82893600000000001</v>
      </c>
      <c r="P39">
        <v>0</v>
      </c>
      <c r="Q39">
        <v>0.78840699999999997</v>
      </c>
      <c r="R39">
        <v>648.797729</v>
      </c>
      <c r="S39">
        <v>7319.9453119999998</v>
      </c>
      <c r="T39">
        <v>92.365020999999999</v>
      </c>
      <c r="U39">
        <v>7412.310547</v>
      </c>
      <c r="V39">
        <v>672.62127699999996</v>
      </c>
      <c r="W39">
        <v>0.231514</v>
      </c>
      <c r="X39">
        <v>53.965515000000003</v>
      </c>
      <c r="Y39">
        <v>0.80653300000000006</v>
      </c>
      <c r="Z39">
        <v>3.8079689999999999</v>
      </c>
      <c r="AA39">
        <v>20.963467000000001</v>
      </c>
      <c r="AB39">
        <v>0</v>
      </c>
      <c r="AC39">
        <v>279.67877199999998</v>
      </c>
      <c r="AD39">
        <v>0.99813300000000005</v>
      </c>
      <c r="AE39">
        <v>5.3935209999999998</v>
      </c>
      <c r="AF39">
        <v>1.0643180000000001</v>
      </c>
      <c r="AG39">
        <v>3.4829690000000002</v>
      </c>
      <c r="AH39">
        <v>0</v>
      </c>
      <c r="AI39">
        <v>6.0689999999999997E-3</v>
      </c>
      <c r="AJ39">
        <v>1043.0201420000001</v>
      </c>
    </row>
    <row r="40" spans="1:36">
      <c r="A40">
        <v>2019</v>
      </c>
      <c r="B40">
        <v>6709.9770509999998</v>
      </c>
      <c r="C40">
        <v>2.0940340000000002</v>
      </c>
      <c r="D40">
        <v>6712.0712890000004</v>
      </c>
      <c r="E40">
        <v>124.26005600000001</v>
      </c>
      <c r="F40">
        <v>9.8944340000000004</v>
      </c>
      <c r="G40">
        <v>5.7977920000000003</v>
      </c>
      <c r="H40">
        <v>223.921402</v>
      </c>
      <c r="I40">
        <v>29.030843999999998</v>
      </c>
      <c r="J40">
        <v>78.612166999999999</v>
      </c>
      <c r="K40">
        <v>0</v>
      </c>
      <c r="L40">
        <v>146.890152</v>
      </c>
      <c r="M40">
        <v>0.67931299999999994</v>
      </c>
      <c r="N40">
        <v>3.4463539999999999</v>
      </c>
      <c r="O40">
        <v>0.84987000000000001</v>
      </c>
      <c r="P40">
        <v>0</v>
      </c>
      <c r="Q40">
        <v>1.9637420000000001</v>
      </c>
      <c r="R40">
        <v>625.94329800000003</v>
      </c>
      <c r="S40">
        <v>7254.7426759999998</v>
      </c>
      <c r="T40">
        <v>74.945876999999996</v>
      </c>
      <c r="U40">
        <v>7329.6884769999997</v>
      </c>
      <c r="V40">
        <v>733.30767800000001</v>
      </c>
      <c r="W40">
        <v>0.17566300000000001</v>
      </c>
      <c r="X40">
        <v>44.449252999999999</v>
      </c>
      <c r="Y40">
        <v>5.4257739999999997</v>
      </c>
      <c r="Z40">
        <v>7.1583370000000004</v>
      </c>
      <c r="AA40">
        <v>21.759895</v>
      </c>
      <c r="AB40">
        <v>0</v>
      </c>
      <c r="AC40">
        <v>207.844818</v>
      </c>
      <c r="AD40">
        <v>0.98143800000000003</v>
      </c>
      <c r="AE40">
        <v>5.3316059999999998</v>
      </c>
      <c r="AF40">
        <v>1.0643689999999999</v>
      </c>
      <c r="AG40">
        <v>3.4409480000000001</v>
      </c>
      <c r="AH40">
        <v>0</v>
      </c>
      <c r="AI40">
        <v>0</v>
      </c>
      <c r="AJ40">
        <v>1030.9398189999999</v>
      </c>
    </row>
    <row r="42" spans="1:36" ht="48">
      <c r="A42" s="48" t="s">
        <v>2257</v>
      </c>
      <c r="B42" s="81" t="s">
        <v>120</v>
      </c>
      <c r="C42" s="81" t="s">
        <v>121</v>
      </c>
      <c r="D42" s="48"/>
      <c r="E42" s="81" t="s">
        <v>120</v>
      </c>
      <c r="F42" s="81" t="s">
        <v>118</v>
      </c>
      <c r="G42" s="81" t="s">
        <v>118</v>
      </c>
      <c r="H42" s="81" t="s">
        <v>118</v>
      </c>
      <c r="I42" s="81" t="s">
        <v>122</v>
      </c>
      <c r="J42" s="81" t="s">
        <v>122</v>
      </c>
      <c r="K42" s="81" t="s">
        <v>121</v>
      </c>
      <c r="L42" s="81" t="s">
        <v>120</v>
      </c>
      <c r="M42" s="81" t="s">
        <v>119</v>
      </c>
      <c r="N42" s="81" t="s">
        <v>119</v>
      </c>
      <c r="O42" s="81" t="s">
        <v>269</v>
      </c>
      <c r="P42" s="81" t="s">
        <v>269</v>
      </c>
      <c r="Q42" s="81" t="s">
        <v>270</v>
      </c>
      <c r="R42" s="81" t="s">
        <v>270</v>
      </c>
      <c r="S42" s="81" t="s">
        <v>120</v>
      </c>
      <c r="T42" s="81" t="s">
        <v>121</v>
      </c>
      <c r="U42" s="48"/>
      <c r="V42" s="81" t="s">
        <v>120</v>
      </c>
      <c r="W42" s="81" t="s">
        <v>118</v>
      </c>
      <c r="X42" s="81" t="s">
        <v>118</v>
      </c>
      <c r="Y42" s="81" t="s">
        <v>118</v>
      </c>
      <c r="Z42" s="81" t="s">
        <v>122</v>
      </c>
      <c r="AA42" s="81" t="s">
        <v>122</v>
      </c>
      <c r="AB42" s="81" t="s">
        <v>121</v>
      </c>
      <c r="AC42" s="81" t="s">
        <v>120</v>
      </c>
      <c r="AD42" s="81" t="s">
        <v>119</v>
      </c>
      <c r="AE42" s="81" t="s">
        <v>119</v>
      </c>
      <c r="AF42" s="81" t="s">
        <v>269</v>
      </c>
      <c r="AG42" s="81" t="s">
        <v>269</v>
      </c>
      <c r="AH42" s="81" t="s">
        <v>270</v>
      </c>
      <c r="AI42" s="81" t="s">
        <v>270</v>
      </c>
      <c r="AJ42" s="48"/>
    </row>
    <row r="46" spans="1:36" s="80" customFormat="1"/>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Q41"/>
  <sheetViews>
    <sheetView topLeftCell="R13" workbookViewId="0">
      <selection activeCell="R5" sqref="A5:XFD5"/>
    </sheetView>
  </sheetViews>
  <sheetFormatPr baseColWidth="10" defaultColWidth="8.83203125" defaultRowHeight="15"/>
  <sheetData>
    <row r="1" spans="1:43">
      <c r="A1" t="s">
        <v>2216</v>
      </c>
    </row>
    <row r="2" spans="1:43">
      <c r="A2" t="s">
        <v>2217</v>
      </c>
    </row>
    <row r="3" spans="1:43">
      <c r="A3" t="s">
        <v>2218</v>
      </c>
    </row>
    <row r="4" spans="1:43">
      <c r="A4" t="s">
        <v>324</v>
      </c>
    </row>
    <row r="5" spans="1:43" s="80" customFormat="1" ht="144">
      <c r="A5" s="80" t="s">
        <v>2219</v>
      </c>
      <c r="B5" s="80" t="s">
        <v>2220</v>
      </c>
      <c r="C5" s="80" t="s">
        <v>2221</v>
      </c>
      <c r="D5" s="80" t="s">
        <v>2222</v>
      </c>
      <c r="E5" s="80" t="s">
        <v>2223</v>
      </c>
      <c r="F5" s="80" t="s">
        <v>2224</v>
      </c>
      <c r="G5" s="80" t="s">
        <v>2225</v>
      </c>
      <c r="H5" s="80" t="s">
        <v>2226</v>
      </c>
      <c r="I5" s="80" t="s">
        <v>2227</v>
      </c>
      <c r="J5" s="80" t="s">
        <v>2228</v>
      </c>
      <c r="K5" s="80" t="s">
        <v>2229</v>
      </c>
      <c r="L5" s="80" t="s">
        <v>2230</v>
      </c>
      <c r="M5" s="80" t="s">
        <v>2231</v>
      </c>
      <c r="N5" s="80" t="s">
        <v>2232</v>
      </c>
      <c r="O5" s="80" t="s">
        <v>2233</v>
      </c>
      <c r="P5" s="80" t="s">
        <v>2234</v>
      </c>
      <c r="Q5" s="80" t="s">
        <v>2235</v>
      </c>
      <c r="R5" s="80" t="s">
        <v>2236</v>
      </c>
      <c r="S5" s="80" t="s">
        <v>2237</v>
      </c>
      <c r="T5" s="80" t="s">
        <v>2238</v>
      </c>
      <c r="U5" s="80" t="s">
        <v>2239</v>
      </c>
      <c r="V5" s="80" t="s">
        <v>2240</v>
      </c>
      <c r="W5" s="80" t="s">
        <v>2241</v>
      </c>
      <c r="X5" s="80" t="s">
        <v>2242</v>
      </c>
      <c r="Y5" s="80" t="s">
        <v>2243</v>
      </c>
      <c r="Z5" s="80" t="s">
        <v>2244</v>
      </c>
      <c r="AA5" s="80" t="s">
        <v>2245</v>
      </c>
      <c r="AB5" s="80" t="s">
        <v>2246</v>
      </c>
      <c r="AC5" s="80" t="s">
        <v>2247</v>
      </c>
      <c r="AD5" s="80" t="s">
        <v>2248</v>
      </c>
      <c r="AE5" s="80" t="s">
        <v>2249</v>
      </c>
      <c r="AF5" s="80" t="s">
        <v>2250</v>
      </c>
      <c r="AG5" s="80" t="s">
        <v>2251</v>
      </c>
      <c r="AH5" s="80" t="s">
        <v>2252</v>
      </c>
      <c r="AI5" s="80" t="s">
        <v>2253</v>
      </c>
      <c r="AJ5" s="80" t="s">
        <v>2220</v>
      </c>
      <c r="AK5" s="80" t="s">
        <v>2253</v>
      </c>
      <c r="AL5" s="80" t="s">
        <v>2299</v>
      </c>
      <c r="AM5" s="80" t="s">
        <v>2300</v>
      </c>
      <c r="AN5" s="80" t="s">
        <v>2301</v>
      </c>
      <c r="AO5" s="80" t="s">
        <v>2302</v>
      </c>
      <c r="AP5" s="80" t="s">
        <v>2303</v>
      </c>
      <c r="AQ5" s="80" t="s">
        <v>2304</v>
      </c>
    </row>
    <row r="6" spans="1:43">
      <c r="A6">
        <v>2050</v>
      </c>
      <c r="B6">
        <v>47.681984</v>
      </c>
      <c r="C6">
        <v>55.305809000000004</v>
      </c>
      <c r="D6">
        <v>48.984389999999998</v>
      </c>
      <c r="E6">
        <v>125.535355</v>
      </c>
      <c r="F6">
        <v>133.624878</v>
      </c>
      <c r="G6">
        <v>131.036957</v>
      </c>
      <c r="H6">
        <v>73.128197</v>
      </c>
      <c r="I6">
        <v>85.117378000000002</v>
      </c>
      <c r="J6">
        <v>82.645966000000001</v>
      </c>
      <c r="K6">
        <v>69.887755999999996</v>
      </c>
      <c r="L6">
        <v>52.553798999999998</v>
      </c>
      <c r="M6">
        <v>48.794102000000002</v>
      </c>
      <c r="N6">
        <v>50.449409000000003</v>
      </c>
      <c r="O6">
        <v>48.849701000000003</v>
      </c>
      <c r="P6">
        <v>0</v>
      </c>
      <c r="Q6">
        <v>59.002132000000003</v>
      </c>
      <c r="R6">
        <v>58.987617</v>
      </c>
      <c r="S6">
        <v>37.267811000000002</v>
      </c>
      <c r="T6">
        <v>42.230170999999999</v>
      </c>
      <c r="U6">
        <v>37.656604999999999</v>
      </c>
      <c r="V6">
        <v>89.901077000000001</v>
      </c>
      <c r="W6">
        <v>112.81259900000001</v>
      </c>
      <c r="X6">
        <v>100.278282</v>
      </c>
      <c r="Y6">
        <v>58.820456999999998</v>
      </c>
      <c r="Z6">
        <v>76.532066</v>
      </c>
      <c r="AA6">
        <v>58.343231000000003</v>
      </c>
      <c r="AB6">
        <v>55.293106000000002</v>
      </c>
      <c r="AC6">
        <v>38.343074999999999</v>
      </c>
      <c r="AD6">
        <v>35.944969</v>
      </c>
      <c r="AE6">
        <v>37.174129000000001</v>
      </c>
      <c r="AF6">
        <v>36.034205999999998</v>
      </c>
      <c r="AG6">
        <v>0</v>
      </c>
      <c r="AH6">
        <v>47.615364</v>
      </c>
      <c r="AI6">
        <v>39.929473999999999</v>
      </c>
      <c r="AJ6">
        <v>47.681984</v>
      </c>
      <c r="AK6">
        <v>39.929473999999999</v>
      </c>
      <c r="AL6">
        <v>48.674247999999999</v>
      </c>
      <c r="AM6">
        <v>43.528163999999997</v>
      </c>
      <c r="AN6">
        <v>31.529968</v>
      </c>
      <c r="AO6">
        <v>36.736789999999999</v>
      </c>
      <c r="AP6">
        <v>43.105559999999997</v>
      </c>
      <c r="AQ6">
        <v>35.116829000000003</v>
      </c>
    </row>
    <row r="7" spans="1:43">
      <c r="A7">
        <v>2049</v>
      </c>
      <c r="B7">
        <v>47.775478</v>
      </c>
      <c r="C7">
        <v>55.542682999999997</v>
      </c>
      <c r="D7">
        <v>49.081425000000003</v>
      </c>
      <c r="E7">
        <v>125.530807</v>
      </c>
      <c r="F7">
        <v>133.629807</v>
      </c>
      <c r="G7">
        <v>131.05166600000001</v>
      </c>
      <c r="H7">
        <v>73.249634</v>
      </c>
      <c r="I7">
        <v>85.220489999999998</v>
      </c>
      <c r="J7">
        <v>82.816322</v>
      </c>
      <c r="K7">
        <v>70.018569999999997</v>
      </c>
      <c r="L7">
        <v>52.662815000000002</v>
      </c>
      <c r="M7">
        <v>48.890476</v>
      </c>
      <c r="N7">
        <v>50.552154999999999</v>
      </c>
      <c r="O7">
        <v>48.949348000000001</v>
      </c>
      <c r="P7">
        <v>0</v>
      </c>
      <c r="Q7">
        <v>58.980640000000001</v>
      </c>
      <c r="R7">
        <v>58.859608000000001</v>
      </c>
      <c r="S7">
        <v>37.333641</v>
      </c>
      <c r="T7">
        <v>42.321018000000002</v>
      </c>
      <c r="U7">
        <v>37.724857</v>
      </c>
      <c r="V7">
        <v>89.765511000000004</v>
      </c>
      <c r="W7">
        <v>112.792114</v>
      </c>
      <c r="X7">
        <v>100.262772</v>
      </c>
      <c r="Y7">
        <v>58.737045000000002</v>
      </c>
      <c r="Z7">
        <v>76.659653000000006</v>
      </c>
      <c r="AA7">
        <v>58.381844000000001</v>
      </c>
      <c r="AB7">
        <v>55.380504999999999</v>
      </c>
      <c r="AC7">
        <v>38.494414999999996</v>
      </c>
      <c r="AD7">
        <v>36.001274000000002</v>
      </c>
      <c r="AE7">
        <v>37.261088999999998</v>
      </c>
      <c r="AF7">
        <v>36.078510000000001</v>
      </c>
      <c r="AG7">
        <v>0</v>
      </c>
      <c r="AH7">
        <v>47.542842999999998</v>
      </c>
      <c r="AI7">
        <v>39.958122000000003</v>
      </c>
      <c r="AJ7">
        <v>47.775478</v>
      </c>
      <c r="AK7">
        <v>39.958122000000003</v>
      </c>
      <c r="AL7">
        <v>48.634819</v>
      </c>
      <c r="AM7">
        <v>43.437514999999998</v>
      </c>
      <c r="AN7">
        <v>31.475521000000001</v>
      </c>
      <c r="AO7">
        <v>36.625895999999997</v>
      </c>
      <c r="AP7">
        <v>43.086753999999999</v>
      </c>
      <c r="AQ7">
        <v>35.022880999999998</v>
      </c>
    </row>
    <row r="8" spans="1:43">
      <c r="A8">
        <v>2048</v>
      </c>
      <c r="B8">
        <v>47.867972999999999</v>
      </c>
      <c r="C8">
        <v>55.770747999999998</v>
      </c>
      <c r="D8">
        <v>49.171322000000004</v>
      </c>
      <c r="E8">
        <v>125.524788</v>
      </c>
      <c r="F8">
        <v>133.603928</v>
      </c>
      <c r="G8">
        <v>131.058807</v>
      </c>
      <c r="H8">
        <v>73.351234000000005</v>
      </c>
      <c r="I8">
        <v>85.299560999999997</v>
      </c>
      <c r="J8">
        <v>82.979904000000005</v>
      </c>
      <c r="K8">
        <v>70.154266000000007</v>
      </c>
      <c r="L8">
        <v>52.755668999999997</v>
      </c>
      <c r="M8">
        <v>48.974730999999998</v>
      </c>
      <c r="N8">
        <v>50.641585999999997</v>
      </c>
      <c r="O8">
        <v>49.035454000000001</v>
      </c>
      <c r="P8">
        <v>0</v>
      </c>
      <c r="Q8">
        <v>58.958511000000001</v>
      </c>
      <c r="R8">
        <v>58.738182000000002</v>
      </c>
      <c r="S8">
        <v>37.394309999999997</v>
      </c>
      <c r="T8">
        <v>42.401325</v>
      </c>
      <c r="U8">
        <v>37.786667000000001</v>
      </c>
      <c r="V8">
        <v>89.644356000000002</v>
      </c>
      <c r="W8">
        <v>112.793098</v>
      </c>
      <c r="X8">
        <v>100.250298</v>
      </c>
      <c r="Y8">
        <v>58.625380999999997</v>
      </c>
      <c r="Z8">
        <v>76.764838999999995</v>
      </c>
      <c r="AA8">
        <v>58.419243000000002</v>
      </c>
      <c r="AB8">
        <v>55.466476</v>
      </c>
      <c r="AC8">
        <v>38.648139999999998</v>
      </c>
      <c r="AD8">
        <v>36.050694</v>
      </c>
      <c r="AE8">
        <v>37.350749999999998</v>
      </c>
      <c r="AF8">
        <v>36.117153000000002</v>
      </c>
      <c r="AG8">
        <v>0</v>
      </c>
      <c r="AH8">
        <v>47.456802000000003</v>
      </c>
      <c r="AI8">
        <v>39.972541999999997</v>
      </c>
      <c r="AJ8">
        <v>47.867972999999999</v>
      </c>
      <c r="AK8">
        <v>39.972541999999997</v>
      </c>
      <c r="AL8">
        <v>48.562854999999999</v>
      </c>
      <c r="AM8">
        <v>43.334727999999998</v>
      </c>
      <c r="AN8">
        <v>31.412694999999999</v>
      </c>
      <c r="AO8">
        <v>36.501759</v>
      </c>
      <c r="AP8">
        <v>43.047393999999997</v>
      </c>
      <c r="AQ8">
        <v>34.918461000000001</v>
      </c>
    </row>
    <row r="9" spans="1:43">
      <c r="A9">
        <v>2047</v>
      </c>
      <c r="B9">
        <v>47.960953000000003</v>
      </c>
      <c r="C9">
        <v>56.004269000000001</v>
      </c>
      <c r="D9">
        <v>49.266570999999999</v>
      </c>
      <c r="E9">
        <v>125.517906</v>
      </c>
      <c r="F9">
        <v>133.602386</v>
      </c>
      <c r="G9">
        <v>131.07202100000001</v>
      </c>
      <c r="H9">
        <v>73.476676999999995</v>
      </c>
      <c r="I9">
        <v>85.407013000000006</v>
      </c>
      <c r="J9">
        <v>83.139708999999996</v>
      </c>
      <c r="K9">
        <v>70.285324000000003</v>
      </c>
      <c r="L9">
        <v>52.859760000000001</v>
      </c>
      <c r="M9">
        <v>49.066986</v>
      </c>
      <c r="N9">
        <v>50.740535999999999</v>
      </c>
      <c r="O9">
        <v>49.131324999999997</v>
      </c>
      <c r="P9">
        <v>0</v>
      </c>
      <c r="Q9">
        <v>58.935284000000003</v>
      </c>
      <c r="R9">
        <v>58.621887000000001</v>
      </c>
      <c r="S9">
        <v>37.454441000000003</v>
      </c>
      <c r="T9">
        <v>42.480221</v>
      </c>
      <c r="U9">
        <v>37.850887</v>
      </c>
      <c r="V9">
        <v>89.542732000000001</v>
      </c>
      <c r="W9">
        <v>112.78212000000001</v>
      </c>
      <c r="X9">
        <v>100.23846399999999</v>
      </c>
      <c r="Y9">
        <v>58.515422999999998</v>
      </c>
      <c r="Z9">
        <v>76.892105000000001</v>
      </c>
      <c r="AA9">
        <v>58.453716</v>
      </c>
      <c r="AB9">
        <v>55.551521000000001</v>
      </c>
      <c r="AC9">
        <v>38.799961000000003</v>
      </c>
      <c r="AD9">
        <v>36.103248999999998</v>
      </c>
      <c r="AE9">
        <v>37.437809000000001</v>
      </c>
      <c r="AF9">
        <v>36.158526999999999</v>
      </c>
      <c r="AG9">
        <v>0</v>
      </c>
      <c r="AH9">
        <v>47.363785</v>
      </c>
      <c r="AI9">
        <v>39.996074999999998</v>
      </c>
      <c r="AJ9">
        <v>47.960953000000003</v>
      </c>
      <c r="AK9">
        <v>39.996074999999998</v>
      </c>
      <c r="AL9">
        <v>48.504185</v>
      </c>
      <c r="AM9">
        <v>43.218128</v>
      </c>
      <c r="AN9">
        <v>31.341038000000001</v>
      </c>
      <c r="AO9">
        <v>36.364738000000003</v>
      </c>
      <c r="AP9">
        <v>43.020195000000001</v>
      </c>
      <c r="AQ9">
        <v>34.803288000000002</v>
      </c>
    </row>
    <row r="10" spans="1:43">
      <c r="A10">
        <v>2046</v>
      </c>
      <c r="B10">
        <v>48.051662</v>
      </c>
      <c r="C10">
        <v>56.229118</v>
      </c>
      <c r="D10">
        <v>49.354495999999997</v>
      </c>
      <c r="E10">
        <v>125.51062</v>
      </c>
      <c r="F10">
        <v>133.57756000000001</v>
      </c>
      <c r="G10">
        <v>131.079712</v>
      </c>
      <c r="H10">
        <v>73.566505000000006</v>
      </c>
      <c r="I10">
        <v>85.480750999999998</v>
      </c>
      <c r="J10">
        <v>83.291916000000001</v>
      </c>
      <c r="K10">
        <v>70.417159999999996</v>
      </c>
      <c r="L10">
        <v>52.946415000000002</v>
      </c>
      <c r="M10">
        <v>49.146839</v>
      </c>
      <c r="N10">
        <v>50.825564999999997</v>
      </c>
      <c r="O10">
        <v>49.214309999999998</v>
      </c>
      <c r="P10">
        <v>0</v>
      </c>
      <c r="Q10">
        <v>58.912120999999999</v>
      </c>
      <c r="R10">
        <v>58.512680000000003</v>
      </c>
      <c r="S10">
        <v>37.510044000000001</v>
      </c>
      <c r="T10">
        <v>42.548915999999998</v>
      </c>
      <c r="U10">
        <v>37.908627000000003</v>
      </c>
      <c r="V10">
        <v>89.451819999999998</v>
      </c>
      <c r="W10">
        <v>112.788826</v>
      </c>
      <c r="X10">
        <v>100.228409</v>
      </c>
      <c r="Y10">
        <v>58.365710999999997</v>
      </c>
      <c r="Z10">
        <v>76.970596</v>
      </c>
      <c r="AA10">
        <v>58.485748000000001</v>
      </c>
      <c r="AB10">
        <v>55.632961000000002</v>
      </c>
      <c r="AC10">
        <v>38.952373999999999</v>
      </c>
      <c r="AD10">
        <v>36.153122000000003</v>
      </c>
      <c r="AE10">
        <v>37.522564000000003</v>
      </c>
      <c r="AF10">
        <v>36.194386000000002</v>
      </c>
      <c r="AG10">
        <v>0</v>
      </c>
      <c r="AH10">
        <v>47.258968000000003</v>
      </c>
      <c r="AI10">
        <v>40.008018</v>
      </c>
      <c r="AJ10">
        <v>48.051662</v>
      </c>
      <c r="AK10">
        <v>40.008018</v>
      </c>
      <c r="AL10">
        <v>48.425739</v>
      </c>
      <c r="AM10">
        <v>43.085406999999996</v>
      </c>
      <c r="AN10">
        <v>31.259271999999999</v>
      </c>
      <c r="AO10">
        <v>36.213295000000002</v>
      </c>
      <c r="AP10">
        <v>42.980334999999997</v>
      </c>
      <c r="AQ10">
        <v>34.675685999999999</v>
      </c>
    </row>
    <row r="11" spans="1:43">
      <c r="A11">
        <v>2045</v>
      </c>
      <c r="B11">
        <v>48.139225000000003</v>
      </c>
      <c r="C11">
        <v>56.459311999999997</v>
      </c>
      <c r="D11">
        <v>49.444305</v>
      </c>
      <c r="E11">
        <v>125.50528</v>
      </c>
      <c r="F11">
        <v>133.57926900000001</v>
      </c>
      <c r="G11">
        <v>131.09442100000001</v>
      </c>
      <c r="H11">
        <v>73.685089000000005</v>
      </c>
      <c r="I11">
        <v>85.585105999999996</v>
      </c>
      <c r="J11">
        <v>83.446106</v>
      </c>
      <c r="K11">
        <v>70.541443000000001</v>
      </c>
      <c r="L11">
        <v>53.043022000000001</v>
      </c>
      <c r="M11">
        <v>49.234436000000002</v>
      </c>
      <c r="N11">
        <v>50.920090000000002</v>
      </c>
      <c r="O11">
        <v>49.304844000000003</v>
      </c>
      <c r="P11">
        <v>0</v>
      </c>
      <c r="Q11">
        <v>58.888007999999999</v>
      </c>
      <c r="R11">
        <v>58.397022</v>
      </c>
      <c r="S11">
        <v>37.565617000000003</v>
      </c>
      <c r="T11">
        <v>42.619777999999997</v>
      </c>
      <c r="U11">
        <v>37.968128</v>
      </c>
      <c r="V11">
        <v>89.374008000000003</v>
      </c>
      <c r="W11">
        <v>112.78085299999999</v>
      </c>
      <c r="X11">
        <v>100.217583</v>
      </c>
      <c r="Y11">
        <v>58.223605999999997</v>
      </c>
      <c r="Z11">
        <v>77.080421000000001</v>
      </c>
      <c r="AA11">
        <v>58.519367000000003</v>
      </c>
      <c r="AB11">
        <v>55.713669000000003</v>
      </c>
      <c r="AC11">
        <v>39.102370999999998</v>
      </c>
      <c r="AD11">
        <v>36.200305999999998</v>
      </c>
      <c r="AE11">
        <v>37.603023999999998</v>
      </c>
      <c r="AF11">
        <v>36.233231000000004</v>
      </c>
      <c r="AG11">
        <v>0</v>
      </c>
      <c r="AH11">
        <v>47.146309000000002</v>
      </c>
      <c r="AI11">
        <v>40.029407999999997</v>
      </c>
      <c r="AJ11">
        <v>48.139225000000003</v>
      </c>
      <c r="AK11">
        <v>40.029407999999997</v>
      </c>
      <c r="AL11">
        <v>48.354900000000001</v>
      </c>
      <c r="AM11">
        <v>42.936892999999998</v>
      </c>
      <c r="AN11">
        <v>31.165997999999998</v>
      </c>
      <c r="AO11">
        <v>36.047432000000001</v>
      </c>
      <c r="AP11">
        <v>42.957816999999999</v>
      </c>
      <c r="AQ11">
        <v>34.542610000000003</v>
      </c>
    </row>
    <row r="12" spans="1:43">
      <c r="A12">
        <v>2044</v>
      </c>
      <c r="B12">
        <v>48.227612000000001</v>
      </c>
      <c r="C12">
        <v>56.673969</v>
      </c>
      <c r="D12">
        <v>49.528553000000002</v>
      </c>
      <c r="E12">
        <v>125.494202</v>
      </c>
      <c r="F12">
        <v>133.55453499999999</v>
      </c>
      <c r="G12">
        <v>131.102554</v>
      </c>
      <c r="H12">
        <v>73.769713999999993</v>
      </c>
      <c r="I12">
        <v>85.659332000000006</v>
      </c>
      <c r="J12">
        <v>83.557877000000005</v>
      </c>
      <c r="K12">
        <v>70.663376</v>
      </c>
      <c r="L12">
        <v>53.118614000000001</v>
      </c>
      <c r="M12">
        <v>49.307105999999997</v>
      </c>
      <c r="N12">
        <v>50.998089</v>
      </c>
      <c r="O12">
        <v>49.38279</v>
      </c>
      <c r="P12">
        <v>0</v>
      </c>
      <c r="Q12">
        <v>58.864353000000001</v>
      </c>
      <c r="R12">
        <v>58.303882999999999</v>
      </c>
      <c r="S12">
        <v>37.615147</v>
      </c>
      <c r="T12">
        <v>42.670715000000001</v>
      </c>
      <c r="U12">
        <v>38.019607999999998</v>
      </c>
      <c r="V12">
        <v>89.304848000000007</v>
      </c>
      <c r="W12">
        <v>112.792511</v>
      </c>
      <c r="X12">
        <v>100.208336</v>
      </c>
      <c r="Y12">
        <v>58.044539999999998</v>
      </c>
      <c r="Z12">
        <v>77.152175999999997</v>
      </c>
      <c r="AA12">
        <v>58.543548999999999</v>
      </c>
      <c r="AB12">
        <v>55.785151999999997</v>
      </c>
      <c r="AC12">
        <v>39.219242000000001</v>
      </c>
      <c r="AD12">
        <v>36.239387999999998</v>
      </c>
      <c r="AE12">
        <v>37.681708999999998</v>
      </c>
      <c r="AF12">
        <v>36.265278000000002</v>
      </c>
      <c r="AG12">
        <v>0</v>
      </c>
      <c r="AH12">
        <v>47.022506999999997</v>
      </c>
      <c r="AI12">
        <v>40.038029000000002</v>
      </c>
      <c r="AJ12">
        <v>48.227612000000001</v>
      </c>
      <c r="AK12">
        <v>40.038029000000002</v>
      </c>
      <c r="AL12">
        <v>48.262737000000001</v>
      </c>
      <c r="AM12">
        <v>42.762931999999999</v>
      </c>
      <c r="AN12">
        <v>31.058792</v>
      </c>
      <c r="AO12">
        <v>35.862267000000003</v>
      </c>
      <c r="AP12">
        <v>42.911129000000003</v>
      </c>
      <c r="AQ12">
        <v>34.387123000000003</v>
      </c>
    </row>
    <row r="13" spans="1:43">
      <c r="A13">
        <v>2043</v>
      </c>
      <c r="B13">
        <v>48.314518</v>
      </c>
      <c r="C13">
        <v>56.887217999999997</v>
      </c>
      <c r="D13">
        <v>49.614708</v>
      </c>
      <c r="E13">
        <v>125.481735</v>
      </c>
      <c r="F13">
        <v>133.547775</v>
      </c>
      <c r="G13">
        <v>131.113708</v>
      </c>
      <c r="H13">
        <v>73.857285000000005</v>
      </c>
      <c r="I13">
        <v>85.739227</v>
      </c>
      <c r="J13">
        <v>83.633430000000004</v>
      </c>
      <c r="K13">
        <v>70.772857999999999</v>
      </c>
      <c r="L13">
        <v>53.198020999999997</v>
      </c>
      <c r="M13">
        <v>49.382514999999998</v>
      </c>
      <c r="N13">
        <v>51.081470000000003</v>
      </c>
      <c r="O13">
        <v>49.465980999999999</v>
      </c>
      <c r="P13">
        <v>0</v>
      </c>
      <c r="Q13">
        <v>58.840870000000002</v>
      </c>
      <c r="R13">
        <v>58.223202000000001</v>
      </c>
      <c r="S13">
        <v>37.664355999999998</v>
      </c>
      <c r="T13">
        <v>42.725712000000001</v>
      </c>
      <c r="U13">
        <v>38.071658999999997</v>
      </c>
      <c r="V13">
        <v>89.246002000000004</v>
      </c>
      <c r="W13">
        <v>112.79703499999999</v>
      </c>
      <c r="X13">
        <v>100.19909699999999</v>
      </c>
      <c r="Y13">
        <v>57.864235000000001</v>
      </c>
      <c r="Z13">
        <v>77.233986000000002</v>
      </c>
      <c r="AA13">
        <v>58.560080999999997</v>
      </c>
      <c r="AB13">
        <v>55.851875</v>
      </c>
      <c r="AC13">
        <v>39.315800000000003</v>
      </c>
      <c r="AD13">
        <v>36.280529000000001</v>
      </c>
      <c r="AE13">
        <v>37.751865000000002</v>
      </c>
      <c r="AF13">
        <v>36.298912000000001</v>
      </c>
      <c r="AG13">
        <v>0</v>
      </c>
      <c r="AH13">
        <v>46.897632999999999</v>
      </c>
      <c r="AI13">
        <v>40.055481</v>
      </c>
      <c r="AJ13">
        <v>48.314518</v>
      </c>
      <c r="AK13">
        <v>40.055481</v>
      </c>
      <c r="AL13">
        <v>48.197189000000002</v>
      </c>
      <c r="AM13">
        <v>42.569054000000001</v>
      </c>
      <c r="AN13">
        <v>30.937075</v>
      </c>
      <c r="AO13">
        <v>35.660904000000002</v>
      </c>
      <c r="AP13">
        <v>42.881802</v>
      </c>
      <c r="AQ13">
        <v>34.215941999999998</v>
      </c>
    </row>
    <row r="14" spans="1:43">
      <c r="A14">
        <v>2042</v>
      </c>
      <c r="B14">
        <v>48.397582999999997</v>
      </c>
      <c r="C14">
        <v>57.080658</v>
      </c>
      <c r="D14">
        <v>49.696567999999999</v>
      </c>
      <c r="E14">
        <v>125.465729</v>
      </c>
      <c r="F14">
        <v>133.54884300000001</v>
      </c>
      <c r="G14">
        <v>131.12797499999999</v>
      </c>
      <c r="H14">
        <v>73.944526999999994</v>
      </c>
      <c r="I14">
        <v>85.822288999999998</v>
      </c>
      <c r="J14">
        <v>83.711021000000002</v>
      </c>
      <c r="K14">
        <v>70.872162000000003</v>
      </c>
      <c r="L14">
        <v>53.273539999999997</v>
      </c>
      <c r="M14">
        <v>49.454552</v>
      </c>
      <c r="N14">
        <v>51.162757999999997</v>
      </c>
      <c r="O14">
        <v>49.547817000000002</v>
      </c>
      <c r="P14">
        <v>0</v>
      </c>
      <c r="Q14">
        <v>58.818539000000001</v>
      </c>
      <c r="R14">
        <v>58.118862</v>
      </c>
      <c r="S14">
        <v>37.710299999999997</v>
      </c>
      <c r="T14">
        <v>42.806910999999999</v>
      </c>
      <c r="U14">
        <v>38.120468000000002</v>
      </c>
      <c r="V14">
        <v>89.196487000000005</v>
      </c>
      <c r="W14">
        <v>112.800613</v>
      </c>
      <c r="X14">
        <v>100.19049099999999</v>
      </c>
      <c r="Y14">
        <v>57.683619999999998</v>
      </c>
      <c r="Z14">
        <v>77.315475000000006</v>
      </c>
      <c r="AA14">
        <v>58.568519999999999</v>
      </c>
      <c r="AB14">
        <v>55.912685000000003</v>
      </c>
      <c r="AC14">
        <v>39.412125000000003</v>
      </c>
      <c r="AD14">
        <v>36.320869000000002</v>
      </c>
      <c r="AE14">
        <v>37.817794999999997</v>
      </c>
      <c r="AF14">
        <v>36.331336999999998</v>
      </c>
      <c r="AG14">
        <v>0</v>
      </c>
      <c r="AH14">
        <v>46.764076000000003</v>
      </c>
      <c r="AI14">
        <v>40.069695000000003</v>
      </c>
      <c r="AJ14">
        <v>48.397582999999997</v>
      </c>
      <c r="AK14">
        <v>40.069695000000003</v>
      </c>
      <c r="AL14">
        <v>48.108443999999999</v>
      </c>
      <c r="AM14">
        <v>42.343189000000002</v>
      </c>
      <c r="AN14">
        <v>30.797438</v>
      </c>
      <c r="AO14">
        <v>35.43647</v>
      </c>
      <c r="AP14">
        <v>42.837153999999998</v>
      </c>
      <c r="AQ14">
        <v>34.021847000000001</v>
      </c>
    </row>
    <row r="15" spans="1:43">
      <c r="A15">
        <v>2041</v>
      </c>
      <c r="B15">
        <v>48.471908999999997</v>
      </c>
      <c r="C15">
        <v>57.167458000000003</v>
      </c>
      <c r="D15">
        <v>49.768447999999999</v>
      </c>
      <c r="E15">
        <v>125.45152299999999</v>
      </c>
      <c r="F15">
        <v>133.54574600000001</v>
      </c>
      <c r="G15">
        <v>131.14292900000001</v>
      </c>
      <c r="H15">
        <v>74.014365999999995</v>
      </c>
      <c r="I15">
        <v>85.892409999999998</v>
      </c>
      <c r="J15">
        <v>83.899872000000002</v>
      </c>
      <c r="K15">
        <v>70.968933000000007</v>
      </c>
      <c r="L15">
        <v>53.343094000000001</v>
      </c>
      <c r="M15">
        <v>49.519623000000003</v>
      </c>
      <c r="N15">
        <v>51.235599999999998</v>
      </c>
      <c r="O15">
        <v>49.619391999999998</v>
      </c>
      <c r="P15">
        <v>0</v>
      </c>
      <c r="Q15">
        <v>58.796474000000003</v>
      </c>
      <c r="R15">
        <v>57.984363999999999</v>
      </c>
      <c r="S15">
        <v>37.752281000000004</v>
      </c>
      <c r="T15">
        <v>42.882728999999998</v>
      </c>
      <c r="U15">
        <v>38.164776000000003</v>
      </c>
      <c r="V15">
        <v>89.154701000000003</v>
      </c>
      <c r="W15">
        <v>112.811401</v>
      </c>
      <c r="X15">
        <v>100.18356300000001</v>
      </c>
      <c r="Y15">
        <v>57.506476999999997</v>
      </c>
      <c r="Z15">
        <v>77.380188000000004</v>
      </c>
      <c r="AA15">
        <v>58.582638000000003</v>
      </c>
      <c r="AB15">
        <v>55.975738999999997</v>
      </c>
      <c r="AC15">
        <v>39.464005</v>
      </c>
      <c r="AD15">
        <v>36.357506000000001</v>
      </c>
      <c r="AE15">
        <v>37.884383999999997</v>
      </c>
      <c r="AF15">
        <v>36.360785999999997</v>
      </c>
      <c r="AG15">
        <v>0</v>
      </c>
      <c r="AH15">
        <v>46.621426</v>
      </c>
      <c r="AI15">
        <v>40.075614999999999</v>
      </c>
      <c r="AJ15">
        <v>48.471908999999997</v>
      </c>
      <c r="AK15">
        <v>40.075614999999999</v>
      </c>
      <c r="AL15">
        <v>47.980514999999997</v>
      </c>
      <c r="AM15">
        <v>42.072693000000001</v>
      </c>
      <c r="AN15">
        <v>30.639130000000002</v>
      </c>
      <c r="AO15">
        <v>35.185284000000003</v>
      </c>
      <c r="AP15">
        <v>42.765273999999998</v>
      </c>
      <c r="AQ15">
        <v>33.801394999999999</v>
      </c>
    </row>
    <row r="16" spans="1:43">
      <c r="A16">
        <v>2040</v>
      </c>
      <c r="B16">
        <v>48.546908999999999</v>
      </c>
      <c r="C16">
        <v>57.248001000000002</v>
      </c>
      <c r="D16">
        <v>49.840054000000002</v>
      </c>
      <c r="E16">
        <v>125.446686</v>
      </c>
      <c r="F16">
        <v>133.53144800000001</v>
      </c>
      <c r="G16">
        <v>131.15464800000001</v>
      </c>
      <c r="H16">
        <v>74.070937999999998</v>
      </c>
      <c r="I16">
        <v>85.946906999999996</v>
      </c>
      <c r="J16">
        <v>84.118567999999996</v>
      </c>
      <c r="K16">
        <v>71.130279999999999</v>
      </c>
      <c r="L16">
        <v>53.406418000000002</v>
      </c>
      <c r="M16">
        <v>49.580272999999998</v>
      </c>
      <c r="N16">
        <v>51.303199999999997</v>
      </c>
      <c r="O16">
        <v>49.688209999999998</v>
      </c>
      <c r="P16">
        <v>0</v>
      </c>
      <c r="Q16">
        <v>58.775497000000001</v>
      </c>
      <c r="R16">
        <v>57.841147999999997</v>
      </c>
      <c r="S16">
        <v>37.794556</v>
      </c>
      <c r="T16">
        <v>42.954197000000001</v>
      </c>
      <c r="U16">
        <v>38.209316000000001</v>
      </c>
      <c r="V16">
        <v>89.120270000000005</v>
      </c>
      <c r="W16">
        <v>112.834801</v>
      </c>
      <c r="X16">
        <v>100.178017</v>
      </c>
      <c r="Y16">
        <v>57.359260999999996</v>
      </c>
      <c r="Z16">
        <v>77.424965</v>
      </c>
      <c r="AA16">
        <v>58.590564999999998</v>
      </c>
      <c r="AB16">
        <v>56.037132</v>
      </c>
      <c r="AC16">
        <v>39.506180000000001</v>
      </c>
      <c r="AD16">
        <v>36.392696000000001</v>
      </c>
      <c r="AE16">
        <v>37.952086999999999</v>
      </c>
      <c r="AF16">
        <v>36.389209999999999</v>
      </c>
      <c r="AG16">
        <v>0</v>
      </c>
      <c r="AH16">
        <v>46.476607999999999</v>
      </c>
      <c r="AI16">
        <v>40.075218</v>
      </c>
      <c r="AJ16">
        <v>48.546908999999999</v>
      </c>
      <c r="AK16">
        <v>40.075218</v>
      </c>
      <c r="AL16">
        <v>47.830649999999999</v>
      </c>
      <c r="AM16">
        <v>41.759014000000001</v>
      </c>
      <c r="AN16">
        <v>30.458717</v>
      </c>
      <c r="AO16">
        <v>34.907772000000001</v>
      </c>
      <c r="AP16">
        <v>42.678761000000002</v>
      </c>
      <c r="AQ16">
        <v>33.557755</v>
      </c>
    </row>
    <row r="17" spans="1:43">
      <c r="A17">
        <v>2039</v>
      </c>
      <c r="B17">
        <v>48.630318000000003</v>
      </c>
      <c r="C17">
        <v>57.335921999999997</v>
      </c>
      <c r="D17">
        <v>49.917960999999998</v>
      </c>
      <c r="E17">
        <v>125.422905</v>
      </c>
      <c r="F17">
        <v>133.51577800000001</v>
      </c>
      <c r="G17">
        <v>131.16906700000001</v>
      </c>
      <c r="H17">
        <v>74.139076000000003</v>
      </c>
      <c r="I17">
        <v>86.011039999999994</v>
      </c>
      <c r="J17">
        <v>84.275306999999998</v>
      </c>
      <c r="K17">
        <v>71.24118</v>
      </c>
      <c r="L17">
        <v>53.475388000000002</v>
      </c>
      <c r="M17">
        <v>49.646889000000002</v>
      </c>
      <c r="N17">
        <v>51.377105999999998</v>
      </c>
      <c r="O17">
        <v>49.765414999999997</v>
      </c>
      <c r="P17">
        <v>0</v>
      </c>
      <c r="Q17">
        <v>58.755146000000003</v>
      </c>
      <c r="R17">
        <v>57.643833000000001</v>
      </c>
      <c r="S17">
        <v>37.843178000000002</v>
      </c>
      <c r="T17">
        <v>43.0383</v>
      </c>
      <c r="U17">
        <v>38.260303</v>
      </c>
      <c r="V17">
        <v>89.095557999999997</v>
      </c>
      <c r="W17">
        <v>112.864357</v>
      </c>
      <c r="X17">
        <v>100.17327899999999</v>
      </c>
      <c r="Y17">
        <v>57.216025999999999</v>
      </c>
      <c r="Z17">
        <v>77.476806999999994</v>
      </c>
      <c r="AA17">
        <v>58.599102000000002</v>
      </c>
      <c r="AB17">
        <v>56.102122999999999</v>
      </c>
      <c r="AC17">
        <v>39.552104999999997</v>
      </c>
      <c r="AD17">
        <v>36.433945000000001</v>
      </c>
      <c r="AE17">
        <v>38.023338000000003</v>
      </c>
      <c r="AF17">
        <v>36.423233000000003</v>
      </c>
      <c r="AG17">
        <v>0</v>
      </c>
      <c r="AH17">
        <v>46.337440000000001</v>
      </c>
      <c r="AI17">
        <v>40.064692999999998</v>
      </c>
      <c r="AJ17">
        <v>48.630318000000003</v>
      </c>
      <c r="AK17">
        <v>40.064692999999998</v>
      </c>
      <c r="AL17">
        <v>47.659728999999999</v>
      </c>
      <c r="AM17">
        <v>41.402107000000001</v>
      </c>
      <c r="AN17">
        <v>30.253830000000001</v>
      </c>
      <c r="AO17">
        <v>34.603637999999997</v>
      </c>
      <c r="AP17">
        <v>42.585391999999999</v>
      </c>
      <c r="AQ17">
        <v>33.288147000000002</v>
      </c>
    </row>
    <row r="18" spans="1:43">
      <c r="A18">
        <v>2038</v>
      </c>
      <c r="B18">
        <v>48.712864000000003</v>
      </c>
      <c r="C18">
        <v>57.423819999999999</v>
      </c>
      <c r="D18">
        <v>49.992958000000002</v>
      </c>
      <c r="E18">
        <v>125.39598100000001</v>
      </c>
      <c r="F18">
        <v>133.50116</v>
      </c>
      <c r="G18">
        <v>131.19012499999999</v>
      </c>
      <c r="H18">
        <v>74.211571000000006</v>
      </c>
      <c r="I18">
        <v>86.084755000000001</v>
      </c>
      <c r="J18">
        <v>84.402801999999994</v>
      </c>
      <c r="K18">
        <v>71.347854999999996</v>
      </c>
      <c r="L18">
        <v>53.541514999999997</v>
      </c>
      <c r="M18">
        <v>49.709041999999997</v>
      </c>
      <c r="N18">
        <v>51.447226999999998</v>
      </c>
      <c r="O18">
        <v>49.838062000000001</v>
      </c>
      <c r="P18">
        <v>0</v>
      </c>
      <c r="Q18">
        <v>58.736804999999997</v>
      </c>
      <c r="R18">
        <v>57.421860000000002</v>
      </c>
      <c r="S18">
        <v>37.895035</v>
      </c>
      <c r="T18">
        <v>43.116340999999998</v>
      </c>
      <c r="U18">
        <v>38.313873000000001</v>
      </c>
      <c r="V18">
        <v>89.067642000000006</v>
      </c>
      <c r="W18">
        <v>112.902191</v>
      </c>
      <c r="X18">
        <v>100.171097</v>
      </c>
      <c r="Y18">
        <v>57.092789000000003</v>
      </c>
      <c r="Z18">
        <v>77.541366999999994</v>
      </c>
      <c r="AA18">
        <v>58.601692</v>
      </c>
      <c r="AB18">
        <v>56.169510000000002</v>
      </c>
      <c r="AC18">
        <v>39.589962</v>
      </c>
      <c r="AD18">
        <v>36.477950999999997</v>
      </c>
      <c r="AE18">
        <v>38.096770999999997</v>
      </c>
      <c r="AF18">
        <v>36.460166999999998</v>
      </c>
      <c r="AG18">
        <v>0</v>
      </c>
      <c r="AH18">
        <v>46.203868999999997</v>
      </c>
      <c r="AI18">
        <v>40.056137</v>
      </c>
      <c r="AJ18">
        <v>48.712864000000003</v>
      </c>
      <c r="AK18">
        <v>40.056137</v>
      </c>
      <c r="AL18">
        <v>47.481696999999997</v>
      </c>
      <c r="AM18">
        <v>40.983856000000003</v>
      </c>
      <c r="AN18">
        <v>30.023112999999999</v>
      </c>
      <c r="AO18">
        <v>34.266941000000003</v>
      </c>
      <c r="AP18">
        <v>42.485363</v>
      </c>
      <c r="AQ18">
        <v>32.987709000000002</v>
      </c>
    </row>
    <row r="19" spans="1:43">
      <c r="A19">
        <v>2037</v>
      </c>
      <c r="B19">
        <v>48.790664999999997</v>
      </c>
      <c r="C19">
        <v>57.513762999999997</v>
      </c>
      <c r="D19">
        <v>50.066811000000001</v>
      </c>
      <c r="E19">
        <v>125.378761</v>
      </c>
      <c r="F19">
        <v>133.491714</v>
      </c>
      <c r="G19">
        <v>131.22006200000001</v>
      </c>
      <c r="H19">
        <v>74.303641999999996</v>
      </c>
      <c r="I19">
        <v>86.170601000000005</v>
      </c>
      <c r="J19">
        <v>84.532248999999993</v>
      </c>
      <c r="K19">
        <v>71.470139000000003</v>
      </c>
      <c r="L19">
        <v>53.611279000000003</v>
      </c>
      <c r="M19">
        <v>49.774521</v>
      </c>
      <c r="N19">
        <v>51.52037</v>
      </c>
      <c r="O19">
        <v>49.909885000000003</v>
      </c>
      <c r="P19">
        <v>0</v>
      </c>
      <c r="Q19">
        <v>58.717303999999999</v>
      </c>
      <c r="R19">
        <v>57.153564000000003</v>
      </c>
      <c r="S19">
        <v>37.944476999999999</v>
      </c>
      <c r="T19">
        <v>43.188614000000001</v>
      </c>
      <c r="U19">
        <v>38.364552000000003</v>
      </c>
      <c r="V19">
        <v>89.040854999999993</v>
      </c>
      <c r="W19">
        <v>112.948273</v>
      </c>
      <c r="X19">
        <v>100.167717</v>
      </c>
      <c r="Y19">
        <v>56.989525</v>
      </c>
      <c r="Z19">
        <v>77.614593999999997</v>
      </c>
      <c r="AA19">
        <v>58.620742999999997</v>
      </c>
      <c r="AB19">
        <v>56.245750000000001</v>
      </c>
      <c r="AC19">
        <v>39.634158999999997</v>
      </c>
      <c r="AD19">
        <v>36.519866999999998</v>
      </c>
      <c r="AE19">
        <v>38.164825</v>
      </c>
      <c r="AF19">
        <v>36.495334999999997</v>
      </c>
      <c r="AG19">
        <v>0</v>
      </c>
      <c r="AH19">
        <v>46.082134000000003</v>
      </c>
      <c r="AI19">
        <v>40.043441999999999</v>
      </c>
      <c r="AJ19">
        <v>48.790664999999997</v>
      </c>
      <c r="AK19">
        <v>40.043441999999999</v>
      </c>
      <c r="AL19">
        <v>47.280040999999997</v>
      </c>
      <c r="AM19">
        <v>40.511913</v>
      </c>
      <c r="AN19">
        <v>29.764776000000001</v>
      </c>
      <c r="AO19">
        <v>33.899712000000001</v>
      </c>
      <c r="AP19">
        <v>42.372978000000003</v>
      </c>
      <c r="AQ19">
        <v>32.658932</v>
      </c>
    </row>
    <row r="20" spans="1:43">
      <c r="A20">
        <v>2036</v>
      </c>
      <c r="B20">
        <v>48.871338000000002</v>
      </c>
      <c r="C20">
        <v>57.589221999999999</v>
      </c>
      <c r="D20">
        <v>50.137107999999998</v>
      </c>
      <c r="E20">
        <v>125.344337</v>
      </c>
      <c r="F20">
        <v>133.473557</v>
      </c>
      <c r="G20">
        <v>131.254639</v>
      </c>
      <c r="H20">
        <v>74.358467000000005</v>
      </c>
      <c r="I20">
        <v>86.238487000000006</v>
      </c>
      <c r="J20">
        <v>84.652045999999999</v>
      </c>
      <c r="K20">
        <v>71.567413000000002</v>
      </c>
      <c r="L20">
        <v>53.657733999999998</v>
      </c>
      <c r="M20">
        <v>49.823532</v>
      </c>
      <c r="N20">
        <v>51.571635999999998</v>
      </c>
      <c r="O20">
        <v>49.972926999999999</v>
      </c>
      <c r="P20">
        <v>0</v>
      </c>
      <c r="Q20">
        <v>58.702990999999997</v>
      </c>
      <c r="R20">
        <v>56.875309000000001</v>
      </c>
      <c r="S20">
        <v>37.993819999999999</v>
      </c>
      <c r="T20">
        <v>43.249687000000002</v>
      </c>
      <c r="U20">
        <v>38.414993000000003</v>
      </c>
      <c r="V20">
        <v>89.034355000000005</v>
      </c>
      <c r="W20">
        <v>113.012024</v>
      </c>
      <c r="X20">
        <v>100.172676</v>
      </c>
      <c r="Y20">
        <v>56.893059000000001</v>
      </c>
      <c r="Z20">
        <v>77.673454000000007</v>
      </c>
      <c r="AA20">
        <v>58.607844999999998</v>
      </c>
      <c r="AB20">
        <v>56.30048</v>
      </c>
      <c r="AC20">
        <v>39.667816000000002</v>
      </c>
      <c r="AD20">
        <v>36.562660000000001</v>
      </c>
      <c r="AE20">
        <v>38.227386000000003</v>
      </c>
      <c r="AF20">
        <v>36.532009000000002</v>
      </c>
      <c r="AG20">
        <v>0</v>
      </c>
      <c r="AH20">
        <v>45.983654000000001</v>
      </c>
      <c r="AI20">
        <v>40.026470000000003</v>
      </c>
      <c r="AJ20">
        <v>48.871338000000002</v>
      </c>
      <c r="AK20">
        <v>40.026470000000003</v>
      </c>
      <c r="AL20">
        <v>47.060443999999997</v>
      </c>
      <c r="AM20">
        <v>39.987071999999998</v>
      </c>
      <c r="AN20">
        <v>29.477906999999998</v>
      </c>
      <c r="AO20">
        <v>33.502513999999998</v>
      </c>
      <c r="AP20">
        <v>42.248801999999998</v>
      </c>
      <c r="AQ20">
        <v>32.302455999999999</v>
      </c>
    </row>
    <row r="21" spans="1:43">
      <c r="A21">
        <v>2035</v>
      </c>
      <c r="B21">
        <v>48.961616999999997</v>
      </c>
      <c r="C21">
        <v>57.652321000000001</v>
      </c>
      <c r="D21">
        <v>50.212356999999997</v>
      </c>
      <c r="E21">
        <v>125.293434</v>
      </c>
      <c r="F21">
        <v>133.442474</v>
      </c>
      <c r="G21">
        <v>131.29208399999999</v>
      </c>
      <c r="H21">
        <v>74.417404000000005</v>
      </c>
      <c r="I21">
        <v>86.304916000000006</v>
      </c>
      <c r="J21">
        <v>84.773055999999997</v>
      </c>
      <c r="K21">
        <v>71.681595000000002</v>
      </c>
      <c r="L21">
        <v>53.691681000000003</v>
      </c>
      <c r="M21">
        <v>49.865592999999997</v>
      </c>
      <c r="N21">
        <v>51.623100000000001</v>
      </c>
      <c r="O21">
        <v>50.036552</v>
      </c>
      <c r="P21">
        <v>0</v>
      </c>
      <c r="Q21">
        <v>58.690745999999997</v>
      </c>
      <c r="R21">
        <v>56.616008999999998</v>
      </c>
      <c r="S21">
        <v>38.037170000000003</v>
      </c>
      <c r="T21">
        <v>43.299048999999997</v>
      </c>
      <c r="U21">
        <v>38.456169000000003</v>
      </c>
      <c r="V21">
        <v>89.024642999999998</v>
      </c>
      <c r="W21">
        <v>113.095299</v>
      </c>
      <c r="X21">
        <v>100.175133</v>
      </c>
      <c r="Y21">
        <v>56.809128000000001</v>
      </c>
      <c r="Z21">
        <v>77.738502999999994</v>
      </c>
      <c r="AA21">
        <v>58.589984999999999</v>
      </c>
      <c r="AB21">
        <v>56.355609999999999</v>
      </c>
      <c r="AC21">
        <v>39.686810000000001</v>
      </c>
      <c r="AD21">
        <v>36.598014999999997</v>
      </c>
      <c r="AE21">
        <v>38.27317</v>
      </c>
      <c r="AF21">
        <v>36.561115000000001</v>
      </c>
      <c r="AG21">
        <v>0</v>
      </c>
      <c r="AH21">
        <v>45.906269000000002</v>
      </c>
      <c r="AI21">
        <v>40.005046999999998</v>
      </c>
      <c r="AJ21">
        <v>48.961616999999997</v>
      </c>
      <c r="AK21">
        <v>40.005046999999998</v>
      </c>
      <c r="AL21">
        <v>46.849384000000001</v>
      </c>
      <c r="AM21">
        <v>39.414639000000001</v>
      </c>
      <c r="AN21">
        <v>29.160639</v>
      </c>
      <c r="AO21">
        <v>33.076698</v>
      </c>
      <c r="AP21">
        <v>42.127372999999999</v>
      </c>
      <c r="AQ21">
        <v>31.918075999999999</v>
      </c>
    </row>
    <row r="22" spans="1:43">
      <c r="A22">
        <v>2034</v>
      </c>
      <c r="B22">
        <v>49.029324000000003</v>
      </c>
      <c r="C22">
        <v>57.719261000000003</v>
      </c>
      <c r="D22">
        <v>50.273014000000003</v>
      </c>
      <c r="E22">
        <v>125.26412999999999</v>
      </c>
      <c r="F22">
        <v>133.45288099999999</v>
      </c>
      <c r="G22">
        <v>131.348862</v>
      </c>
      <c r="H22">
        <v>74.516914</v>
      </c>
      <c r="I22">
        <v>86.411040999999997</v>
      </c>
      <c r="J22">
        <v>84.903564000000003</v>
      </c>
      <c r="K22">
        <v>71.803200000000004</v>
      </c>
      <c r="L22">
        <v>53.732677000000002</v>
      </c>
      <c r="M22">
        <v>49.913176999999997</v>
      </c>
      <c r="N22">
        <v>51.678272</v>
      </c>
      <c r="O22">
        <v>50.097828</v>
      </c>
      <c r="P22">
        <v>0</v>
      </c>
      <c r="Q22">
        <v>58.675818999999997</v>
      </c>
      <c r="R22">
        <v>56.268237999999997</v>
      </c>
      <c r="S22">
        <v>38.063751000000003</v>
      </c>
      <c r="T22">
        <v>43.361525999999998</v>
      </c>
      <c r="U22">
        <v>38.483643000000001</v>
      </c>
      <c r="V22">
        <v>88.988410999999999</v>
      </c>
      <c r="W22">
        <v>113.166916</v>
      </c>
      <c r="X22">
        <v>100.143135</v>
      </c>
      <c r="Y22">
        <v>56.752071000000001</v>
      </c>
      <c r="Z22">
        <v>77.839691000000002</v>
      </c>
      <c r="AA22">
        <v>58.579864999999998</v>
      </c>
      <c r="AB22">
        <v>56.415011999999997</v>
      </c>
      <c r="AC22">
        <v>39.703353999999997</v>
      </c>
      <c r="AD22">
        <v>36.616917000000001</v>
      </c>
      <c r="AE22">
        <v>38.306342999999998</v>
      </c>
      <c r="AF22">
        <v>36.573729999999998</v>
      </c>
      <c r="AG22">
        <v>0</v>
      </c>
      <c r="AH22">
        <v>45.839668000000003</v>
      </c>
      <c r="AI22">
        <v>39.970134999999999</v>
      </c>
      <c r="AJ22">
        <v>49.029324000000003</v>
      </c>
      <c r="AK22">
        <v>39.970134999999999</v>
      </c>
      <c r="AL22">
        <v>46.60257</v>
      </c>
      <c r="AM22">
        <v>38.801761999999997</v>
      </c>
      <c r="AN22">
        <v>28.813139</v>
      </c>
      <c r="AO22">
        <v>32.624386000000001</v>
      </c>
      <c r="AP22">
        <v>41.978209999999997</v>
      </c>
      <c r="AQ22">
        <v>31.508579000000001</v>
      </c>
    </row>
    <row r="23" spans="1:43">
      <c r="A23">
        <v>2033</v>
      </c>
      <c r="B23">
        <v>49.090031000000003</v>
      </c>
      <c r="C23">
        <v>57.763568999999997</v>
      </c>
      <c r="D23">
        <v>50.319037999999999</v>
      </c>
      <c r="E23">
        <v>125.224075</v>
      </c>
      <c r="F23">
        <v>133.44648699999999</v>
      </c>
      <c r="G23">
        <v>131.414886</v>
      </c>
      <c r="H23">
        <v>74.580132000000006</v>
      </c>
      <c r="I23">
        <v>86.501807999999997</v>
      </c>
      <c r="J23">
        <v>84.975577999999999</v>
      </c>
      <c r="K23">
        <v>71.951888999999994</v>
      </c>
      <c r="L23">
        <v>53.730221</v>
      </c>
      <c r="M23">
        <v>49.931125999999999</v>
      </c>
      <c r="N23">
        <v>51.698250000000002</v>
      </c>
      <c r="O23">
        <v>50.135952000000003</v>
      </c>
      <c r="P23">
        <v>0</v>
      </c>
      <c r="Q23">
        <v>58.661963999999998</v>
      </c>
      <c r="R23">
        <v>55.910609999999998</v>
      </c>
      <c r="S23">
        <v>38.082272000000003</v>
      </c>
      <c r="T23">
        <v>43.420071</v>
      </c>
      <c r="U23">
        <v>38.499606999999997</v>
      </c>
      <c r="V23">
        <v>88.960114000000004</v>
      </c>
      <c r="W23">
        <v>113.278282</v>
      </c>
      <c r="X23">
        <v>100.115471</v>
      </c>
      <c r="Y23">
        <v>56.678162</v>
      </c>
      <c r="Z23">
        <v>77.919669999999996</v>
      </c>
      <c r="AA23">
        <v>58.565463999999999</v>
      </c>
      <c r="AB23">
        <v>56.475517000000004</v>
      </c>
      <c r="AC23">
        <v>39.688789</v>
      </c>
      <c r="AD23">
        <v>36.621948000000003</v>
      </c>
      <c r="AE23">
        <v>38.321972000000002</v>
      </c>
      <c r="AF23">
        <v>36.573596999999999</v>
      </c>
      <c r="AG23">
        <v>0</v>
      </c>
      <c r="AH23">
        <v>45.789512999999999</v>
      </c>
      <c r="AI23">
        <v>39.920296</v>
      </c>
      <c r="AJ23">
        <v>49.090031000000003</v>
      </c>
      <c r="AK23">
        <v>39.920296</v>
      </c>
      <c r="AL23">
        <v>46.317447999999999</v>
      </c>
      <c r="AM23">
        <v>38.155299999999997</v>
      </c>
      <c r="AN23">
        <v>28.433920000000001</v>
      </c>
      <c r="AO23">
        <v>32.146507</v>
      </c>
      <c r="AP23">
        <v>41.800300999999997</v>
      </c>
      <c r="AQ23">
        <v>31.073637000000002</v>
      </c>
    </row>
    <row r="24" spans="1:43">
      <c r="A24">
        <v>2032</v>
      </c>
      <c r="B24">
        <v>49.139988000000002</v>
      </c>
      <c r="C24">
        <v>57.800429999999999</v>
      </c>
      <c r="D24">
        <v>50.352950999999997</v>
      </c>
      <c r="E24">
        <v>125.196815</v>
      </c>
      <c r="F24">
        <v>133.45246900000001</v>
      </c>
      <c r="G24">
        <v>131.504807</v>
      </c>
      <c r="H24">
        <v>74.648430000000005</v>
      </c>
      <c r="I24">
        <v>86.607985999999997</v>
      </c>
      <c r="J24">
        <v>84.975448999999998</v>
      </c>
      <c r="K24">
        <v>72.133408000000003</v>
      </c>
      <c r="L24">
        <v>53.722423999999997</v>
      </c>
      <c r="M24">
        <v>49.933357000000001</v>
      </c>
      <c r="N24">
        <v>51.709454000000001</v>
      </c>
      <c r="O24">
        <v>50.161926000000001</v>
      </c>
      <c r="P24">
        <v>0</v>
      </c>
      <c r="Q24">
        <v>58.658164999999997</v>
      </c>
      <c r="R24">
        <v>55.546596999999998</v>
      </c>
      <c r="S24">
        <v>38.080170000000003</v>
      </c>
      <c r="T24">
        <v>43.474181999999999</v>
      </c>
      <c r="U24">
        <v>38.494945999999999</v>
      </c>
      <c r="V24">
        <v>88.922675999999996</v>
      </c>
      <c r="W24">
        <v>113.40986599999999</v>
      </c>
      <c r="X24">
        <v>100.071541</v>
      </c>
      <c r="Y24">
        <v>56.607052000000003</v>
      </c>
      <c r="Z24">
        <v>78.013999999999996</v>
      </c>
      <c r="AA24">
        <v>58.563415999999997</v>
      </c>
      <c r="AB24">
        <v>56.532539</v>
      </c>
      <c r="AC24">
        <v>39.659145000000002</v>
      </c>
      <c r="AD24">
        <v>36.604961000000003</v>
      </c>
      <c r="AE24">
        <v>38.315322999999999</v>
      </c>
      <c r="AF24">
        <v>36.551837999999996</v>
      </c>
      <c r="AG24">
        <v>0</v>
      </c>
      <c r="AH24">
        <v>45.756926999999997</v>
      </c>
      <c r="AI24">
        <v>39.852974000000003</v>
      </c>
      <c r="AJ24">
        <v>49.139988000000002</v>
      </c>
      <c r="AK24">
        <v>39.852974000000003</v>
      </c>
      <c r="AL24">
        <v>46.034675999999997</v>
      </c>
      <c r="AM24">
        <v>37.481808000000001</v>
      </c>
      <c r="AN24">
        <v>28.021715</v>
      </c>
      <c r="AO24">
        <v>31.645043999999999</v>
      </c>
      <c r="AP24">
        <v>41.622146999999998</v>
      </c>
      <c r="AQ24">
        <v>30.614160999999999</v>
      </c>
    </row>
    <row r="25" spans="1:43">
      <c r="A25">
        <v>2031</v>
      </c>
      <c r="B25">
        <v>49.186523000000001</v>
      </c>
      <c r="C25">
        <v>57.857964000000003</v>
      </c>
      <c r="D25">
        <v>50.381123000000002</v>
      </c>
      <c r="E25">
        <v>125.192139</v>
      </c>
      <c r="F25">
        <v>133.46777299999999</v>
      </c>
      <c r="G25">
        <v>131.59411600000001</v>
      </c>
      <c r="H25">
        <v>74.739600999999993</v>
      </c>
      <c r="I25">
        <v>86.764045999999993</v>
      </c>
      <c r="J25">
        <v>84.844764999999995</v>
      </c>
      <c r="K25">
        <v>72.401840000000007</v>
      </c>
      <c r="L25">
        <v>53.732548000000001</v>
      </c>
      <c r="M25">
        <v>49.941746000000002</v>
      </c>
      <c r="N25">
        <v>51.725822000000001</v>
      </c>
      <c r="O25">
        <v>50.179175999999998</v>
      </c>
      <c r="P25">
        <v>0</v>
      </c>
      <c r="Q25">
        <v>58.647530000000003</v>
      </c>
      <c r="R25">
        <v>55.198650000000001</v>
      </c>
      <c r="S25">
        <v>38.089832000000001</v>
      </c>
      <c r="T25">
        <v>43.535792999999998</v>
      </c>
      <c r="U25">
        <v>38.503802999999998</v>
      </c>
      <c r="V25">
        <v>88.871178</v>
      </c>
      <c r="W25">
        <v>113.559494</v>
      </c>
      <c r="X25">
        <v>100.033188</v>
      </c>
      <c r="Y25">
        <v>56.547877999999997</v>
      </c>
      <c r="Z25">
        <v>78.132866000000007</v>
      </c>
      <c r="AA25">
        <v>58.586914</v>
      </c>
      <c r="AB25">
        <v>56.612484000000002</v>
      </c>
      <c r="AC25">
        <v>39.649963</v>
      </c>
      <c r="AD25">
        <v>36.596474000000001</v>
      </c>
      <c r="AE25">
        <v>38.323231</v>
      </c>
      <c r="AF25">
        <v>36.538639000000003</v>
      </c>
      <c r="AG25">
        <v>0</v>
      </c>
      <c r="AH25">
        <v>45.737079999999999</v>
      </c>
      <c r="AI25">
        <v>39.797893999999999</v>
      </c>
      <c r="AJ25">
        <v>49.186523000000001</v>
      </c>
      <c r="AK25">
        <v>39.797893999999999</v>
      </c>
      <c r="AL25">
        <v>45.787571</v>
      </c>
      <c r="AM25">
        <v>36.787056</v>
      </c>
      <c r="AN25">
        <v>27.574213</v>
      </c>
      <c r="AO25">
        <v>31.119152</v>
      </c>
      <c r="AP25">
        <v>41.460265999999997</v>
      </c>
      <c r="AQ25">
        <v>30.129170999999999</v>
      </c>
    </row>
    <row r="26" spans="1:43">
      <c r="A26">
        <v>2030</v>
      </c>
      <c r="B26">
        <v>49.200634000000001</v>
      </c>
      <c r="C26">
        <v>57.941853000000002</v>
      </c>
      <c r="D26">
        <v>50.404583000000002</v>
      </c>
      <c r="E26">
        <v>125.21135700000001</v>
      </c>
      <c r="F26">
        <v>133.607956</v>
      </c>
      <c r="G26">
        <v>131.70448300000001</v>
      </c>
      <c r="H26">
        <v>74.916611000000003</v>
      </c>
      <c r="I26">
        <v>86.981575000000007</v>
      </c>
      <c r="J26">
        <v>84.797202999999996</v>
      </c>
      <c r="K26">
        <v>72.629256999999996</v>
      </c>
      <c r="L26">
        <v>53.804405000000003</v>
      </c>
      <c r="M26">
        <v>49.973346999999997</v>
      </c>
      <c r="N26">
        <v>51.787219999999998</v>
      </c>
      <c r="O26">
        <v>50.213512000000001</v>
      </c>
      <c r="P26">
        <v>0</v>
      </c>
      <c r="Q26">
        <v>58.619639999999997</v>
      </c>
      <c r="R26">
        <v>54.755726000000003</v>
      </c>
      <c r="S26">
        <v>38.098629000000003</v>
      </c>
      <c r="T26">
        <v>43.600239000000002</v>
      </c>
      <c r="U26">
        <v>38.514907999999998</v>
      </c>
      <c r="V26">
        <v>88.823738000000006</v>
      </c>
      <c r="W26">
        <v>113.67995500000001</v>
      </c>
      <c r="X26">
        <v>99.994827000000001</v>
      </c>
      <c r="Y26">
        <v>56.559623999999999</v>
      </c>
      <c r="Z26">
        <v>78.348243999999994</v>
      </c>
      <c r="AA26">
        <v>58.535339</v>
      </c>
      <c r="AB26">
        <v>56.697411000000002</v>
      </c>
      <c r="AC26">
        <v>39.653022999999997</v>
      </c>
      <c r="AD26">
        <v>36.597523000000002</v>
      </c>
      <c r="AE26">
        <v>38.335411000000001</v>
      </c>
      <c r="AF26">
        <v>36.538108999999999</v>
      </c>
      <c r="AG26">
        <v>0</v>
      </c>
      <c r="AH26">
        <v>45.731113000000001</v>
      </c>
      <c r="AI26">
        <v>39.748066000000001</v>
      </c>
      <c r="AJ26">
        <v>49.200634000000001</v>
      </c>
      <c r="AK26">
        <v>39.748066000000001</v>
      </c>
      <c r="AL26">
        <v>45.495753999999998</v>
      </c>
      <c r="AM26">
        <v>36.075485</v>
      </c>
      <c r="AN26">
        <v>27.094265</v>
      </c>
      <c r="AO26">
        <v>30.570719</v>
      </c>
      <c r="AP26">
        <v>41.278229000000003</v>
      </c>
      <c r="AQ26">
        <v>29.622053000000001</v>
      </c>
    </row>
    <row r="27" spans="1:43">
      <c r="A27">
        <v>2029</v>
      </c>
      <c r="B27">
        <v>49.248573</v>
      </c>
      <c r="C27">
        <v>57.958744000000003</v>
      </c>
      <c r="D27">
        <v>50.433723000000001</v>
      </c>
      <c r="E27">
        <v>125.219032</v>
      </c>
      <c r="F27">
        <v>133.60934399999999</v>
      </c>
      <c r="G27">
        <v>131.80174299999999</v>
      </c>
      <c r="H27">
        <v>74.904030000000006</v>
      </c>
      <c r="I27">
        <v>86.980545000000006</v>
      </c>
      <c r="J27">
        <v>0</v>
      </c>
      <c r="K27">
        <v>72.822838000000004</v>
      </c>
      <c r="L27">
        <v>53.800564000000001</v>
      </c>
      <c r="M27">
        <v>49.967930000000003</v>
      </c>
      <c r="N27">
        <v>51.792088</v>
      </c>
      <c r="O27">
        <v>50.215930999999998</v>
      </c>
      <c r="P27">
        <v>0</v>
      </c>
      <c r="Q27">
        <v>58.58493</v>
      </c>
      <c r="R27">
        <v>54.476520999999998</v>
      </c>
      <c r="S27">
        <v>38.094662</v>
      </c>
      <c r="T27">
        <v>43.643554999999999</v>
      </c>
      <c r="U27">
        <v>38.506453999999998</v>
      </c>
      <c r="V27">
        <v>88.783790999999994</v>
      </c>
      <c r="W27">
        <v>113.90799</v>
      </c>
      <c r="X27">
        <v>99.965332000000004</v>
      </c>
      <c r="Y27">
        <v>56.468249999999998</v>
      </c>
      <c r="Z27">
        <v>78.437256000000005</v>
      </c>
      <c r="AA27">
        <v>58.523670000000003</v>
      </c>
      <c r="AB27">
        <v>56.780456999999998</v>
      </c>
      <c r="AC27">
        <v>39.645587999999996</v>
      </c>
      <c r="AD27">
        <v>36.572040999999999</v>
      </c>
      <c r="AE27">
        <v>38.348660000000002</v>
      </c>
      <c r="AF27">
        <v>36.511467000000003</v>
      </c>
      <c r="AG27">
        <v>0</v>
      </c>
      <c r="AH27">
        <v>45.691391000000003</v>
      </c>
      <c r="AI27">
        <v>39.683132000000001</v>
      </c>
      <c r="AJ27">
        <v>49.248573</v>
      </c>
      <c r="AK27">
        <v>39.683132000000001</v>
      </c>
      <c r="AL27">
        <v>45.183762000000002</v>
      </c>
      <c r="AM27">
        <v>35.349983000000002</v>
      </c>
      <c r="AN27">
        <v>26.574711000000001</v>
      </c>
      <c r="AO27">
        <v>29.996196999999999</v>
      </c>
      <c r="AP27">
        <v>41.039538999999998</v>
      </c>
      <c r="AQ27">
        <v>29.086970999999998</v>
      </c>
    </row>
    <row r="28" spans="1:43">
      <c r="A28">
        <v>2028</v>
      </c>
      <c r="B28">
        <v>49.326225000000001</v>
      </c>
      <c r="C28">
        <v>58.028937999999997</v>
      </c>
      <c r="D28">
        <v>50.504443999999999</v>
      </c>
      <c r="E28">
        <v>125.24073799999999</v>
      </c>
      <c r="F28">
        <v>133.68241900000001</v>
      </c>
      <c r="G28">
        <v>131.90103099999999</v>
      </c>
      <c r="H28">
        <v>74.978531000000004</v>
      </c>
      <c r="I28">
        <v>87.017212000000001</v>
      </c>
      <c r="J28">
        <v>0</v>
      </c>
      <c r="K28">
        <v>72.998519999999999</v>
      </c>
      <c r="L28">
        <v>53.849322999999998</v>
      </c>
      <c r="M28">
        <v>50.018047000000003</v>
      </c>
      <c r="N28">
        <v>51.849173999999998</v>
      </c>
      <c r="O28">
        <v>50.272326999999997</v>
      </c>
      <c r="P28">
        <v>0</v>
      </c>
      <c r="Q28">
        <v>58.541598999999998</v>
      </c>
      <c r="R28">
        <v>54.345481999999997</v>
      </c>
      <c r="S28">
        <v>38.105595000000001</v>
      </c>
      <c r="T28">
        <v>43.711750000000002</v>
      </c>
      <c r="U28">
        <v>38.517189000000002</v>
      </c>
      <c r="V28">
        <v>88.742805000000004</v>
      </c>
      <c r="W28">
        <v>114.120171</v>
      </c>
      <c r="X28">
        <v>99.951447000000002</v>
      </c>
      <c r="Y28">
        <v>56.457428</v>
      </c>
      <c r="Z28">
        <v>78.614806999999999</v>
      </c>
      <c r="AA28">
        <v>58.595745000000001</v>
      </c>
      <c r="AB28">
        <v>56.898353999999998</v>
      </c>
      <c r="AC28">
        <v>39.644264</v>
      </c>
      <c r="AD28">
        <v>36.570262999999997</v>
      </c>
      <c r="AE28">
        <v>38.362537000000003</v>
      </c>
      <c r="AF28">
        <v>36.505828999999999</v>
      </c>
      <c r="AG28">
        <v>0</v>
      </c>
      <c r="AH28">
        <v>45.688740000000003</v>
      </c>
      <c r="AI28">
        <v>39.666462000000003</v>
      </c>
      <c r="AJ28">
        <v>49.326225000000001</v>
      </c>
      <c r="AK28">
        <v>39.666462000000003</v>
      </c>
      <c r="AL28">
        <v>45.040806000000003</v>
      </c>
      <c r="AM28">
        <v>34.614685000000001</v>
      </c>
      <c r="AN28">
        <v>26.011119999999998</v>
      </c>
      <c r="AO28">
        <v>29.396702000000001</v>
      </c>
      <c r="AP28">
        <v>40.958987999999998</v>
      </c>
      <c r="AQ28">
        <v>28.528749000000001</v>
      </c>
    </row>
    <row r="29" spans="1:43">
      <c r="A29">
        <v>2027</v>
      </c>
      <c r="B29">
        <v>49.403706</v>
      </c>
      <c r="C29">
        <v>58.111454000000002</v>
      </c>
      <c r="D29">
        <v>50.577862000000003</v>
      </c>
      <c r="E29">
        <v>125.25964399999999</v>
      </c>
      <c r="F29">
        <v>133.79441800000001</v>
      </c>
      <c r="G29">
        <v>132.00779700000001</v>
      </c>
      <c r="H29">
        <v>75.155829999999995</v>
      </c>
      <c r="I29">
        <v>87.060326000000003</v>
      </c>
      <c r="J29">
        <v>0</v>
      </c>
      <c r="K29">
        <v>73.165465999999995</v>
      </c>
      <c r="L29">
        <v>53.914164999999997</v>
      </c>
      <c r="M29">
        <v>50.077987999999998</v>
      </c>
      <c r="N29">
        <v>51.916564999999999</v>
      </c>
      <c r="O29">
        <v>50.338344999999997</v>
      </c>
      <c r="P29">
        <v>0</v>
      </c>
      <c r="Q29">
        <v>58.499321000000002</v>
      </c>
      <c r="R29">
        <v>54.274036000000002</v>
      </c>
      <c r="S29">
        <v>38.117702000000001</v>
      </c>
      <c r="T29">
        <v>43.780887999999997</v>
      </c>
      <c r="U29">
        <v>38.529891999999997</v>
      </c>
      <c r="V29">
        <v>88.709778</v>
      </c>
      <c r="W29">
        <v>114.317055</v>
      </c>
      <c r="X29">
        <v>99.947402999999994</v>
      </c>
      <c r="Y29">
        <v>56.489440999999999</v>
      </c>
      <c r="Z29">
        <v>78.745361000000003</v>
      </c>
      <c r="AA29">
        <v>58.659832000000002</v>
      </c>
      <c r="AB29">
        <v>57.015597999999997</v>
      </c>
      <c r="AC29">
        <v>39.649997999999997</v>
      </c>
      <c r="AD29">
        <v>36.572066999999997</v>
      </c>
      <c r="AE29">
        <v>38.378098000000001</v>
      </c>
      <c r="AF29">
        <v>36.503922000000003</v>
      </c>
      <c r="AG29">
        <v>0</v>
      </c>
      <c r="AH29">
        <v>45.700648999999999</v>
      </c>
      <c r="AI29">
        <v>39.653728000000001</v>
      </c>
      <c r="AJ29">
        <v>49.403706</v>
      </c>
      <c r="AK29">
        <v>39.653728000000001</v>
      </c>
      <c r="AL29">
        <v>44.934002</v>
      </c>
      <c r="AM29">
        <v>33.866844</v>
      </c>
      <c r="AN29">
        <v>25.408072000000001</v>
      </c>
      <c r="AO29">
        <v>28.770239</v>
      </c>
      <c r="AP29">
        <v>40.902991999999998</v>
      </c>
      <c r="AQ29">
        <v>27.94426</v>
      </c>
    </row>
    <row r="30" spans="1:43">
      <c r="A30">
        <v>2026</v>
      </c>
      <c r="B30">
        <v>49.487808000000001</v>
      </c>
      <c r="C30">
        <v>58.180194999999998</v>
      </c>
      <c r="D30">
        <v>50.652267000000002</v>
      </c>
      <c r="E30">
        <v>125.259354</v>
      </c>
      <c r="F30">
        <v>133.845474</v>
      </c>
      <c r="G30">
        <v>132.117661</v>
      </c>
      <c r="H30">
        <v>75.231277000000006</v>
      </c>
      <c r="I30">
        <v>87.018844999999999</v>
      </c>
      <c r="J30">
        <v>0</v>
      </c>
      <c r="K30">
        <v>73.336028999999996</v>
      </c>
      <c r="L30">
        <v>53.970759999999999</v>
      </c>
      <c r="M30">
        <v>50.127346000000003</v>
      </c>
      <c r="N30">
        <v>51.974445000000003</v>
      </c>
      <c r="O30">
        <v>50.397381000000003</v>
      </c>
      <c r="P30">
        <v>0</v>
      </c>
      <c r="Q30">
        <v>58.456085000000002</v>
      </c>
      <c r="R30">
        <v>54.288181000000002</v>
      </c>
      <c r="S30">
        <v>38.139229</v>
      </c>
      <c r="T30">
        <v>43.863360999999998</v>
      </c>
      <c r="U30">
        <v>38.547913000000001</v>
      </c>
      <c r="V30">
        <v>88.699409000000003</v>
      </c>
      <c r="W30">
        <v>114.565331</v>
      </c>
      <c r="X30">
        <v>99.944389000000001</v>
      </c>
      <c r="Y30">
        <v>56.352924000000002</v>
      </c>
      <c r="Z30">
        <v>78.356139999999996</v>
      </c>
      <c r="AA30">
        <v>58.711227000000001</v>
      </c>
      <c r="AB30">
        <v>57.046207000000003</v>
      </c>
      <c r="AC30">
        <v>39.654552000000002</v>
      </c>
      <c r="AD30">
        <v>36.573067000000002</v>
      </c>
      <c r="AE30">
        <v>38.390006999999997</v>
      </c>
      <c r="AF30">
        <v>36.503295999999999</v>
      </c>
      <c r="AG30">
        <v>0</v>
      </c>
      <c r="AH30">
        <v>45.731822999999999</v>
      </c>
      <c r="AI30">
        <v>39.595291000000003</v>
      </c>
      <c r="AJ30">
        <v>49.487808000000001</v>
      </c>
      <c r="AK30">
        <v>39.595291000000003</v>
      </c>
      <c r="AL30">
        <v>44.831283999999997</v>
      </c>
      <c r="AM30">
        <v>33.106335000000001</v>
      </c>
      <c r="AN30">
        <v>24.763372</v>
      </c>
      <c r="AO30">
        <v>28.114606999999999</v>
      </c>
      <c r="AP30">
        <v>40.761108</v>
      </c>
      <c r="AQ30">
        <v>27.331223000000001</v>
      </c>
    </row>
    <row r="31" spans="1:43">
      <c r="A31">
        <v>2025</v>
      </c>
      <c r="B31">
        <v>49.471622000000004</v>
      </c>
      <c r="C31">
        <v>58.266209000000003</v>
      </c>
      <c r="D31">
        <v>50.637706999999999</v>
      </c>
      <c r="E31">
        <v>125.22185500000001</v>
      </c>
      <c r="F31">
        <v>133.65081799999999</v>
      </c>
      <c r="G31">
        <v>132.20294200000001</v>
      </c>
      <c r="H31">
        <v>73.399162000000004</v>
      </c>
      <c r="I31">
        <v>85.538696000000002</v>
      </c>
      <c r="J31">
        <v>0</v>
      </c>
      <c r="K31">
        <v>73.327988000000005</v>
      </c>
      <c r="L31">
        <v>53.991332999999997</v>
      </c>
      <c r="M31">
        <v>50.133133000000001</v>
      </c>
      <c r="N31">
        <v>51.977187999999998</v>
      </c>
      <c r="O31">
        <v>50.389454000000001</v>
      </c>
      <c r="P31">
        <v>0</v>
      </c>
      <c r="Q31">
        <v>58.403267</v>
      </c>
      <c r="R31">
        <v>54.131186999999997</v>
      </c>
      <c r="S31">
        <v>37.929371000000003</v>
      </c>
      <c r="T31">
        <v>43.957892999999999</v>
      </c>
      <c r="U31">
        <v>38.346615</v>
      </c>
      <c r="V31">
        <v>88.999534999999995</v>
      </c>
      <c r="W31">
        <v>114.803505</v>
      </c>
      <c r="X31">
        <v>100.12033099999999</v>
      </c>
      <c r="Y31">
        <v>56.040332999999997</v>
      </c>
      <c r="Z31">
        <v>73.291991999999993</v>
      </c>
      <c r="AA31">
        <v>0</v>
      </c>
      <c r="AB31">
        <v>56.472957999999998</v>
      </c>
      <c r="AC31">
        <v>39.469700000000003</v>
      </c>
      <c r="AD31">
        <v>36.372363999999997</v>
      </c>
      <c r="AE31">
        <v>38.247501</v>
      </c>
      <c r="AF31">
        <v>36.292285999999997</v>
      </c>
      <c r="AG31">
        <v>0</v>
      </c>
      <c r="AH31">
        <v>46.026347999999999</v>
      </c>
      <c r="AI31">
        <v>39.265720000000002</v>
      </c>
      <c r="AJ31">
        <v>49.471622000000004</v>
      </c>
      <c r="AK31">
        <v>39.265720000000002</v>
      </c>
      <c r="AL31">
        <v>44.567290999999997</v>
      </c>
      <c r="AM31">
        <v>32.330134999999999</v>
      </c>
      <c r="AN31">
        <v>24.076056000000001</v>
      </c>
      <c r="AO31">
        <v>27.428259000000001</v>
      </c>
      <c r="AP31">
        <v>40.488742999999999</v>
      </c>
      <c r="AQ31">
        <v>26.689198999999999</v>
      </c>
    </row>
    <row r="32" spans="1:43">
      <c r="A32">
        <v>2024</v>
      </c>
      <c r="B32">
        <v>47.335518</v>
      </c>
      <c r="C32">
        <v>55.807423</v>
      </c>
      <c r="D32">
        <v>48.256878</v>
      </c>
      <c r="E32">
        <v>122.393379</v>
      </c>
      <c r="F32">
        <v>131.053192</v>
      </c>
      <c r="G32">
        <v>128.72640999999999</v>
      </c>
      <c r="H32">
        <v>69.756805</v>
      </c>
      <c r="I32">
        <v>82.373215000000002</v>
      </c>
      <c r="J32">
        <v>0</v>
      </c>
      <c r="K32">
        <v>67.662056000000007</v>
      </c>
      <c r="L32">
        <v>50.892296000000002</v>
      </c>
      <c r="M32">
        <v>47.674770000000002</v>
      </c>
      <c r="N32">
        <v>49.236060999999999</v>
      </c>
      <c r="O32">
        <v>47.995773</v>
      </c>
      <c r="P32">
        <v>0</v>
      </c>
      <c r="Q32">
        <v>57.306899999999999</v>
      </c>
      <c r="R32">
        <v>51.477432</v>
      </c>
      <c r="S32">
        <v>36.188152000000002</v>
      </c>
      <c r="T32">
        <v>42.256943</v>
      </c>
      <c r="U32">
        <v>36.499825000000001</v>
      </c>
      <c r="V32">
        <v>87.796829000000002</v>
      </c>
      <c r="W32">
        <v>112.307526</v>
      </c>
      <c r="X32">
        <v>98.573395000000005</v>
      </c>
      <c r="Y32">
        <v>51.647357999999997</v>
      </c>
      <c r="Z32">
        <v>63.0411</v>
      </c>
      <c r="AA32">
        <v>0</v>
      </c>
      <c r="AB32">
        <v>51.25703</v>
      </c>
      <c r="AC32">
        <v>37.118000000000002</v>
      </c>
      <c r="AD32">
        <v>34.789859999999997</v>
      </c>
      <c r="AE32">
        <v>36.202857999999999</v>
      </c>
      <c r="AF32">
        <v>34.724792000000001</v>
      </c>
      <c r="AG32">
        <v>0</v>
      </c>
      <c r="AH32">
        <v>45.378596999999999</v>
      </c>
      <c r="AI32">
        <v>37.32349</v>
      </c>
      <c r="AJ32">
        <v>47.335518</v>
      </c>
      <c r="AK32">
        <v>37.32349</v>
      </c>
      <c r="AL32">
        <v>42.360343999999998</v>
      </c>
      <c r="AM32">
        <v>31.531815999999999</v>
      </c>
      <c r="AN32">
        <v>23.363818999999999</v>
      </c>
      <c r="AO32">
        <v>26.717703</v>
      </c>
      <c r="AP32">
        <v>38.654293000000003</v>
      </c>
      <c r="AQ32">
        <v>26.027242999999999</v>
      </c>
    </row>
    <row r="33" spans="1:43">
      <c r="A33">
        <v>2023</v>
      </c>
      <c r="B33">
        <v>46.172927999999999</v>
      </c>
      <c r="C33">
        <v>54.772086999999999</v>
      </c>
      <c r="D33">
        <v>47.096626000000001</v>
      </c>
      <c r="E33">
        <v>120.546761</v>
      </c>
      <c r="F33">
        <v>129.61788899999999</v>
      </c>
      <c r="G33">
        <v>127.54621899999999</v>
      </c>
      <c r="H33">
        <v>68.394668999999993</v>
      </c>
      <c r="I33">
        <v>80.870193</v>
      </c>
      <c r="J33">
        <v>0</v>
      </c>
      <c r="K33">
        <v>66.293227999999999</v>
      </c>
      <c r="L33">
        <v>49.676357000000003</v>
      </c>
      <c r="M33">
        <v>46.540638000000001</v>
      </c>
      <c r="N33">
        <v>48.046368000000001</v>
      </c>
      <c r="O33">
        <v>46.874592</v>
      </c>
      <c r="P33">
        <v>0</v>
      </c>
      <c r="Q33">
        <v>56.645294</v>
      </c>
      <c r="R33">
        <v>49.962463</v>
      </c>
      <c r="S33">
        <v>34.823104999999998</v>
      </c>
      <c r="T33">
        <v>40.650055000000002</v>
      </c>
      <c r="U33">
        <v>35.082957999999998</v>
      </c>
      <c r="V33">
        <v>85.652550000000005</v>
      </c>
      <c r="W33">
        <v>110.417343</v>
      </c>
      <c r="X33">
        <v>96.379058999999998</v>
      </c>
      <c r="Y33">
        <v>50.172736999999998</v>
      </c>
      <c r="Z33">
        <v>60.666409000000002</v>
      </c>
      <c r="AA33">
        <v>0</v>
      </c>
      <c r="AB33">
        <v>49.633636000000003</v>
      </c>
      <c r="AC33">
        <v>35.635039999999996</v>
      </c>
      <c r="AD33">
        <v>33.418090999999997</v>
      </c>
      <c r="AE33">
        <v>34.662205</v>
      </c>
      <c r="AF33">
        <v>33.362178999999998</v>
      </c>
      <c r="AG33">
        <v>0</v>
      </c>
      <c r="AH33">
        <v>44.438609999999997</v>
      </c>
      <c r="AI33">
        <v>35.889904000000001</v>
      </c>
      <c r="AJ33">
        <v>46.172927999999999</v>
      </c>
      <c r="AK33">
        <v>35.889904000000001</v>
      </c>
      <c r="AL33">
        <v>40.901978</v>
      </c>
      <c r="AM33">
        <v>30.796848000000001</v>
      </c>
      <c r="AN33">
        <v>22.692032000000001</v>
      </c>
      <c r="AO33">
        <v>26.058413000000002</v>
      </c>
      <c r="AP33">
        <v>37.416739999999997</v>
      </c>
      <c r="AQ33">
        <v>25.405859</v>
      </c>
    </row>
    <row r="34" spans="1:43">
      <c r="A34">
        <v>2022</v>
      </c>
      <c r="B34">
        <v>44.309714999999997</v>
      </c>
      <c r="C34">
        <v>53.370289</v>
      </c>
      <c r="D34">
        <v>45.206828999999999</v>
      </c>
      <c r="E34">
        <v>117.420631</v>
      </c>
      <c r="F34">
        <v>127.03784899999999</v>
      </c>
      <c r="G34">
        <v>125.195747</v>
      </c>
      <c r="H34">
        <v>63.803019999999997</v>
      </c>
      <c r="I34">
        <v>76.926224000000005</v>
      </c>
      <c r="J34">
        <v>0</v>
      </c>
      <c r="K34">
        <v>63.549399999999999</v>
      </c>
      <c r="L34">
        <v>47.541457999999999</v>
      </c>
      <c r="M34">
        <v>44.632300999999998</v>
      </c>
      <c r="N34">
        <v>46.028111000000003</v>
      </c>
      <c r="O34">
        <v>45.035530000000001</v>
      </c>
      <c r="P34">
        <v>0</v>
      </c>
      <c r="Q34">
        <v>55.584091000000001</v>
      </c>
      <c r="R34">
        <v>47.835650999999999</v>
      </c>
      <c r="S34">
        <v>33.472633000000002</v>
      </c>
      <c r="T34">
        <v>39.724204999999998</v>
      </c>
      <c r="U34">
        <v>33.676074999999997</v>
      </c>
      <c r="V34">
        <v>83.69529</v>
      </c>
      <c r="W34">
        <v>108.636208</v>
      </c>
      <c r="X34">
        <v>94.253540000000001</v>
      </c>
      <c r="Y34">
        <v>48.314101999999998</v>
      </c>
      <c r="Z34">
        <v>58.095970000000001</v>
      </c>
      <c r="AA34">
        <v>0</v>
      </c>
      <c r="AB34">
        <v>47.948616000000001</v>
      </c>
      <c r="AC34">
        <v>34.278270999999997</v>
      </c>
      <c r="AD34">
        <v>32.068359000000001</v>
      </c>
      <c r="AE34">
        <v>33.157550999999998</v>
      </c>
      <c r="AF34">
        <v>32.016914</v>
      </c>
      <c r="AG34">
        <v>0</v>
      </c>
      <c r="AH34">
        <v>43.200108</v>
      </c>
      <c r="AI34">
        <v>34.543072000000002</v>
      </c>
      <c r="AJ34">
        <v>44.309714999999997</v>
      </c>
      <c r="AK34">
        <v>34.543072000000002</v>
      </c>
      <c r="AL34">
        <v>39.379330000000003</v>
      </c>
      <c r="AM34">
        <v>30.076452</v>
      </c>
      <c r="AN34">
        <v>22.050813999999999</v>
      </c>
      <c r="AO34">
        <v>25.423760999999999</v>
      </c>
      <c r="AP34">
        <v>36.150185</v>
      </c>
      <c r="AQ34">
        <v>24.807065999999999</v>
      </c>
    </row>
    <row r="35" spans="1:43">
      <c r="A35">
        <v>2021</v>
      </c>
      <c r="B35">
        <v>42.221828000000002</v>
      </c>
      <c r="C35">
        <v>51.832455000000003</v>
      </c>
      <c r="D35">
        <v>43.033306000000003</v>
      </c>
      <c r="E35">
        <v>114.819641</v>
      </c>
      <c r="F35">
        <v>124.719872</v>
      </c>
      <c r="G35">
        <v>122.806152</v>
      </c>
      <c r="H35">
        <v>62.036354000000003</v>
      </c>
      <c r="I35">
        <v>75.112228000000002</v>
      </c>
      <c r="J35">
        <v>0</v>
      </c>
      <c r="K35">
        <v>60.249549999999999</v>
      </c>
      <c r="L35">
        <v>45.294528999999997</v>
      </c>
      <c r="M35">
        <v>42.484549999999999</v>
      </c>
      <c r="N35">
        <v>43.770477</v>
      </c>
      <c r="O35">
        <v>42.816764999999997</v>
      </c>
      <c r="P35">
        <v>0</v>
      </c>
      <c r="Q35">
        <v>54.813744</v>
      </c>
      <c r="R35">
        <v>45.545634999999997</v>
      </c>
      <c r="S35">
        <v>31.895367</v>
      </c>
      <c r="T35">
        <v>38.540824999999998</v>
      </c>
      <c r="U35">
        <v>32.049084000000001</v>
      </c>
      <c r="V35">
        <v>97.171059</v>
      </c>
      <c r="W35">
        <v>106.432739</v>
      </c>
      <c r="X35">
        <v>92.173858999999993</v>
      </c>
      <c r="Y35">
        <v>47.530956000000003</v>
      </c>
      <c r="Z35">
        <v>55.726387000000003</v>
      </c>
      <c r="AA35">
        <v>0</v>
      </c>
      <c r="AB35">
        <v>45.723221000000002</v>
      </c>
      <c r="AC35">
        <v>32.842368999999998</v>
      </c>
      <c r="AD35">
        <v>30.602423000000002</v>
      </c>
      <c r="AE35">
        <v>31.574190000000002</v>
      </c>
      <c r="AF35">
        <v>30.560552999999999</v>
      </c>
      <c r="AG35">
        <v>0</v>
      </c>
      <c r="AH35">
        <v>42.032986000000001</v>
      </c>
      <c r="AI35">
        <v>32.910632999999997</v>
      </c>
      <c r="AJ35">
        <v>42.221828000000002</v>
      </c>
      <c r="AK35">
        <v>32.910632999999997</v>
      </c>
      <c r="AL35">
        <v>37.596539</v>
      </c>
      <c r="AM35">
        <v>29.420925</v>
      </c>
      <c r="AN35">
        <v>21.449299</v>
      </c>
      <c r="AO35">
        <v>24.833947999999999</v>
      </c>
      <c r="AP35">
        <v>34.678595999999999</v>
      </c>
      <c r="AQ35">
        <v>24.247757</v>
      </c>
    </row>
    <row r="36" spans="1:43">
      <c r="A36">
        <v>2020</v>
      </c>
      <c r="B36">
        <v>40.912323000000001</v>
      </c>
      <c r="C36">
        <v>50.896720999999999</v>
      </c>
      <c r="D36">
        <v>41.652355</v>
      </c>
      <c r="E36">
        <v>112.43615699999999</v>
      </c>
      <c r="F36">
        <v>122.883354</v>
      </c>
      <c r="G36">
        <v>121.325378</v>
      </c>
      <c r="H36">
        <v>61.209488</v>
      </c>
      <c r="I36">
        <v>74.461342000000002</v>
      </c>
      <c r="J36">
        <v>0</v>
      </c>
      <c r="K36">
        <v>58.274273000000001</v>
      </c>
      <c r="L36">
        <v>43.690392000000003</v>
      </c>
      <c r="M36">
        <v>41.003525000000003</v>
      </c>
      <c r="N36">
        <v>42.193168999999997</v>
      </c>
      <c r="O36">
        <v>41.379604</v>
      </c>
      <c r="P36">
        <v>0</v>
      </c>
      <c r="Q36">
        <v>54.529007</v>
      </c>
      <c r="R36">
        <v>43.482601000000003</v>
      </c>
      <c r="S36">
        <v>30.682276000000002</v>
      </c>
      <c r="T36">
        <v>37.623660999999998</v>
      </c>
      <c r="U36">
        <v>30.847225000000002</v>
      </c>
      <c r="V36">
        <v>0</v>
      </c>
      <c r="W36">
        <v>104.90063499999999</v>
      </c>
      <c r="X36">
        <v>90.571929999999995</v>
      </c>
      <c r="Y36">
        <v>46.790401000000003</v>
      </c>
      <c r="Z36">
        <v>54.782578000000001</v>
      </c>
      <c r="AA36">
        <v>0</v>
      </c>
      <c r="AB36">
        <v>43.984859</v>
      </c>
      <c r="AC36">
        <v>31.679945</v>
      </c>
      <c r="AD36">
        <v>29.469822000000001</v>
      </c>
      <c r="AE36">
        <v>30.410221</v>
      </c>
      <c r="AF36">
        <v>29.422872999999999</v>
      </c>
      <c r="AG36">
        <v>0</v>
      </c>
      <c r="AH36">
        <v>40.187266999999999</v>
      </c>
      <c r="AI36">
        <v>31.724129000000001</v>
      </c>
      <c r="AJ36">
        <v>40.912323000000001</v>
      </c>
      <c r="AK36">
        <v>31.724129000000001</v>
      </c>
      <c r="AL36">
        <v>36.238525000000003</v>
      </c>
      <c r="AM36">
        <v>28.829445</v>
      </c>
      <c r="AN36">
        <v>20.914038000000001</v>
      </c>
      <c r="AO36">
        <v>24.306308999999999</v>
      </c>
      <c r="AP36">
        <v>33.579140000000002</v>
      </c>
      <c r="AQ36">
        <v>23.744931999999999</v>
      </c>
    </row>
    <row r="37" spans="1:43">
      <c r="A37">
        <v>2019</v>
      </c>
      <c r="B37">
        <v>40.156863999999999</v>
      </c>
      <c r="C37">
        <v>50.414794999999998</v>
      </c>
      <c r="D37">
        <v>40.841617999999997</v>
      </c>
      <c r="E37">
        <v>111.42800099999999</v>
      </c>
      <c r="F37">
        <v>121.631721</v>
      </c>
      <c r="G37">
        <v>120.736069</v>
      </c>
      <c r="H37">
        <v>61.002524999999999</v>
      </c>
      <c r="I37">
        <v>74.516875999999996</v>
      </c>
      <c r="J37">
        <v>0</v>
      </c>
      <c r="K37">
        <v>57.716971999999998</v>
      </c>
      <c r="L37">
        <v>42.766303999999998</v>
      </c>
      <c r="M37">
        <v>40.074883</v>
      </c>
      <c r="N37">
        <v>41.242378000000002</v>
      </c>
      <c r="O37">
        <v>40.469090000000001</v>
      </c>
      <c r="P37">
        <v>0</v>
      </c>
      <c r="Q37">
        <v>54.463524</v>
      </c>
      <c r="R37">
        <v>42.356316</v>
      </c>
      <c r="S37">
        <v>29.754852</v>
      </c>
      <c r="T37">
        <v>37.037449000000002</v>
      </c>
      <c r="U37">
        <v>29.940484999999999</v>
      </c>
      <c r="V37">
        <v>0</v>
      </c>
      <c r="W37">
        <v>103.56574999999999</v>
      </c>
      <c r="X37">
        <v>90.407309999999995</v>
      </c>
      <c r="Y37">
        <v>46.257995999999999</v>
      </c>
      <c r="Z37">
        <v>54.129944000000002</v>
      </c>
      <c r="AA37">
        <v>0</v>
      </c>
      <c r="AB37">
        <v>43.222701999999998</v>
      </c>
      <c r="AC37">
        <v>30.834769999999999</v>
      </c>
      <c r="AD37">
        <v>28.579257999999999</v>
      </c>
      <c r="AE37">
        <v>29.503197</v>
      </c>
      <c r="AF37">
        <v>28.534089999999999</v>
      </c>
      <c r="AG37">
        <v>0</v>
      </c>
      <c r="AH37">
        <v>41.850655000000003</v>
      </c>
      <c r="AI37">
        <v>30.865908000000001</v>
      </c>
      <c r="AJ37">
        <v>40.156863999999999</v>
      </c>
      <c r="AK37">
        <v>30.865908000000001</v>
      </c>
      <c r="AL37">
        <v>35.348213000000001</v>
      </c>
      <c r="AM37">
        <v>28.291594</v>
      </c>
      <c r="AN37">
        <v>20.426172000000001</v>
      </c>
      <c r="AO37">
        <v>23.821982999999999</v>
      </c>
      <c r="AP37">
        <v>32.759341999999997</v>
      </c>
      <c r="AQ37">
        <v>23.278784000000002</v>
      </c>
    </row>
    <row r="39" spans="1:43" ht="48">
      <c r="A39" s="48" t="s">
        <v>2257</v>
      </c>
      <c r="B39" s="81" t="s">
        <v>120</v>
      </c>
      <c r="C39" s="81" t="s">
        <v>121</v>
      </c>
      <c r="D39" s="81" t="s">
        <v>120</v>
      </c>
      <c r="E39" s="81" t="s">
        <v>118</v>
      </c>
      <c r="F39" s="81" t="s">
        <v>118</v>
      </c>
      <c r="G39" s="81" t="s">
        <v>118</v>
      </c>
      <c r="H39" s="81" t="s">
        <v>122</v>
      </c>
      <c r="I39" s="81" t="s">
        <v>122</v>
      </c>
      <c r="J39" s="81" t="s">
        <v>121</v>
      </c>
      <c r="K39" s="81" t="s">
        <v>120</v>
      </c>
      <c r="L39" s="81" t="s">
        <v>119</v>
      </c>
      <c r="M39" s="81" t="s">
        <v>119</v>
      </c>
      <c r="N39" s="81" t="s">
        <v>269</v>
      </c>
      <c r="O39" s="81" t="s">
        <v>269</v>
      </c>
      <c r="P39" s="81" t="s">
        <v>270</v>
      </c>
      <c r="Q39" s="81" t="s">
        <v>270</v>
      </c>
      <c r="R39" s="48"/>
      <c r="S39" s="81" t="s">
        <v>120</v>
      </c>
      <c r="T39" s="81" t="s">
        <v>121</v>
      </c>
      <c r="U39" s="81" t="s">
        <v>120</v>
      </c>
      <c r="V39" s="81" t="s">
        <v>118</v>
      </c>
      <c r="W39" s="81" t="s">
        <v>118</v>
      </c>
      <c r="X39" s="81" t="s">
        <v>118</v>
      </c>
      <c r="Y39" s="81" t="s">
        <v>122</v>
      </c>
      <c r="Z39" s="81" t="s">
        <v>122</v>
      </c>
      <c r="AA39" s="81" t="s">
        <v>121</v>
      </c>
      <c r="AB39" s="81" t="s">
        <v>120</v>
      </c>
      <c r="AC39" s="81" t="s">
        <v>119</v>
      </c>
      <c r="AD39" s="81" t="s">
        <v>119</v>
      </c>
      <c r="AE39" s="81" t="s">
        <v>269</v>
      </c>
      <c r="AF39" s="81" t="s">
        <v>269</v>
      </c>
      <c r="AG39" s="81" t="s">
        <v>270</v>
      </c>
      <c r="AH39" s="81" t="s">
        <v>270</v>
      </c>
      <c r="AI39" s="81"/>
      <c r="AJ39" s="80"/>
      <c r="AK39" s="80"/>
    </row>
    <row r="41" spans="1:43" s="80" customFormat="1"/>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Q42"/>
  <sheetViews>
    <sheetView workbookViewId="0">
      <selection activeCell="A42" sqref="A42:XFD42"/>
    </sheetView>
  </sheetViews>
  <sheetFormatPr baseColWidth="10" defaultColWidth="8.83203125" defaultRowHeight="15"/>
  <sheetData>
    <row r="1" spans="1:17">
      <c r="A1" t="s">
        <v>2341</v>
      </c>
    </row>
    <row r="2" spans="1:17">
      <c r="A2" t="s">
        <v>2342</v>
      </c>
    </row>
    <row r="3" spans="1:17">
      <c r="A3" t="s">
        <v>2343</v>
      </c>
    </row>
    <row r="4" spans="1:17">
      <c r="A4" t="s">
        <v>324</v>
      </c>
    </row>
    <row r="5" spans="1:17" s="80" customFormat="1" ht="128">
      <c r="A5" s="80" t="s">
        <v>2219</v>
      </c>
      <c r="B5" s="80" t="s">
        <v>2344</v>
      </c>
      <c r="C5" s="80" t="s">
        <v>2345</v>
      </c>
      <c r="D5" s="80" t="s">
        <v>2346</v>
      </c>
      <c r="E5" s="80" t="s">
        <v>2347</v>
      </c>
      <c r="F5" s="80" t="s">
        <v>2348</v>
      </c>
      <c r="G5" s="80" t="s">
        <v>2349</v>
      </c>
      <c r="H5" s="80" t="s">
        <v>2350</v>
      </c>
      <c r="I5" s="80" t="s">
        <v>2351</v>
      </c>
      <c r="J5" s="80" t="s">
        <v>2352</v>
      </c>
      <c r="K5" s="80" t="s">
        <v>2353</v>
      </c>
      <c r="L5" s="80" t="s">
        <v>2354</v>
      </c>
      <c r="M5" s="80" t="s">
        <v>2355</v>
      </c>
      <c r="N5" s="80" t="s">
        <v>2356</v>
      </c>
      <c r="O5" s="80" t="s">
        <v>2357</v>
      </c>
      <c r="P5" s="80" t="s">
        <v>2358</v>
      </c>
      <c r="Q5" s="80" t="s">
        <v>2359</v>
      </c>
    </row>
    <row r="6" spans="1:17">
      <c r="A6">
        <v>2050</v>
      </c>
      <c r="B6">
        <v>2927.7937010000001</v>
      </c>
      <c r="C6">
        <v>28.310617000000001</v>
      </c>
      <c r="D6">
        <v>157.90777600000001</v>
      </c>
      <c r="E6">
        <v>2.1488160000000001</v>
      </c>
      <c r="F6">
        <v>126.129578</v>
      </c>
      <c r="G6">
        <v>171.087952</v>
      </c>
      <c r="H6">
        <v>6.6287099999999999</v>
      </c>
      <c r="I6">
        <v>31.760241000000001</v>
      </c>
      <c r="J6">
        <v>5.274114</v>
      </c>
      <c r="K6">
        <v>165.34072900000001</v>
      </c>
      <c r="L6">
        <v>0.228105</v>
      </c>
      <c r="M6">
        <v>0.77723799999999998</v>
      </c>
      <c r="N6">
        <v>0.29634100000000002</v>
      </c>
      <c r="O6">
        <v>0.31541000000000002</v>
      </c>
      <c r="P6">
        <v>0</v>
      </c>
      <c r="Q6">
        <v>0.40393299999999999</v>
      </c>
    </row>
    <row r="7" spans="1:17">
      <c r="A7">
        <v>2049</v>
      </c>
      <c r="B7">
        <v>2910.1577149999998</v>
      </c>
      <c r="C7">
        <v>28.112772</v>
      </c>
      <c r="D7">
        <v>157.792114</v>
      </c>
      <c r="E7">
        <v>2.0889929999999999</v>
      </c>
      <c r="F7">
        <v>120.514145</v>
      </c>
      <c r="G7">
        <v>164.594559</v>
      </c>
      <c r="H7">
        <v>6.0375310000000004</v>
      </c>
      <c r="I7">
        <v>31.081372999999999</v>
      </c>
      <c r="J7">
        <v>5.0897750000000004</v>
      </c>
      <c r="K7">
        <v>161.37905900000001</v>
      </c>
      <c r="L7">
        <v>0.22598499999999999</v>
      </c>
      <c r="M7">
        <v>0.771208</v>
      </c>
      <c r="N7">
        <v>0.28901100000000002</v>
      </c>
      <c r="O7">
        <v>0.31374800000000003</v>
      </c>
      <c r="P7">
        <v>0</v>
      </c>
      <c r="Q7">
        <v>0.38419599999999998</v>
      </c>
    </row>
    <row r="8" spans="1:17">
      <c r="A8">
        <v>2048</v>
      </c>
      <c r="B8">
        <v>2894.3398440000001</v>
      </c>
      <c r="C8">
        <v>27.919747999999998</v>
      </c>
      <c r="D8">
        <v>157.841995</v>
      </c>
      <c r="E8">
        <v>2.0284879999999998</v>
      </c>
      <c r="F8">
        <v>114.89677399999999</v>
      </c>
      <c r="G8">
        <v>158.179123</v>
      </c>
      <c r="H8">
        <v>5.530824</v>
      </c>
      <c r="I8">
        <v>30.362911</v>
      </c>
      <c r="J8">
        <v>4.8891790000000004</v>
      </c>
      <c r="K8">
        <v>157.499008</v>
      </c>
      <c r="L8">
        <v>0.22397900000000001</v>
      </c>
      <c r="M8">
        <v>0.76532299999999998</v>
      </c>
      <c r="N8">
        <v>0.28210600000000002</v>
      </c>
      <c r="O8">
        <v>0.31220599999999998</v>
      </c>
      <c r="P8">
        <v>0</v>
      </c>
      <c r="Q8">
        <v>0.364819</v>
      </c>
    </row>
    <row r="9" spans="1:17">
      <c r="A9">
        <v>2047</v>
      </c>
      <c r="B9">
        <v>2880.3874510000001</v>
      </c>
      <c r="C9">
        <v>27.754131000000001</v>
      </c>
      <c r="D9">
        <v>158.04328899999999</v>
      </c>
      <c r="E9">
        <v>1.9676119999999999</v>
      </c>
      <c r="F9">
        <v>109.34819</v>
      </c>
      <c r="G9">
        <v>151.80157500000001</v>
      </c>
      <c r="H9">
        <v>5.0958439999999996</v>
      </c>
      <c r="I9">
        <v>29.621361</v>
      </c>
      <c r="J9">
        <v>4.6707510000000001</v>
      </c>
      <c r="K9">
        <v>153.714676</v>
      </c>
      <c r="L9">
        <v>0.22206200000000001</v>
      </c>
      <c r="M9">
        <v>0.75949100000000003</v>
      </c>
      <c r="N9">
        <v>0.27565499999999998</v>
      </c>
      <c r="O9">
        <v>0.31071199999999999</v>
      </c>
      <c r="P9">
        <v>0</v>
      </c>
      <c r="Q9">
        <v>0.34578700000000001</v>
      </c>
    </row>
    <row r="10" spans="1:17">
      <c r="A10">
        <v>2046</v>
      </c>
      <c r="B10">
        <v>2869.491211</v>
      </c>
      <c r="C10">
        <v>27.616240999999999</v>
      </c>
      <c r="D10">
        <v>158.476471</v>
      </c>
      <c r="E10">
        <v>1.9067400000000001</v>
      </c>
      <c r="F10">
        <v>103.862206</v>
      </c>
      <c r="G10">
        <v>145.58363299999999</v>
      </c>
      <c r="H10">
        <v>4.7242309999999996</v>
      </c>
      <c r="I10">
        <v>28.852882000000001</v>
      </c>
      <c r="J10">
        <v>4.438396</v>
      </c>
      <c r="K10">
        <v>150.07205200000001</v>
      </c>
      <c r="L10">
        <v>0.220414</v>
      </c>
      <c r="M10">
        <v>0.75454299999999996</v>
      </c>
      <c r="N10">
        <v>0.26983699999999999</v>
      </c>
      <c r="O10">
        <v>0.30962699999999999</v>
      </c>
      <c r="P10">
        <v>0</v>
      </c>
      <c r="Q10">
        <v>0.32730799999999999</v>
      </c>
    </row>
    <row r="11" spans="1:17">
      <c r="A11">
        <v>2045</v>
      </c>
      <c r="B11">
        <v>2860.744385</v>
      </c>
      <c r="C11">
        <v>27.525841</v>
      </c>
      <c r="D11">
        <v>159.082855</v>
      </c>
      <c r="E11">
        <v>1.8456360000000001</v>
      </c>
      <c r="F11">
        <v>98.436263999999994</v>
      </c>
      <c r="G11">
        <v>139.43073999999999</v>
      </c>
      <c r="H11">
        <v>4.4040080000000001</v>
      </c>
      <c r="I11">
        <v>28.061007</v>
      </c>
      <c r="J11">
        <v>4.191662</v>
      </c>
      <c r="K11">
        <v>146.518021</v>
      </c>
      <c r="L11">
        <v>0.21892700000000001</v>
      </c>
      <c r="M11">
        <v>0.75012100000000004</v>
      </c>
      <c r="N11">
        <v>0.26453399999999999</v>
      </c>
      <c r="O11">
        <v>0.30880099999999999</v>
      </c>
      <c r="P11">
        <v>0</v>
      </c>
      <c r="Q11">
        <v>0.30921399999999999</v>
      </c>
    </row>
    <row r="12" spans="1:17">
      <c r="A12">
        <v>2044</v>
      </c>
      <c r="B12">
        <v>2855.2768550000001</v>
      </c>
      <c r="C12">
        <v>27.462531999999999</v>
      </c>
      <c r="D12">
        <v>159.930634</v>
      </c>
      <c r="E12">
        <v>1.784575</v>
      </c>
      <c r="F12">
        <v>93.044441000000006</v>
      </c>
      <c r="G12">
        <v>133.454712</v>
      </c>
      <c r="H12">
        <v>4.1271639999999996</v>
      </c>
      <c r="I12">
        <v>27.245073000000001</v>
      </c>
      <c r="J12">
        <v>3.9345089999999998</v>
      </c>
      <c r="K12">
        <v>143.07368500000001</v>
      </c>
      <c r="L12">
        <v>0.217638</v>
      </c>
      <c r="M12">
        <v>0.74632600000000004</v>
      </c>
      <c r="N12">
        <v>0.25977299999999998</v>
      </c>
      <c r="O12">
        <v>0.30829000000000001</v>
      </c>
      <c r="P12">
        <v>0</v>
      </c>
      <c r="Q12">
        <v>0.29159299999999999</v>
      </c>
    </row>
    <row r="13" spans="1:17">
      <c r="A13">
        <v>2043</v>
      </c>
      <c r="B13">
        <v>2851.3393550000001</v>
      </c>
      <c r="C13">
        <v>27.427101</v>
      </c>
      <c r="D13">
        <v>160.924103</v>
      </c>
      <c r="E13">
        <v>1.723708</v>
      </c>
      <c r="F13">
        <v>87.674910999999994</v>
      </c>
      <c r="G13">
        <v>127.522919</v>
      </c>
      <c r="H13">
        <v>3.887988</v>
      </c>
      <c r="I13">
        <v>26.405494999999998</v>
      </c>
      <c r="J13">
        <v>3.66723</v>
      </c>
      <c r="K13">
        <v>139.659119</v>
      </c>
      <c r="L13">
        <v>0.21650900000000001</v>
      </c>
      <c r="M13">
        <v>0.74337600000000004</v>
      </c>
      <c r="N13">
        <v>0.25549899999999998</v>
      </c>
      <c r="O13">
        <v>0.30815500000000001</v>
      </c>
      <c r="P13">
        <v>0</v>
      </c>
      <c r="Q13">
        <v>0.27440999999999999</v>
      </c>
    </row>
    <row r="14" spans="1:17">
      <c r="A14">
        <v>2042</v>
      </c>
      <c r="B14">
        <v>2848.3391109999998</v>
      </c>
      <c r="C14">
        <v>27.384568999999999</v>
      </c>
      <c r="D14">
        <v>162.04745500000001</v>
      </c>
      <c r="E14">
        <v>1.663189</v>
      </c>
      <c r="F14">
        <v>82.233749000000003</v>
      </c>
      <c r="G14">
        <v>121.594498</v>
      </c>
      <c r="H14">
        <v>3.6800459999999999</v>
      </c>
      <c r="I14">
        <v>25.529198000000001</v>
      </c>
      <c r="J14">
        <v>3.3886949999999998</v>
      </c>
      <c r="K14">
        <v>136.20669599999999</v>
      </c>
      <c r="L14">
        <v>0.215447</v>
      </c>
      <c r="M14">
        <v>0.74090900000000004</v>
      </c>
      <c r="N14">
        <v>0.25154300000000002</v>
      </c>
      <c r="O14">
        <v>0.308284</v>
      </c>
      <c r="P14">
        <v>0</v>
      </c>
      <c r="Q14">
        <v>0.257718</v>
      </c>
    </row>
    <row r="15" spans="1:17">
      <c r="A15">
        <v>2041</v>
      </c>
      <c r="B15">
        <v>2846.0322270000001</v>
      </c>
      <c r="C15">
        <v>27.307106000000001</v>
      </c>
      <c r="D15">
        <v>163.290009</v>
      </c>
      <c r="E15">
        <v>1.6031040000000001</v>
      </c>
      <c r="F15">
        <v>76.702881000000005</v>
      </c>
      <c r="G15">
        <v>115.675453</v>
      </c>
      <c r="H15">
        <v>3.4990559999999999</v>
      </c>
      <c r="I15">
        <v>24.611827999999999</v>
      </c>
      <c r="J15">
        <v>3.099742</v>
      </c>
      <c r="K15">
        <v>132.68386799999999</v>
      </c>
      <c r="L15">
        <v>0.21570800000000001</v>
      </c>
      <c r="M15">
        <v>0.73839699999999997</v>
      </c>
      <c r="N15">
        <v>0.24784300000000001</v>
      </c>
      <c r="O15">
        <v>0.30851600000000001</v>
      </c>
      <c r="P15">
        <v>0</v>
      </c>
      <c r="Q15">
        <v>0.24151500000000001</v>
      </c>
    </row>
    <row r="16" spans="1:17">
      <c r="A16">
        <v>2040</v>
      </c>
      <c r="B16">
        <v>2844.7409670000002</v>
      </c>
      <c r="C16">
        <v>27.187225000000002</v>
      </c>
      <c r="D16">
        <v>164.698746</v>
      </c>
      <c r="E16">
        <v>1.5465409999999999</v>
      </c>
      <c r="F16">
        <v>71.132812000000001</v>
      </c>
      <c r="G16">
        <v>109.791946</v>
      </c>
      <c r="H16">
        <v>3.3508279999999999</v>
      </c>
      <c r="I16">
        <v>23.662510000000001</v>
      </c>
      <c r="J16">
        <v>2.8054269999999999</v>
      </c>
      <c r="K16">
        <v>129.10450700000001</v>
      </c>
      <c r="L16">
        <v>0.21520700000000001</v>
      </c>
      <c r="M16">
        <v>0.73677000000000004</v>
      </c>
      <c r="N16">
        <v>0.244949</v>
      </c>
      <c r="O16">
        <v>0.30964999999999998</v>
      </c>
      <c r="P16">
        <v>0</v>
      </c>
      <c r="Q16">
        <v>0.226105</v>
      </c>
    </row>
    <row r="17" spans="1:17">
      <c r="A17">
        <v>2039</v>
      </c>
      <c r="B17">
        <v>2841.9589839999999</v>
      </c>
      <c r="C17">
        <v>27.036894</v>
      </c>
      <c r="D17">
        <v>166.16920500000001</v>
      </c>
      <c r="E17">
        <v>1.49586</v>
      </c>
      <c r="F17">
        <v>65.538062999999994</v>
      </c>
      <c r="G17">
        <v>103.843124</v>
      </c>
      <c r="H17">
        <v>3.2256900000000002</v>
      </c>
      <c r="I17">
        <v>22.662227999999999</v>
      </c>
      <c r="J17">
        <v>2.5076520000000002</v>
      </c>
      <c r="K17">
        <v>125.386787</v>
      </c>
      <c r="L17">
        <v>0.21592700000000001</v>
      </c>
      <c r="M17">
        <v>0.73711800000000005</v>
      </c>
      <c r="N17">
        <v>0.242234</v>
      </c>
      <c r="O17">
        <v>0.314467</v>
      </c>
      <c r="P17">
        <v>0</v>
      </c>
      <c r="Q17">
        <v>0.211309</v>
      </c>
    </row>
    <row r="18" spans="1:17">
      <c r="A18">
        <v>2038</v>
      </c>
      <c r="B18">
        <v>2839.6528320000002</v>
      </c>
      <c r="C18">
        <v>26.847158</v>
      </c>
      <c r="D18">
        <v>167.95193499999999</v>
      </c>
      <c r="E18">
        <v>1.4549700000000001</v>
      </c>
      <c r="F18">
        <v>60.157477999999998</v>
      </c>
      <c r="G18">
        <v>97.851348999999999</v>
      </c>
      <c r="H18">
        <v>3.1269870000000002</v>
      </c>
      <c r="I18">
        <v>21.646446000000001</v>
      </c>
      <c r="J18">
        <v>2.2055250000000002</v>
      </c>
      <c r="K18">
        <v>121.658531</v>
      </c>
      <c r="L18">
        <v>0.21671399999999999</v>
      </c>
      <c r="M18">
        <v>0.737371</v>
      </c>
      <c r="N18">
        <v>0.23950099999999999</v>
      </c>
      <c r="O18">
        <v>0.31878499999999999</v>
      </c>
      <c r="P18">
        <v>0</v>
      </c>
      <c r="Q18">
        <v>0.19722999999999999</v>
      </c>
    </row>
    <row r="19" spans="1:17">
      <c r="A19">
        <v>2037</v>
      </c>
      <c r="B19">
        <v>2837.7143550000001</v>
      </c>
      <c r="C19">
        <v>26.633907000000001</v>
      </c>
      <c r="D19">
        <v>170.08401499999999</v>
      </c>
      <c r="E19">
        <v>1.4270769999999999</v>
      </c>
      <c r="F19">
        <v>55.025382999999998</v>
      </c>
      <c r="G19">
        <v>91.879317999999998</v>
      </c>
      <c r="H19">
        <v>3.0557349999999999</v>
      </c>
      <c r="I19">
        <v>20.626898000000001</v>
      </c>
      <c r="J19">
        <v>1.9015489999999999</v>
      </c>
      <c r="K19">
        <v>117.947098</v>
      </c>
      <c r="L19">
        <v>0.217782</v>
      </c>
      <c r="M19">
        <v>0.738452</v>
      </c>
      <c r="N19">
        <v>0.236876</v>
      </c>
      <c r="O19">
        <v>0.323515</v>
      </c>
      <c r="P19">
        <v>0</v>
      </c>
      <c r="Q19">
        <v>0.184195</v>
      </c>
    </row>
    <row r="20" spans="1:17">
      <c r="A20">
        <v>2036</v>
      </c>
      <c r="B20">
        <v>2835.3415530000002</v>
      </c>
      <c r="C20">
        <v>26.401275999999999</v>
      </c>
      <c r="D20">
        <v>172.505707</v>
      </c>
      <c r="E20">
        <v>1.4127689999999999</v>
      </c>
      <c r="F20">
        <v>50.161095000000003</v>
      </c>
      <c r="G20">
        <v>85.967528999999999</v>
      </c>
      <c r="H20">
        <v>3.010148</v>
      </c>
      <c r="I20">
        <v>19.602556</v>
      </c>
      <c r="J20">
        <v>1.596565</v>
      </c>
      <c r="K20">
        <v>114.244461</v>
      </c>
      <c r="L20">
        <v>0.21938299999999999</v>
      </c>
      <c r="M20">
        <v>0.74051599999999995</v>
      </c>
      <c r="N20">
        <v>0.234461</v>
      </c>
      <c r="O20">
        <v>0.32945799999999997</v>
      </c>
      <c r="P20">
        <v>0</v>
      </c>
      <c r="Q20">
        <v>0.17227700000000001</v>
      </c>
    </row>
    <row r="21" spans="1:17">
      <c r="A21">
        <v>2035</v>
      </c>
      <c r="B21">
        <v>2831.9399410000001</v>
      </c>
      <c r="C21">
        <v>26.140917000000002</v>
      </c>
      <c r="D21">
        <v>175.362213</v>
      </c>
      <c r="E21">
        <v>1.4127540000000001</v>
      </c>
      <c r="F21">
        <v>45.579208000000001</v>
      </c>
      <c r="G21">
        <v>80.122910000000005</v>
      </c>
      <c r="H21">
        <v>2.9949309999999998</v>
      </c>
      <c r="I21">
        <v>18.577728</v>
      </c>
      <c r="J21">
        <v>1.2895730000000001</v>
      </c>
      <c r="K21">
        <v>110.57577499999999</v>
      </c>
      <c r="L21">
        <v>0.22097</v>
      </c>
      <c r="M21">
        <v>0.74286200000000002</v>
      </c>
      <c r="N21">
        <v>0.232213</v>
      </c>
      <c r="O21">
        <v>0.33677600000000002</v>
      </c>
      <c r="P21">
        <v>0</v>
      </c>
      <c r="Q21">
        <v>0.161632</v>
      </c>
    </row>
    <row r="22" spans="1:17">
      <c r="A22">
        <v>2034</v>
      </c>
      <c r="B22">
        <v>2832.5852049999999</v>
      </c>
      <c r="C22">
        <v>25.889164000000001</v>
      </c>
      <c r="D22">
        <v>178.85328699999999</v>
      </c>
      <c r="E22">
        <v>1.429128</v>
      </c>
      <c r="F22">
        <v>41.390877000000003</v>
      </c>
      <c r="G22">
        <v>74.517394999999993</v>
      </c>
      <c r="H22">
        <v>3.0156900000000002</v>
      </c>
      <c r="I22">
        <v>17.586693</v>
      </c>
      <c r="J22">
        <v>0.98404599999999998</v>
      </c>
      <c r="K22">
        <v>107.189041</v>
      </c>
      <c r="L22">
        <v>0.22340199999999999</v>
      </c>
      <c r="M22">
        <v>0.74714499999999995</v>
      </c>
      <c r="N22">
        <v>0.23047200000000001</v>
      </c>
      <c r="O22">
        <v>0.34657500000000002</v>
      </c>
      <c r="P22">
        <v>0</v>
      </c>
      <c r="Q22">
        <v>0.15240300000000001</v>
      </c>
    </row>
    <row r="23" spans="1:17">
      <c r="A23">
        <v>2033</v>
      </c>
      <c r="B23">
        <v>2829.3339839999999</v>
      </c>
      <c r="C23">
        <v>25.544651000000002</v>
      </c>
      <c r="D23">
        <v>182.60936000000001</v>
      </c>
      <c r="E23">
        <v>1.4636169999999999</v>
      </c>
      <c r="F23">
        <v>37.410454000000001</v>
      </c>
      <c r="G23">
        <v>69.001609999999999</v>
      </c>
      <c r="H23">
        <v>3.0608550000000001</v>
      </c>
      <c r="I23">
        <v>16.56757</v>
      </c>
      <c r="J23">
        <v>0.68160200000000004</v>
      </c>
      <c r="K23">
        <v>103.757195</v>
      </c>
      <c r="L23">
        <v>0.226326</v>
      </c>
      <c r="M23">
        <v>0.75245799999999996</v>
      </c>
      <c r="N23">
        <v>0.22853399999999999</v>
      </c>
      <c r="O23">
        <v>0.35745399999999999</v>
      </c>
      <c r="P23">
        <v>0</v>
      </c>
      <c r="Q23">
        <v>0.14411599999999999</v>
      </c>
    </row>
    <row r="24" spans="1:17">
      <c r="A24">
        <v>2032</v>
      </c>
      <c r="B24">
        <v>2821.1252439999998</v>
      </c>
      <c r="C24">
        <v>25.143986000000002</v>
      </c>
      <c r="D24">
        <v>186.58805799999999</v>
      </c>
      <c r="E24">
        <v>1.5145109999999999</v>
      </c>
      <c r="F24">
        <v>33.656948</v>
      </c>
      <c r="G24">
        <v>63.589362999999999</v>
      </c>
      <c r="H24">
        <v>3.119408</v>
      </c>
      <c r="I24">
        <v>15.518565000000001</v>
      </c>
      <c r="J24">
        <v>0.395957</v>
      </c>
      <c r="K24">
        <v>100.248695</v>
      </c>
      <c r="L24">
        <v>0.23047500000000001</v>
      </c>
      <c r="M24">
        <v>0.760571</v>
      </c>
      <c r="N24">
        <v>0.227161</v>
      </c>
      <c r="O24">
        <v>0.37327900000000003</v>
      </c>
      <c r="P24">
        <v>0</v>
      </c>
      <c r="Q24">
        <v>0.13631799999999999</v>
      </c>
    </row>
    <row r="25" spans="1:17">
      <c r="A25">
        <v>2031</v>
      </c>
      <c r="B25">
        <v>2811.2416990000002</v>
      </c>
      <c r="C25">
        <v>24.683129999999998</v>
      </c>
      <c r="D25">
        <v>190.921997</v>
      </c>
      <c r="E25">
        <v>1.584635</v>
      </c>
      <c r="F25">
        <v>30.144611000000001</v>
      </c>
      <c r="G25">
        <v>58.409595000000003</v>
      </c>
      <c r="H25">
        <v>3.1888320000000001</v>
      </c>
      <c r="I25">
        <v>14.461556</v>
      </c>
      <c r="J25">
        <v>0.15821499999999999</v>
      </c>
      <c r="K25">
        <v>96.799294000000003</v>
      </c>
      <c r="L25">
        <v>0.23546900000000001</v>
      </c>
      <c r="M25">
        <v>0.77060200000000001</v>
      </c>
      <c r="N25">
        <v>0.225857</v>
      </c>
      <c r="O25">
        <v>0.391459</v>
      </c>
      <c r="P25">
        <v>0</v>
      </c>
      <c r="Q25">
        <v>0.129079</v>
      </c>
    </row>
    <row r="26" spans="1:17">
      <c r="A26">
        <v>2030</v>
      </c>
      <c r="B26">
        <v>2796.5971679999998</v>
      </c>
      <c r="C26">
        <v>24.168690000000002</v>
      </c>
      <c r="D26">
        <v>195.40400700000001</v>
      </c>
      <c r="E26">
        <v>1.6639470000000001</v>
      </c>
      <c r="F26">
        <v>26.834885</v>
      </c>
      <c r="G26">
        <v>53.424323999999999</v>
      </c>
      <c r="H26">
        <v>3.2612100000000002</v>
      </c>
      <c r="I26">
        <v>13.385524999999999</v>
      </c>
      <c r="J26">
        <v>2.4919E-2</v>
      </c>
      <c r="K26">
        <v>93.297866999999997</v>
      </c>
      <c r="L26">
        <v>0.24121000000000001</v>
      </c>
      <c r="M26">
        <v>0.78253499999999998</v>
      </c>
      <c r="N26">
        <v>0.22461900000000001</v>
      </c>
      <c r="O26">
        <v>0.41271000000000002</v>
      </c>
      <c r="P26">
        <v>0</v>
      </c>
      <c r="Q26">
        <v>0.122307</v>
      </c>
    </row>
    <row r="27" spans="1:17">
      <c r="A27">
        <v>2029</v>
      </c>
      <c r="B27">
        <v>2782.4426269999999</v>
      </c>
      <c r="C27">
        <v>23.604385000000001</v>
      </c>
      <c r="D27">
        <v>200.339844</v>
      </c>
      <c r="E27">
        <v>1.7523839999999999</v>
      </c>
      <c r="F27">
        <v>23.739677</v>
      </c>
      <c r="G27">
        <v>48.944991999999999</v>
      </c>
      <c r="H27">
        <v>3.337609</v>
      </c>
      <c r="I27">
        <v>12.325495999999999</v>
      </c>
      <c r="J27">
        <v>1.067E-3</v>
      </c>
      <c r="K27">
        <v>89.925842000000003</v>
      </c>
      <c r="L27">
        <v>0.248392</v>
      </c>
      <c r="M27">
        <v>0.79725299999999999</v>
      </c>
      <c r="N27">
        <v>0.223776</v>
      </c>
      <c r="O27">
        <v>0.43711899999999998</v>
      </c>
      <c r="P27">
        <v>0</v>
      </c>
      <c r="Q27">
        <v>0.116342</v>
      </c>
    </row>
    <row r="28" spans="1:17">
      <c r="A28">
        <v>2028</v>
      </c>
      <c r="B28">
        <v>2768.171875</v>
      </c>
      <c r="C28">
        <v>23.050097999999998</v>
      </c>
      <c r="D28">
        <v>205.676987</v>
      </c>
      <c r="E28">
        <v>1.8400129999999999</v>
      </c>
      <c r="F28">
        <v>20.800877</v>
      </c>
      <c r="G28">
        <v>44.824061999999998</v>
      </c>
      <c r="H28">
        <v>3.4152239999999998</v>
      </c>
      <c r="I28">
        <v>11.326188999999999</v>
      </c>
      <c r="J28">
        <v>6.8199999999999999E-4</v>
      </c>
      <c r="K28">
        <v>86.657203999999993</v>
      </c>
      <c r="L28">
        <v>0.25715500000000002</v>
      </c>
      <c r="M28">
        <v>0.81416100000000002</v>
      </c>
      <c r="N28">
        <v>0.22315699999999999</v>
      </c>
      <c r="O28">
        <v>0.46390999999999999</v>
      </c>
      <c r="P28">
        <v>0</v>
      </c>
      <c r="Q28">
        <v>0.11142000000000001</v>
      </c>
    </row>
    <row r="29" spans="1:17">
      <c r="A29">
        <v>2027</v>
      </c>
      <c r="B29">
        <v>2753.1723630000001</v>
      </c>
      <c r="C29">
        <v>22.434260999999999</v>
      </c>
      <c r="D29">
        <v>211.33024599999999</v>
      </c>
      <c r="E29">
        <v>1.926885</v>
      </c>
      <c r="F29">
        <v>17.957314</v>
      </c>
      <c r="G29">
        <v>40.874991999999999</v>
      </c>
      <c r="H29">
        <v>3.4897520000000002</v>
      </c>
      <c r="I29">
        <v>10.327859</v>
      </c>
      <c r="J29">
        <v>3.86E-4</v>
      </c>
      <c r="K29">
        <v>83.442368000000002</v>
      </c>
      <c r="L29">
        <v>0.26676</v>
      </c>
      <c r="M29">
        <v>0.83337799999999995</v>
      </c>
      <c r="N29">
        <v>0.22283700000000001</v>
      </c>
      <c r="O29">
        <v>0.49365900000000001</v>
      </c>
      <c r="P29">
        <v>0</v>
      </c>
      <c r="Q29">
        <v>0.107422</v>
      </c>
    </row>
    <row r="30" spans="1:17">
      <c r="A30">
        <v>2026</v>
      </c>
      <c r="B30">
        <v>2737.3715820000002</v>
      </c>
      <c r="C30">
        <v>21.742607</v>
      </c>
      <c r="D30">
        <v>217.14553799999999</v>
      </c>
      <c r="E30">
        <v>2.0126499999999998</v>
      </c>
      <c r="F30">
        <v>15.13954</v>
      </c>
      <c r="G30">
        <v>37.029732000000003</v>
      </c>
      <c r="H30">
        <v>3.5661830000000001</v>
      </c>
      <c r="I30">
        <v>9.3345050000000001</v>
      </c>
      <c r="J30">
        <v>1.6200000000000001E-4</v>
      </c>
      <c r="K30">
        <v>80.263167999999993</v>
      </c>
      <c r="L30">
        <v>0.27792099999999997</v>
      </c>
      <c r="M30">
        <v>0.85447899999999999</v>
      </c>
      <c r="N30">
        <v>0.22289999999999999</v>
      </c>
      <c r="O30">
        <v>0.52701500000000001</v>
      </c>
      <c r="P30">
        <v>0</v>
      </c>
      <c r="Q30">
        <v>0.104323</v>
      </c>
    </row>
    <row r="31" spans="1:17">
      <c r="A31">
        <v>2025</v>
      </c>
      <c r="B31">
        <v>2722.9499510000001</v>
      </c>
      <c r="C31">
        <v>20.981788999999999</v>
      </c>
      <c r="D31">
        <v>223.005707</v>
      </c>
      <c r="E31">
        <v>2.0960899999999998</v>
      </c>
      <c r="F31">
        <v>12.328602999999999</v>
      </c>
      <c r="G31">
        <v>33.176147</v>
      </c>
      <c r="H31">
        <v>3.6500910000000002</v>
      </c>
      <c r="I31">
        <v>8.4905629999999999</v>
      </c>
      <c r="J31">
        <v>0</v>
      </c>
      <c r="K31">
        <v>77.246025000000003</v>
      </c>
      <c r="L31">
        <v>0.291321</v>
      </c>
      <c r="M31">
        <v>0.87623300000000004</v>
      </c>
      <c r="N31">
        <v>0.22336400000000001</v>
      </c>
      <c r="O31">
        <v>0.56377999999999995</v>
      </c>
      <c r="P31">
        <v>0</v>
      </c>
      <c r="Q31">
        <v>0.102171</v>
      </c>
    </row>
    <row r="32" spans="1:17">
      <c r="A32">
        <v>2024</v>
      </c>
      <c r="B32">
        <v>2717.2592770000001</v>
      </c>
      <c r="C32">
        <v>20.223061000000001</v>
      </c>
      <c r="D32">
        <v>229.285461</v>
      </c>
      <c r="E32">
        <v>2.1991969999999998</v>
      </c>
      <c r="F32">
        <v>9.6450449999999996</v>
      </c>
      <c r="G32">
        <v>29.235040999999999</v>
      </c>
      <c r="H32">
        <v>3.7612770000000002</v>
      </c>
      <c r="I32">
        <v>8.1105269999999994</v>
      </c>
      <c r="J32">
        <v>0</v>
      </c>
      <c r="K32">
        <v>74.734161</v>
      </c>
      <c r="L32">
        <v>0.308917</v>
      </c>
      <c r="M32">
        <v>0.89909799999999995</v>
      </c>
      <c r="N32">
        <v>0.22456799999999999</v>
      </c>
      <c r="O32">
        <v>0.60430499999999998</v>
      </c>
      <c r="P32">
        <v>0</v>
      </c>
      <c r="Q32">
        <v>0.101302</v>
      </c>
    </row>
    <row r="33" spans="1:17">
      <c r="A33">
        <v>2023</v>
      </c>
      <c r="B33">
        <v>2709.04126</v>
      </c>
      <c r="C33">
        <v>19.364018999999999</v>
      </c>
      <c r="D33">
        <v>235.075928</v>
      </c>
      <c r="E33">
        <v>2.2970220000000001</v>
      </c>
      <c r="F33">
        <v>7.8413880000000002</v>
      </c>
      <c r="G33">
        <v>24.789857999999999</v>
      </c>
      <c r="H33">
        <v>3.869078</v>
      </c>
      <c r="I33">
        <v>7.6874650000000004</v>
      </c>
      <c r="J33">
        <v>0</v>
      </c>
      <c r="K33">
        <v>71.787459999999996</v>
      </c>
      <c r="L33">
        <v>0.32853599999999999</v>
      </c>
      <c r="M33">
        <v>0.92035699999999998</v>
      </c>
      <c r="N33">
        <v>0.225887</v>
      </c>
      <c r="O33">
        <v>0.64770399999999995</v>
      </c>
      <c r="P33">
        <v>0</v>
      </c>
      <c r="Q33">
        <v>0.101012</v>
      </c>
    </row>
    <row r="34" spans="1:17">
      <c r="A34">
        <v>2022</v>
      </c>
      <c r="B34">
        <v>2693.6049800000001</v>
      </c>
      <c r="C34">
        <v>18.225922000000001</v>
      </c>
      <c r="D34">
        <v>239.9366</v>
      </c>
      <c r="E34">
        <v>2.3743560000000001</v>
      </c>
      <c r="F34">
        <v>6.5410589999999997</v>
      </c>
      <c r="G34">
        <v>19.960272</v>
      </c>
      <c r="H34">
        <v>3.9578199999999999</v>
      </c>
      <c r="I34">
        <v>7.143974</v>
      </c>
      <c r="J34">
        <v>0</v>
      </c>
      <c r="K34">
        <v>68.690392000000003</v>
      </c>
      <c r="L34">
        <v>0.34901300000000002</v>
      </c>
      <c r="M34">
        <v>0.94054300000000002</v>
      </c>
      <c r="N34">
        <v>0.22736799999999999</v>
      </c>
      <c r="O34">
        <v>0.69448500000000002</v>
      </c>
      <c r="P34">
        <v>0</v>
      </c>
      <c r="Q34">
        <v>0.100368</v>
      </c>
    </row>
    <row r="35" spans="1:17">
      <c r="A35">
        <v>2021</v>
      </c>
      <c r="B35">
        <v>2664.4594729999999</v>
      </c>
      <c r="C35">
        <v>16.878183</v>
      </c>
      <c r="D35">
        <v>243.24438499999999</v>
      </c>
      <c r="E35">
        <v>2.42361</v>
      </c>
      <c r="F35">
        <v>5.4662920000000002</v>
      </c>
      <c r="G35">
        <v>14.830107999999999</v>
      </c>
      <c r="H35">
        <v>4.0256689999999997</v>
      </c>
      <c r="I35">
        <v>6.4323059999999996</v>
      </c>
      <c r="J35">
        <v>0</v>
      </c>
      <c r="K35">
        <v>65.193436000000005</v>
      </c>
      <c r="L35">
        <v>0.369981</v>
      </c>
      <c r="M35">
        <v>0.961368</v>
      </c>
      <c r="N35">
        <v>0.22922300000000001</v>
      </c>
      <c r="O35">
        <v>0.74520799999999998</v>
      </c>
      <c r="P35">
        <v>0</v>
      </c>
      <c r="Q35">
        <v>9.8826999999999998E-2</v>
      </c>
    </row>
    <row r="36" spans="1:17">
      <c r="A36">
        <v>2020</v>
      </c>
      <c r="B36">
        <v>2624.119385</v>
      </c>
      <c r="C36">
        <v>15.819334</v>
      </c>
      <c r="D36">
        <v>245.11209099999999</v>
      </c>
      <c r="E36">
        <v>2.4478270000000002</v>
      </c>
      <c r="F36">
        <v>4.5324090000000004</v>
      </c>
      <c r="G36">
        <v>9.5484740000000006</v>
      </c>
      <c r="H36">
        <v>4.1403999999999996</v>
      </c>
      <c r="I36">
        <v>5.5934920000000004</v>
      </c>
      <c r="J36">
        <v>0</v>
      </c>
      <c r="K36">
        <v>61.313774000000002</v>
      </c>
      <c r="L36">
        <v>0.391822</v>
      </c>
      <c r="M36">
        <v>0.98216300000000001</v>
      </c>
      <c r="N36">
        <v>0.23102900000000001</v>
      </c>
      <c r="O36">
        <v>0.798041</v>
      </c>
      <c r="P36">
        <v>0</v>
      </c>
      <c r="Q36">
        <v>9.5254000000000005E-2</v>
      </c>
    </row>
    <row r="37" spans="1:17">
      <c r="A37">
        <v>2019</v>
      </c>
      <c r="B37">
        <v>2576.9045409999999</v>
      </c>
      <c r="C37">
        <v>15.066283</v>
      </c>
      <c r="D37">
        <v>244.836243</v>
      </c>
      <c r="E37">
        <v>2.42997</v>
      </c>
      <c r="F37">
        <v>3.7068029999999998</v>
      </c>
      <c r="G37">
        <v>5.5948279999999997</v>
      </c>
      <c r="H37">
        <v>4.2821150000000001</v>
      </c>
      <c r="I37">
        <v>4.6299260000000002</v>
      </c>
      <c r="J37">
        <v>0</v>
      </c>
      <c r="K37">
        <v>57.174438000000002</v>
      </c>
      <c r="L37">
        <v>0.44671499999999997</v>
      </c>
      <c r="M37">
        <v>1.0055130000000001</v>
      </c>
      <c r="N37">
        <v>0.23389099999999999</v>
      </c>
      <c r="O37">
        <v>0.85603700000000005</v>
      </c>
      <c r="P37">
        <v>0</v>
      </c>
      <c r="Q37">
        <v>8.6017999999999997E-2</v>
      </c>
    </row>
    <row r="39" spans="1:17" s="80" customFormat="1" ht="48">
      <c r="B39" s="82" t="s">
        <v>120</v>
      </c>
      <c r="C39" s="82" t="s">
        <v>121</v>
      </c>
      <c r="D39" s="82" t="s">
        <v>120</v>
      </c>
      <c r="E39" s="82" t="s">
        <v>118</v>
      </c>
      <c r="F39" s="82" t="s">
        <v>118</v>
      </c>
      <c r="G39" s="82" t="s">
        <v>118</v>
      </c>
      <c r="H39" s="82" t="s">
        <v>122</v>
      </c>
      <c r="I39" s="82" t="s">
        <v>122</v>
      </c>
      <c r="J39" s="82" t="s">
        <v>121</v>
      </c>
      <c r="K39" s="82" t="s">
        <v>120</v>
      </c>
      <c r="L39" s="82" t="s">
        <v>119</v>
      </c>
      <c r="M39" s="82" t="s">
        <v>119</v>
      </c>
      <c r="N39" s="82" t="s">
        <v>269</v>
      </c>
      <c r="O39" s="82" t="s">
        <v>269</v>
      </c>
      <c r="P39" s="82" t="s">
        <v>270</v>
      </c>
      <c r="Q39" s="82" t="s">
        <v>270</v>
      </c>
    </row>
    <row r="42" spans="1:17" s="80" customFormat="1"/>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L70"/>
  <sheetViews>
    <sheetView workbookViewId="0">
      <pane xSplit="5" ySplit="1" topLeftCell="F14" activePane="bottomRight" state="frozen"/>
      <selection pane="topRight" activeCell="C1" sqref="C1"/>
      <selection pane="bottomLeft" activeCell="A2" sqref="A2"/>
      <selection pane="bottomRight" activeCell="A61" sqref="A61:A69"/>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522</v>
      </c>
    </row>
    <row r="10" spans="2:38">
      <c r="B10" t="s">
        <v>579</v>
      </c>
    </row>
    <row r="11" spans="2:38">
      <c r="B11" t="s">
        <v>580</v>
      </c>
    </row>
    <row r="12" spans="2:38">
      <c r="B12" t="s">
        <v>581</v>
      </c>
    </row>
    <row r="13" spans="2:38">
      <c r="B13" t="s">
        <v>324</v>
      </c>
    </row>
    <row r="14" spans="2:38">
      <c r="C14" t="s">
        <v>325</v>
      </c>
      <c r="D14" t="s">
        <v>520</v>
      </c>
      <c r="E14" t="s">
        <v>521</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522</v>
      </c>
    </row>
    <row r="15" spans="2:38">
      <c r="B15" t="s">
        <v>582</v>
      </c>
      <c r="D15" t="s">
        <v>664</v>
      </c>
    </row>
    <row r="16" spans="2:38">
      <c r="B16" t="s">
        <v>583</v>
      </c>
      <c r="D16" t="s">
        <v>665</v>
      </c>
    </row>
    <row r="17" spans="2:38">
      <c r="B17" t="s">
        <v>584</v>
      </c>
      <c r="C17" t="s">
        <v>585</v>
      </c>
      <c r="D17" t="s">
        <v>666</v>
      </c>
      <c r="E17" t="s">
        <v>526</v>
      </c>
      <c r="F17">
        <v>448.92712399999999</v>
      </c>
      <c r="G17">
        <v>432.19784499999997</v>
      </c>
      <c r="H17">
        <v>415.09603900000002</v>
      </c>
      <c r="I17">
        <v>393.166382</v>
      </c>
      <c r="J17">
        <v>367.80300899999997</v>
      </c>
      <c r="K17">
        <v>346.03826900000001</v>
      </c>
      <c r="L17">
        <v>324.03222699999998</v>
      </c>
      <c r="M17">
        <v>306.49154700000003</v>
      </c>
      <c r="N17">
        <v>293.41574100000003</v>
      </c>
      <c r="O17">
        <v>283.71786500000002</v>
      </c>
      <c r="P17">
        <v>277.09832799999998</v>
      </c>
      <c r="Q17">
        <v>272.97482300000001</v>
      </c>
      <c r="R17">
        <v>270.21954299999999</v>
      </c>
      <c r="S17">
        <v>268.33898900000003</v>
      </c>
      <c r="T17">
        <v>267.01495399999999</v>
      </c>
      <c r="U17">
        <v>266.36908</v>
      </c>
      <c r="V17">
        <v>266.23724399999998</v>
      </c>
      <c r="W17">
        <v>267.042419</v>
      </c>
      <c r="X17">
        <v>268.28924599999999</v>
      </c>
      <c r="Y17">
        <v>270.04135100000002</v>
      </c>
      <c r="Z17">
        <v>272.33767699999999</v>
      </c>
      <c r="AA17">
        <v>274.50344799999999</v>
      </c>
      <c r="AB17">
        <v>276.63928199999998</v>
      </c>
      <c r="AC17">
        <v>279.737213</v>
      </c>
      <c r="AD17">
        <v>282.54950000000002</v>
      </c>
      <c r="AE17">
        <v>285.81634500000001</v>
      </c>
      <c r="AF17">
        <v>290.04019199999999</v>
      </c>
      <c r="AG17">
        <v>294.57244900000001</v>
      </c>
      <c r="AH17">
        <v>299.23071299999998</v>
      </c>
      <c r="AI17">
        <v>304.37786899999998</v>
      </c>
      <c r="AJ17">
        <v>309.14917000000003</v>
      </c>
      <c r="AK17">
        <v>313.46105999999997</v>
      </c>
      <c r="AL17" s="51">
        <v>-1.2E-2</v>
      </c>
    </row>
    <row r="18" spans="2:38">
      <c r="B18" t="s">
        <v>586</v>
      </c>
      <c r="C18" t="s">
        <v>587</v>
      </c>
      <c r="D18" t="s">
        <v>667</v>
      </c>
      <c r="E18" t="s">
        <v>526</v>
      </c>
      <c r="F18">
        <v>1.5641400000000001</v>
      </c>
      <c r="G18">
        <v>1.4964</v>
      </c>
      <c r="H18">
        <v>1.4309229999999999</v>
      </c>
      <c r="I18">
        <v>1.3666929999999999</v>
      </c>
      <c r="J18">
        <v>1.3199860000000001</v>
      </c>
      <c r="K18">
        <v>1.2845709999999999</v>
      </c>
      <c r="L18">
        <v>1.250678</v>
      </c>
      <c r="M18">
        <v>1.2311319999999999</v>
      </c>
      <c r="N18">
        <v>1.2290220000000001</v>
      </c>
      <c r="O18">
        <v>1.246591</v>
      </c>
      <c r="P18">
        <v>1.283301</v>
      </c>
      <c r="Q18">
        <v>1.3251489999999999</v>
      </c>
      <c r="R18">
        <v>1.387195</v>
      </c>
      <c r="S18">
        <v>1.4889300000000001</v>
      </c>
      <c r="T18">
        <v>1.595926</v>
      </c>
      <c r="U18">
        <v>1.7017359999999999</v>
      </c>
      <c r="V18">
        <v>1.8092459999999999</v>
      </c>
      <c r="W18">
        <v>1.9222079999999999</v>
      </c>
      <c r="X18">
        <v>2.0324610000000001</v>
      </c>
      <c r="Y18">
        <v>2.1401870000000001</v>
      </c>
      <c r="Z18">
        <v>2.2396449999999999</v>
      </c>
      <c r="AA18">
        <v>2.338476</v>
      </c>
      <c r="AB18">
        <v>2.4475479999999998</v>
      </c>
      <c r="AC18">
        <v>2.5510640000000002</v>
      </c>
      <c r="AD18">
        <v>2.6454200000000001</v>
      </c>
      <c r="AE18">
        <v>2.7387920000000001</v>
      </c>
      <c r="AF18">
        <v>2.8363659999999999</v>
      </c>
      <c r="AG18">
        <v>2.9317510000000002</v>
      </c>
      <c r="AH18">
        <v>3.02346</v>
      </c>
      <c r="AI18">
        <v>3.115211</v>
      </c>
      <c r="AJ18">
        <v>3.1991160000000001</v>
      </c>
      <c r="AK18">
        <v>3.2748379999999999</v>
      </c>
      <c r="AL18" s="51">
        <v>2.4E-2</v>
      </c>
    </row>
    <row r="19" spans="2:38">
      <c r="B19" t="s">
        <v>588</v>
      </c>
      <c r="C19" t="s">
        <v>589</v>
      </c>
      <c r="D19" t="s">
        <v>668</v>
      </c>
      <c r="E19" t="s">
        <v>526</v>
      </c>
      <c r="F19">
        <v>450.49127199999998</v>
      </c>
      <c r="G19">
        <v>433.69424400000003</v>
      </c>
      <c r="H19">
        <v>416.52694700000001</v>
      </c>
      <c r="I19">
        <v>394.53308099999998</v>
      </c>
      <c r="J19">
        <v>369.12298600000003</v>
      </c>
      <c r="K19">
        <v>347.32284499999997</v>
      </c>
      <c r="L19">
        <v>325.28289799999999</v>
      </c>
      <c r="M19">
        <v>307.72268700000001</v>
      </c>
      <c r="N19">
        <v>294.64477499999998</v>
      </c>
      <c r="O19">
        <v>284.96444700000001</v>
      </c>
      <c r="P19">
        <v>278.38162199999999</v>
      </c>
      <c r="Q19">
        <v>274.29995700000001</v>
      </c>
      <c r="R19">
        <v>271.60674999999998</v>
      </c>
      <c r="S19">
        <v>269.82791099999997</v>
      </c>
      <c r="T19">
        <v>268.61086999999998</v>
      </c>
      <c r="U19">
        <v>268.07080100000002</v>
      </c>
      <c r="V19">
        <v>268.04647799999998</v>
      </c>
      <c r="W19">
        <v>268.96463</v>
      </c>
      <c r="X19">
        <v>270.32171599999998</v>
      </c>
      <c r="Y19">
        <v>272.18154900000002</v>
      </c>
      <c r="Z19">
        <v>274.57733200000001</v>
      </c>
      <c r="AA19">
        <v>276.84191900000002</v>
      </c>
      <c r="AB19">
        <v>279.08682299999998</v>
      </c>
      <c r="AC19">
        <v>282.28826900000001</v>
      </c>
      <c r="AD19">
        <v>285.19491599999998</v>
      </c>
      <c r="AE19">
        <v>288.55514499999998</v>
      </c>
      <c r="AF19">
        <v>292.87655599999999</v>
      </c>
      <c r="AG19">
        <v>297.504211</v>
      </c>
      <c r="AH19">
        <v>302.25418100000002</v>
      </c>
      <c r="AI19">
        <v>307.49307299999998</v>
      </c>
      <c r="AJ19">
        <v>312.348297</v>
      </c>
      <c r="AK19">
        <v>316.73590100000001</v>
      </c>
      <c r="AL19" s="51">
        <v>-1.0999999999999999E-2</v>
      </c>
    </row>
    <row r="20" spans="2:38">
      <c r="B20" t="s">
        <v>590</v>
      </c>
      <c r="D20" t="s">
        <v>669</v>
      </c>
    </row>
    <row r="21" spans="2:38">
      <c r="B21" t="s">
        <v>591</v>
      </c>
      <c r="C21" t="s">
        <v>592</v>
      </c>
      <c r="D21" t="s">
        <v>670</v>
      </c>
      <c r="E21" t="s">
        <v>526</v>
      </c>
      <c r="F21">
        <v>27.827480000000001</v>
      </c>
      <c r="G21">
        <v>25.598981999999999</v>
      </c>
      <c r="H21">
        <v>23.585792999999999</v>
      </c>
      <c r="I21">
        <v>21.501090999999999</v>
      </c>
      <c r="J21">
        <v>19.642786000000001</v>
      </c>
      <c r="K21">
        <v>18.154333000000001</v>
      </c>
      <c r="L21">
        <v>16.689133000000002</v>
      </c>
      <c r="M21">
        <v>15.517682000000001</v>
      </c>
      <c r="N21">
        <v>14.619654000000001</v>
      </c>
      <c r="O21">
        <v>13.913252</v>
      </c>
      <c r="P21">
        <v>13.38958</v>
      </c>
      <c r="Q21">
        <v>13.006542</v>
      </c>
      <c r="R21">
        <v>12.677776</v>
      </c>
      <c r="S21">
        <v>12.437954</v>
      </c>
      <c r="T21">
        <v>12.121867999999999</v>
      </c>
      <c r="U21">
        <v>11.936569</v>
      </c>
      <c r="V21">
        <v>11.811363</v>
      </c>
      <c r="W21">
        <v>11.688669000000001</v>
      </c>
      <c r="X21">
        <v>11.69699</v>
      </c>
      <c r="Y21">
        <v>11.792857</v>
      </c>
      <c r="Z21">
        <v>11.885320999999999</v>
      </c>
      <c r="AA21">
        <v>11.969833</v>
      </c>
      <c r="AB21">
        <v>12.127376999999999</v>
      </c>
      <c r="AC21">
        <v>12.303209000000001</v>
      </c>
      <c r="AD21">
        <v>12.454608</v>
      </c>
      <c r="AE21">
        <v>12.623462</v>
      </c>
      <c r="AF21">
        <v>12.837446</v>
      </c>
      <c r="AG21">
        <v>13.061507000000001</v>
      </c>
      <c r="AH21">
        <v>13.286102</v>
      </c>
      <c r="AI21">
        <v>13.530310999999999</v>
      </c>
      <c r="AJ21">
        <v>13.750583000000001</v>
      </c>
      <c r="AK21">
        <v>13.944055000000001</v>
      </c>
      <c r="AL21" s="51">
        <v>-2.1999999999999999E-2</v>
      </c>
    </row>
    <row r="22" spans="2:38">
      <c r="B22" t="s">
        <v>593</v>
      </c>
      <c r="C22" t="s">
        <v>594</v>
      </c>
      <c r="D22" t="s">
        <v>671</v>
      </c>
      <c r="E22" t="s">
        <v>526</v>
      </c>
      <c r="F22">
        <v>0.251801</v>
      </c>
      <c r="G22">
        <v>0.26084400000000002</v>
      </c>
      <c r="H22">
        <v>0.26871099999999998</v>
      </c>
      <c r="I22">
        <v>0.27562700000000001</v>
      </c>
      <c r="J22">
        <v>0.28179300000000002</v>
      </c>
      <c r="K22">
        <v>0.28742800000000002</v>
      </c>
      <c r="L22">
        <v>0.29239100000000001</v>
      </c>
      <c r="M22">
        <v>0.297624</v>
      </c>
      <c r="N22">
        <v>0.29863200000000001</v>
      </c>
      <c r="O22">
        <v>0.30601600000000001</v>
      </c>
      <c r="P22">
        <v>0.31457299999999999</v>
      </c>
      <c r="Q22">
        <v>0.33123599999999997</v>
      </c>
      <c r="R22">
        <v>0.34575400000000001</v>
      </c>
      <c r="S22">
        <v>0.36297800000000002</v>
      </c>
      <c r="T22">
        <v>0.38198799999999999</v>
      </c>
      <c r="U22">
        <v>0.402779</v>
      </c>
      <c r="V22">
        <v>0.424703</v>
      </c>
      <c r="W22">
        <v>0.44652700000000001</v>
      </c>
      <c r="X22">
        <v>0.46901300000000001</v>
      </c>
      <c r="Y22">
        <v>0.49068400000000001</v>
      </c>
      <c r="Z22">
        <v>0.51336400000000004</v>
      </c>
      <c r="AA22">
        <v>0.53420400000000001</v>
      </c>
      <c r="AB22">
        <v>0.55583800000000005</v>
      </c>
      <c r="AC22">
        <v>0.57731200000000005</v>
      </c>
      <c r="AD22">
        <v>0.59740800000000005</v>
      </c>
      <c r="AE22">
        <v>0.61664600000000003</v>
      </c>
      <c r="AF22">
        <v>0.63545499999999999</v>
      </c>
      <c r="AG22">
        <v>0.65350900000000001</v>
      </c>
      <c r="AH22">
        <v>0.67083899999999996</v>
      </c>
      <c r="AI22">
        <v>0.68773200000000001</v>
      </c>
      <c r="AJ22">
        <v>0.70357899999999995</v>
      </c>
      <c r="AK22">
        <v>0.71832700000000005</v>
      </c>
      <c r="AL22" s="51">
        <v>3.4000000000000002E-2</v>
      </c>
    </row>
    <row r="23" spans="2:38">
      <c r="B23" t="s">
        <v>595</v>
      </c>
      <c r="C23" t="s">
        <v>596</v>
      </c>
      <c r="D23" t="s">
        <v>672</v>
      </c>
      <c r="E23" t="s">
        <v>526</v>
      </c>
      <c r="F23">
        <v>0.29718800000000001</v>
      </c>
      <c r="G23">
        <v>0.327627</v>
      </c>
      <c r="H23">
        <v>0.36124699999999998</v>
      </c>
      <c r="I23">
        <v>0.39710000000000001</v>
      </c>
      <c r="J23">
        <v>0.436255</v>
      </c>
      <c r="K23">
        <v>0.48042299999999999</v>
      </c>
      <c r="L23">
        <v>0.52967299999999995</v>
      </c>
      <c r="M23">
        <v>0.58620899999999998</v>
      </c>
      <c r="N23">
        <v>0.65253300000000003</v>
      </c>
      <c r="O23">
        <v>0.72949799999999998</v>
      </c>
      <c r="P23">
        <v>0.81746600000000003</v>
      </c>
      <c r="Q23">
        <v>0.91694699999999996</v>
      </c>
      <c r="R23">
        <v>1.024467</v>
      </c>
      <c r="S23">
        <v>1.1361000000000001</v>
      </c>
      <c r="T23">
        <v>1.249296</v>
      </c>
      <c r="U23">
        <v>1.3621259999999999</v>
      </c>
      <c r="V23">
        <v>1.473495</v>
      </c>
      <c r="W23">
        <v>1.5843510000000001</v>
      </c>
      <c r="X23">
        <v>1.6922109999999999</v>
      </c>
      <c r="Y23">
        <v>1.795687</v>
      </c>
      <c r="Z23">
        <v>1.8952040000000001</v>
      </c>
      <c r="AA23">
        <v>1.9868950000000001</v>
      </c>
      <c r="AB23">
        <v>2.0725370000000001</v>
      </c>
      <c r="AC23">
        <v>2.1549109999999998</v>
      </c>
      <c r="AD23">
        <v>2.2293729999999998</v>
      </c>
      <c r="AE23">
        <v>2.3001559999999999</v>
      </c>
      <c r="AF23">
        <v>2.3706499999999999</v>
      </c>
      <c r="AG23">
        <v>2.4384229999999998</v>
      </c>
      <c r="AH23">
        <v>2.5034529999999999</v>
      </c>
      <c r="AI23">
        <v>2.5677919999999999</v>
      </c>
      <c r="AJ23">
        <v>2.6274869999999999</v>
      </c>
      <c r="AK23">
        <v>2.6820460000000002</v>
      </c>
      <c r="AL23" s="51">
        <v>7.3999999999999996E-2</v>
      </c>
    </row>
    <row r="24" spans="2:38">
      <c r="B24" t="s">
        <v>597</v>
      </c>
      <c r="C24" t="s">
        <v>598</v>
      </c>
      <c r="D24" t="s">
        <v>673</v>
      </c>
      <c r="E24" t="s">
        <v>526</v>
      </c>
      <c r="F24">
        <v>0.22058900000000001</v>
      </c>
      <c r="G24">
        <v>0.161104</v>
      </c>
      <c r="H24">
        <v>0.12710399999999999</v>
      </c>
      <c r="I24">
        <v>0.14792</v>
      </c>
      <c r="J24">
        <v>0.18328</v>
      </c>
      <c r="K24">
        <v>0.22592200000000001</v>
      </c>
      <c r="L24">
        <v>0.27636500000000003</v>
      </c>
      <c r="M24">
        <v>0.33711400000000002</v>
      </c>
      <c r="N24">
        <v>0.41068300000000002</v>
      </c>
      <c r="O24">
        <v>0.49740299999999998</v>
      </c>
      <c r="P24">
        <v>0.597194</v>
      </c>
      <c r="Q24">
        <v>0.71060999999999996</v>
      </c>
      <c r="R24">
        <v>0.83323199999999997</v>
      </c>
      <c r="S24">
        <v>0.96138900000000005</v>
      </c>
      <c r="T24">
        <v>1.0922590000000001</v>
      </c>
      <c r="U24">
        <v>1.2233989999999999</v>
      </c>
      <c r="V24">
        <v>1.3526689999999999</v>
      </c>
      <c r="W24">
        <v>1.4811289999999999</v>
      </c>
      <c r="X24">
        <v>1.6061350000000001</v>
      </c>
      <c r="Y24">
        <v>1.7278450000000001</v>
      </c>
      <c r="Z24">
        <v>1.8447469999999999</v>
      </c>
      <c r="AA24">
        <v>1.9532099999999999</v>
      </c>
      <c r="AB24">
        <v>2.0549230000000001</v>
      </c>
      <c r="AC24">
        <v>2.1496689999999998</v>
      </c>
      <c r="AD24">
        <v>2.2349749999999999</v>
      </c>
      <c r="AE24">
        <v>2.3153969999999999</v>
      </c>
      <c r="AF24">
        <v>2.3952559999999998</v>
      </c>
      <c r="AG24">
        <v>2.4716</v>
      </c>
      <c r="AH24">
        <v>2.544435</v>
      </c>
      <c r="AI24">
        <v>2.61591</v>
      </c>
      <c r="AJ24">
        <v>2.681997</v>
      </c>
      <c r="AK24">
        <v>2.7422249999999999</v>
      </c>
      <c r="AL24" s="51">
        <v>8.5000000000000006E-2</v>
      </c>
    </row>
    <row r="25" spans="2:38">
      <c r="B25" t="s">
        <v>599</v>
      </c>
      <c r="C25" t="s">
        <v>600</v>
      </c>
      <c r="D25" t="s">
        <v>674</v>
      </c>
      <c r="E25" t="s">
        <v>526</v>
      </c>
      <c r="F25">
        <v>2.8509639999999998</v>
      </c>
      <c r="G25">
        <v>1.8621190000000001</v>
      </c>
      <c r="H25">
        <v>1.268327</v>
      </c>
      <c r="I25">
        <v>1.193479</v>
      </c>
      <c r="J25">
        <v>1.1924509999999999</v>
      </c>
      <c r="K25">
        <v>1.1807989999999999</v>
      </c>
      <c r="L25">
        <v>1.1607449999999999</v>
      </c>
      <c r="M25">
        <v>1.144941</v>
      </c>
      <c r="N25">
        <v>1.1394359999999999</v>
      </c>
      <c r="O25">
        <v>1.1406769999999999</v>
      </c>
      <c r="P25">
        <v>1.1457360000000001</v>
      </c>
      <c r="Q25">
        <v>1.157257</v>
      </c>
      <c r="R25">
        <v>1.1739820000000001</v>
      </c>
      <c r="S25">
        <v>1.1896070000000001</v>
      </c>
      <c r="T25">
        <v>1.213484</v>
      </c>
      <c r="U25">
        <v>1.2389129999999999</v>
      </c>
      <c r="V25">
        <v>1.2706109999999999</v>
      </c>
      <c r="W25">
        <v>1.3126059999999999</v>
      </c>
      <c r="X25">
        <v>1.3553930000000001</v>
      </c>
      <c r="Y25">
        <v>1.3993</v>
      </c>
      <c r="Z25">
        <v>1.4456560000000001</v>
      </c>
      <c r="AA25">
        <v>1.492399</v>
      </c>
      <c r="AB25">
        <v>1.534848</v>
      </c>
      <c r="AC25">
        <v>1.5809869999999999</v>
      </c>
      <c r="AD25">
        <v>1.622495</v>
      </c>
      <c r="AE25">
        <v>1.66347</v>
      </c>
      <c r="AF25">
        <v>1.7100690000000001</v>
      </c>
      <c r="AG25">
        <v>1.7556320000000001</v>
      </c>
      <c r="AH25">
        <v>1.7999609999999999</v>
      </c>
      <c r="AI25">
        <v>1.84389</v>
      </c>
      <c r="AJ25">
        <v>1.8856710000000001</v>
      </c>
      <c r="AK25">
        <v>1.925179</v>
      </c>
      <c r="AL25" s="51">
        <v>-1.2999999999999999E-2</v>
      </c>
    </row>
    <row r="26" spans="2:38">
      <c r="B26" t="s">
        <v>601</v>
      </c>
      <c r="C26" t="s">
        <v>602</v>
      </c>
      <c r="D26" t="s">
        <v>675</v>
      </c>
      <c r="E26" t="s">
        <v>526</v>
      </c>
      <c r="F26">
        <v>1.363942</v>
      </c>
      <c r="G26">
        <v>0.87462300000000004</v>
      </c>
      <c r="H26">
        <v>0.57882100000000003</v>
      </c>
      <c r="I26">
        <v>0.54084900000000002</v>
      </c>
      <c r="J26">
        <v>0.54267200000000004</v>
      </c>
      <c r="K26">
        <v>0.54164500000000004</v>
      </c>
      <c r="L26">
        <v>0.53926399999999997</v>
      </c>
      <c r="M26">
        <v>0.541933</v>
      </c>
      <c r="N26">
        <v>0.55188800000000005</v>
      </c>
      <c r="O26">
        <v>0.56778799999999996</v>
      </c>
      <c r="P26">
        <v>0.591194</v>
      </c>
      <c r="Q26">
        <v>0.62271900000000002</v>
      </c>
      <c r="R26">
        <v>0.66132599999999997</v>
      </c>
      <c r="S26">
        <v>0.70330899999999996</v>
      </c>
      <c r="T26">
        <v>0.74949399999999999</v>
      </c>
      <c r="U26">
        <v>0.79772399999999999</v>
      </c>
      <c r="V26">
        <v>0.84970299999999999</v>
      </c>
      <c r="W26">
        <v>0.90601100000000001</v>
      </c>
      <c r="X26">
        <v>0.96257899999999996</v>
      </c>
      <c r="Y26">
        <v>1.0193620000000001</v>
      </c>
      <c r="Z26">
        <v>1.0776589999999999</v>
      </c>
      <c r="AA26">
        <v>1.135478</v>
      </c>
      <c r="AB26">
        <v>1.190455</v>
      </c>
      <c r="AC26">
        <v>1.2438279999999999</v>
      </c>
      <c r="AD26">
        <v>1.292459</v>
      </c>
      <c r="AE26">
        <v>1.3392649999999999</v>
      </c>
      <c r="AF26">
        <v>1.387991</v>
      </c>
      <c r="AG26">
        <v>1.43479</v>
      </c>
      <c r="AH26">
        <v>1.4795659999999999</v>
      </c>
      <c r="AI26">
        <v>1.5230619999999999</v>
      </c>
      <c r="AJ26">
        <v>1.5638609999999999</v>
      </c>
      <c r="AK26">
        <v>1.6019220000000001</v>
      </c>
      <c r="AL26" s="51">
        <v>5.0000000000000001E-3</v>
      </c>
    </row>
    <row r="27" spans="2:38">
      <c r="B27" t="s">
        <v>603</v>
      </c>
      <c r="C27" t="s">
        <v>604</v>
      </c>
      <c r="D27" t="s">
        <v>676</v>
      </c>
      <c r="E27" t="s">
        <v>526</v>
      </c>
      <c r="F27">
        <v>0</v>
      </c>
      <c r="G27">
        <v>0</v>
      </c>
      <c r="H27">
        <v>0</v>
      </c>
      <c r="I27">
        <v>0</v>
      </c>
      <c r="J27">
        <v>0</v>
      </c>
      <c r="K27">
        <v>0</v>
      </c>
      <c r="L27">
        <v>0</v>
      </c>
      <c r="M27">
        <v>0</v>
      </c>
      <c r="N27">
        <v>0</v>
      </c>
      <c r="O27">
        <v>0</v>
      </c>
      <c r="P27">
        <v>0</v>
      </c>
      <c r="Q27">
        <v>1.45E-4</v>
      </c>
      <c r="R27">
        <v>3.1500000000000001E-4</v>
      </c>
      <c r="S27">
        <v>5.2400000000000005E-4</v>
      </c>
      <c r="T27">
        <v>7.8799999999999996E-4</v>
      </c>
      <c r="U27">
        <v>1.127E-3</v>
      </c>
      <c r="V27">
        <v>1.5629999999999999E-3</v>
      </c>
      <c r="W27">
        <v>2.1220000000000002E-3</v>
      </c>
      <c r="X27">
        <v>2.8249999999999998E-3</v>
      </c>
      <c r="Y27">
        <v>3.7000000000000002E-3</v>
      </c>
      <c r="Z27">
        <v>4.7730000000000003E-3</v>
      </c>
      <c r="AA27">
        <v>6.051E-3</v>
      </c>
      <c r="AB27">
        <v>7.548E-3</v>
      </c>
      <c r="AC27">
        <v>9.2650000000000007E-3</v>
      </c>
      <c r="AD27">
        <v>1.1171E-2</v>
      </c>
      <c r="AE27">
        <v>1.3266E-2</v>
      </c>
      <c r="AF27">
        <v>1.554E-2</v>
      </c>
      <c r="AG27">
        <v>1.7946E-2</v>
      </c>
      <c r="AH27">
        <v>2.0444E-2</v>
      </c>
      <c r="AI27">
        <v>2.3008000000000001E-2</v>
      </c>
      <c r="AJ27">
        <v>2.5568E-2</v>
      </c>
      <c r="AK27">
        <v>2.8084999999999999E-2</v>
      </c>
      <c r="AL27" t="s">
        <v>125</v>
      </c>
    </row>
    <row r="28" spans="2:38">
      <c r="B28" t="s">
        <v>605</v>
      </c>
      <c r="C28" t="s">
        <v>606</v>
      </c>
      <c r="D28" t="s">
        <v>677</v>
      </c>
      <c r="E28" t="s">
        <v>526</v>
      </c>
      <c r="F28">
        <v>13.613784000000001</v>
      </c>
      <c r="G28">
        <v>13.607199</v>
      </c>
      <c r="H28">
        <v>13.564078</v>
      </c>
      <c r="I28">
        <v>13.436025000000001</v>
      </c>
      <c r="J28">
        <v>13.228998000000001</v>
      </c>
      <c r="K28">
        <v>13.027976000000001</v>
      </c>
      <c r="L28">
        <v>12.725213999999999</v>
      </c>
      <c r="M28">
        <v>12.475059999999999</v>
      </c>
      <c r="N28">
        <v>12.376129000000001</v>
      </c>
      <c r="O28">
        <v>12.392044</v>
      </c>
      <c r="P28">
        <v>12.523299</v>
      </c>
      <c r="Q28">
        <v>12.779699000000001</v>
      </c>
      <c r="R28">
        <v>13.169247</v>
      </c>
      <c r="S28">
        <v>13.636744999999999</v>
      </c>
      <c r="T28">
        <v>14.207269999999999</v>
      </c>
      <c r="U28">
        <v>14.835912</v>
      </c>
      <c r="V28">
        <v>15.460705000000001</v>
      </c>
      <c r="W28">
        <v>16.119484</v>
      </c>
      <c r="X28">
        <v>16.770465999999999</v>
      </c>
      <c r="Y28">
        <v>17.423297999999999</v>
      </c>
      <c r="Z28">
        <v>18.078686000000001</v>
      </c>
      <c r="AA28">
        <v>18.695650000000001</v>
      </c>
      <c r="AB28">
        <v>19.302434999999999</v>
      </c>
      <c r="AC28">
        <v>19.899699999999999</v>
      </c>
      <c r="AD28">
        <v>20.443192</v>
      </c>
      <c r="AE28">
        <v>20.971584</v>
      </c>
      <c r="AF28">
        <v>21.516411000000002</v>
      </c>
      <c r="AG28">
        <v>22.055710000000001</v>
      </c>
      <c r="AH28">
        <v>22.587219000000001</v>
      </c>
      <c r="AI28">
        <v>23.130789</v>
      </c>
      <c r="AJ28">
        <v>23.646286</v>
      </c>
      <c r="AK28">
        <v>24.127711999999999</v>
      </c>
      <c r="AL28" s="51">
        <v>1.9E-2</v>
      </c>
    </row>
    <row r="29" spans="2:38">
      <c r="B29" t="s">
        <v>607</v>
      </c>
      <c r="C29" t="s">
        <v>608</v>
      </c>
      <c r="D29" t="s">
        <v>678</v>
      </c>
      <c r="E29" t="s">
        <v>526</v>
      </c>
      <c r="F29">
        <v>0.83036600000000005</v>
      </c>
      <c r="G29">
        <v>0.706063</v>
      </c>
      <c r="H29">
        <v>0.64113799999999999</v>
      </c>
      <c r="I29">
        <v>0.579731</v>
      </c>
      <c r="J29">
        <v>0.51961199999999996</v>
      </c>
      <c r="K29">
        <v>0.46296799999999999</v>
      </c>
      <c r="L29">
        <v>0.411885</v>
      </c>
      <c r="M29">
        <v>0.36980499999999999</v>
      </c>
      <c r="N29">
        <v>0.33390199999999998</v>
      </c>
      <c r="O29">
        <v>0.300844</v>
      </c>
      <c r="P29">
        <v>0.27252199999999999</v>
      </c>
      <c r="Q29">
        <v>0.24665100000000001</v>
      </c>
      <c r="R29">
        <v>0.224524</v>
      </c>
      <c r="S29">
        <v>0.20733099999999999</v>
      </c>
      <c r="T29">
        <v>0.191111</v>
      </c>
      <c r="U29">
        <v>0.18179500000000001</v>
      </c>
      <c r="V29">
        <v>0.174735</v>
      </c>
      <c r="W29">
        <v>0.16950799999999999</v>
      </c>
      <c r="X29">
        <v>0.16416500000000001</v>
      </c>
      <c r="Y29">
        <v>0.160584</v>
      </c>
      <c r="Z29">
        <v>0.158224</v>
      </c>
      <c r="AA29">
        <v>0.15672</v>
      </c>
      <c r="AB29">
        <v>0.15772900000000001</v>
      </c>
      <c r="AC29">
        <v>0.15746499999999999</v>
      </c>
      <c r="AD29">
        <v>0.15956000000000001</v>
      </c>
      <c r="AE29">
        <v>0.161776</v>
      </c>
      <c r="AF29">
        <v>0.16416900000000001</v>
      </c>
      <c r="AG29">
        <v>0.166653</v>
      </c>
      <c r="AH29">
        <v>0.169214</v>
      </c>
      <c r="AI29">
        <v>0.17190900000000001</v>
      </c>
      <c r="AJ29">
        <v>0.174568</v>
      </c>
      <c r="AK29">
        <v>0.17716699999999999</v>
      </c>
      <c r="AL29" s="51">
        <v>-4.9000000000000002E-2</v>
      </c>
    </row>
    <row r="30" spans="2:38">
      <c r="B30" t="s">
        <v>609</v>
      </c>
      <c r="C30" t="s">
        <v>610</v>
      </c>
      <c r="D30" t="s">
        <v>679</v>
      </c>
      <c r="E30" t="s">
        <v>526</v>
      </c>
      <c r="F30">
        <v>2.3678340000000002</v>
      </c>
      <c r="G30">
        <v>2.232389</v>
      </c>
      <c r="H30">
        <v>2.1106009999999999</v>
      </c>
      <c r="I30">
        <v>1.9939389999999999</v>
      </c>
      <c r="J30">
        <v>1.8817010000000001</v>
      </c>
      <c r="K30">
        <v>1.7732079999999999</v>
      </c>
      <c r="L30">
        <v>1.6624810000000001</v>
      </c>
      <c r="M30">
        <v>1.5580000000000001</v>
      </c>
      <c r="N30">
        <v>1.460288</v>
      </c>
      <c r="O30">
        <v>1.369818</v>
      </c>
      <c r="P30">
        <v>1.292019</v>
      </c>
      <c r="Q30">
        <v>1.2234119999999999</v>
      </c>
      <c r="R30">
        <v>1.166809</v>
      </c>
      <c r="S30">
        <v>1.125737</v>
      </c>
      <c r="T30">
        <v>1.0992170000000001</v>
      </c>
      <c r="U30">
        <v>1.082884</v>
      </c>
      <c r="V30">
        <v>1.0734760000000001</v>
      </c>
      <c r="W30">
        <v>1.0696969999999999</v>
      </c>
      <c r="X30">
        <v>1.0676779999999999</v>
      </c>
      <c r="Y30">
        <v>1.069523</v>
      </c>
      <c r="Z30">
        <v>1.075121</v>
      </c>
      <c r="AA30">
        <v>1.0825210000000001</v>
      </c>
      <c r="AB30">
        <v>1.095845</v>
      </c>
      <c r="AC30">
        <v>1.111167</v>
      </c>
      <c r="AD30">
        <v>1.126279</v>
      </c>
      <c r="AE30">
        <v>1.1420250000000001</v>
      </c>
      <c r="AF30">
        <v>1.1589689999999999</v>
      </c>
      <c r="AG30">
        <v>1.1764650000000001</v>
      </c>
      <c r="AH30">
        <v>1.1944239999999999</v>
      </c>
      <c r="AI30">
        <v>1.2133149999999999</v>
      </c>
      <c r="AJ30">
        <v>1.231878</v>
      </c>
      <c r="AK30">
        <v>1.249962</v>
      </c>
      <c r="AL30" s="51">
        <v>-0.02</v>
      </c>
    </row>
    <row r="31" spans="2:38">
      <c r="B31" t="s">
        <v>611</v>
      </c>
      <c r="C31" t="s">
        <v>612</v>
      </c>
      <c r="D31" t="s">
        <v>680</v>
      </c>
      <c r="E31" t="s">
        <v>526</v>
      </c>
      <c r="F31">
        <v>0.22495899999999999</v>
      </c>
      <c r="G31">
        <v>0.21604499999999999</v>
      </c>
      <c r="H31">
        <v>0.208701</v>
      </c>
      <c r="I31">
        <v>0.200902</v>
      </c>
      <c r="J31">
        <v>0.19361900000000001</v>
      </c>
      <c r="K31">
        <v>0.18715499999999999</v>
      </c>
      <c r="L31">
        <v>0.180948</v>
      </c>
      <c r="M31">
        <v>0.175562</v>
      </c>
      <c r="N31">
        <v>0.17080600000000001</v>
      </c>
      <c r="O31">
        <v>0.16639699999999999</v>
      </c>
      <c r="P31">
        <v>0.16244600000000001</v>
      </c>
      <c r="Q31">
        <v>0.15884599999999999</v>
      </c>
      <c r="R31">
        <v>0.155697</v>
      </c>
      <c r="S31">
        <v>0.151112</v>
      </c>
      <c r="T31">
        <v>0.14871799999999999</v>
      </c>
      <c r="U31">
        <v>0.14732100000000001</v>
      </c>
      <c r="V31">
        <v>0.146506</v>
      </c>
      <c r="W31">
        <v>0.146207</v>
      </c>
      <c r="X31">
        <v>0.14633399999999999</v>
      </c>
      <c r="Y31">
        <v>0.14693500000000001</v>
      </c>
      <c r="Z31">
        <v>0.148031</v>
      </c>
      <c r="AA31">
        <v>0.14943699999999999</v>
      </c>
      <c r="AB31">
        <v>0.14979400000000001</v>
      </c>
      <c r="AC31">
        <v>0.15151999999999999</v>
      </c>
      <c r="AD31">
        <v>0.15346599999999999</v>
      </c>
      <c r="AE31">
        <v>0.15557699999999999</v>
      </c>
      <c r="AF31">
        <v>0.15786900000000001</v>
      </c>
      <c r="AG31">
        <v>0.160271</v>
      </c>
      <c r="AH31">
        <v>0.16276099999999999</v>
      </c>
      <c r="AI31">
        <v>0.165382</v>
      </c>
      <c r="AJ31">
        <v>0.16797999999999999</v>
      </c>
      <c r="AK31">
        <v>0.17052800000000001</v>
      </c>
      <c r="AL31" s="51">
        <v>-8.9999999999999993E-3</v>
      </c>
    </row>
    <row r="32" spans="2:38">
      <c r="B32" t="s">
        <v>613</v>
      </c>
      <c r="C32" t="s">
        <v>614</v>
      </c>
      <c r="D32" t="s">
        <v>681</v>
      </c>
      <c r="E32" t="s">
        <v>526</v>
      </c>
      <c r="F32">
        <v>0.47468900000000003</v>
      </c>
      <c r="G32">
        <v>0.45810200000000001</v>
      </c>
      <c r="H32">
        <v>0.4446</v>
      </c>
      <c r="I32">
        <v>0.430259</v>
      </c>
      <c r="J32">
        <v>0.41639100000000001</v>
      </c>
      <c r="K32">
        <v>0.40372200000000003</v>
      </c>
      <c r="L32">
        <v>0.39122699999999999</v>
      </c>
      <c r="M32">
        <v>0.38009399999999999</v>
      </c>
      <c r="N32">
        <v>0.36996000000000001</v>
      </c>
      <c r="O32">
        <v>0.36060700000000001</v>
      </c>
      <c r="P32">
        <v>0.352275</v>
      </c>
      <c r="Q32">
        <v>0.34472199999999997</v>
      </c>
      <c r="R32">
        <v>0.338306</v>
      </c>
      <c r="S32">
        <v>0.329129</v>
      </c>
      <c r="T32">
        <v>0.32439099999999998</v>
      </c>
      <c r="U32">
        <v>0.321766</v>
      </c>
      <c r="V32">
        <v>0.32045800000000002</v>
      </c>
      <c r="W32">
        <v>0.320241</v>
      </c>
      <c r="X32">
        <v>0.320934</v>
      </c>
      <c r="Y32">
        <v>0.32260100000000003</v>
      </c>
      <c r="Z32">
        <v>0.32525500000000002</v>
      </c>
      <c r="AA32">
        <v>0.32855200000000001</v>
      </c>
      <c r="AB32">
        <v>0.329739</v>
      </c>
      <c r="AC32">
        <v>0.33363500000000001</v>
      </c>
      <c r="AD32">
        <v>0.33794400000000002</v>
      </c>
      <c r="AE32">
        <v>0.34259400000000001</v>
      </c>
      <c r="AF32">
        <v>0.34764099999999998</v>
      </c>
      <c r="AG32">
        <v>0.35291899999999998</v>
      </c>
      <c r="AH32">
        <v>0.35838900000000001</v>
      </c>
      <c r="AI32">
        <v>0.364145</v>
      </c>
      <c r="AJ32">
        <v>0.36984600000000001</v>
      </c>
      <c r="AK32">
        <v>0.37543100000000001</v>
      </c>
      <c r="AL32" s="51">
        <v>-8.0000000000000002E-3</v>
      </c>
    </row>
    <row r="33" spans="2:38">
      <c r="B33" t="s">
        <v>615</v>
      </c>
      <c r="C33" t="s">
        <v>616</v>
      </c>
      <c r="D33" t="s">
        <v>682</v>
      </c>
      <c r="E33" t="s">
        <v>526</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125</v>
      </c>
    </row>
    <row r="34" spans="2:38">
      <c r="B34" t="s">
        <v>617</v>
      </c>
      <c r="C34" t="s">
        <v>618</v>
      </c>
      <c r="D34" t="s">
        <v>683</v>
      </c>
      <c r="E34" t="s">
        <v>526</v>
      </c>
      <c r="F34">
        <v>2.8264000000000001E-2</v>
      </c>
      <c r="G34">
        <v>3.3700000000000001E-2</v>
      </c>
      <c r="H34">
        <v>3.9480000000000001E-2</v>
      </c>
      <c r="I34">
        <v>4.5532999999999997E-2</v>
      </c>
      <c r="J34">
        <v>5.1886000000000002E-2</v>
      </c>
      <c r="K34">
        <v>5.8715000000000003E-2</v>
      </c>
      <c r="L34">
        <v>6.6100999999999993E-2</v>
      </c>
      <c r="M34">
        <v>7.4338000000000001E-2</v>
      </c>
      <c r="N34">
        <v>8.3821000000000007E-2</v>
      </c>
      <c r="O34">
        <v>9.4795000000000004E-2</v>
      </c>
      <c r="P34">
        <v>0.107395</v>
      </c>
      <c r="Q34">
        <v>0.121811</v>
      </c>
      <c r="R34">
        <v>0.13772899999999999</v>
      </c>
      <c r="S34">
        <v>0.154776</v>
      </c>
      <c r="T34">
        <v>0.17282800000000001</v>
      </c>
      <c r="U34">
        <v>0.19162000000000001</v>
      </c>
      <c r="V34">
        <v>0.21096799999999999</v>
      </c>
      <c r="W34">
        <v>0.230875</v>
      </c>
      <c r="X34">
        <v>0.25098799999999999</v>
      </c>
      <c r="Y34">
        <v>0.27121699999999999</v>
      </c>
      <c r="Z34">
        <v>0.29134399999999999</v>
      </c>
      <c r="AA34">
        <v>0.31087399999999998</v>
      </c>
      <c r="AB34">
        <v>0.32953100000000002</v>
      </c>
      <c r="AC34">
        <v>0.34753899999999999</v>
      </c>
      <c r="AD34">
        <v>0.36452499999999999</v>
      </c>
      <c r="AE34">
        <v>0.38078800000000002</v>
      </c>
      <c r="AF34">
        <v>0.39656999999999998</v>
      </c>
      <c r="AG34">
        <v>0.41165299999999999</v>
      </c>
      <c r="AH34">
        <v>0.42603000000000002</v>
      </c>
      <c r="AI34">
        <v>0.43985000000000002</v>
      </c>
      <c r="AJ34">
        <v>0.452739</v>
      </c>
      <c r="AK34">
        <v>0.46465499999999998</v>
      </c>
      <c r="AL34" s="51">
        <v>9.5000000000000001E-2</v>
      </c>
    </row>
    <row r="35" spans="2:38">
      <c r="B35" t="s">
        <v>619</v>
      </c>
      <c r="C35" t="s">
        <v>620</v>
      </c>
      <c r="D35" t="s">
        <v>684</v>
      </c>
      <c r="E35" t="s">
        <v>526</v>
      </c>
      <c r="F35">
        <v>50.351860000000002</v>
      </c>
      <c r="G35">
        <v>46.338802000000001</v>
      </c>
      <c r="H35">
        <v>43.198600999999996</v>
      </c>
      <c r="I35">
        <v>40.742455</v>
      </c>
      <c r="J35">
        <v>38.571444999999997</v>
      </c>
      <c r="K35">
        <v>36.784294000000003</v>
      </c>
      <c r="L35">
        <v>34.925426000000002</v>
      </c>
      <c r="M35">
        <v>33.458354999999997</v>
      </c>
      <c r="N35">
        <v>32.467734999999998</v>
      </c>
      <c r="O35">
        <v>31.83914</v>
      </c>
      <c r="P35">
        <v>31.565701000000001</v>
      </c>
      <c r="Q35">
        <v>31.620595999999999</v>
      </c>
      <c r="R35">
        <v>31.909164000000001</v>
      </c>
      <c r="S35">
        <v>32.39669</v>
      </c>
      <c r="T35">
        <v>32.952713000000003</v>
      </c>
      <c r="U35">
        <v>33.723937999999997</v>
      </c>
      <c r="V35">
        <v>34.570953000000003</v>
      </c>
      <c r="W35">
        <v>35.477428000000003</v>
      </c>
      <c r="X35">
        <v>36.505713999999998</v>
      </c>
      <c r="Y35">
        <v>37.623592000000002</v>
      </c>
      <c r="Z35">
        <v>38.743381999999997</v>
      </c>
      <c r="AA35">
        <v>39.801822999999999</v>
      </c>
      <c r="AB35">
        <v>40.9086</v>
      </c>
      <c r="AC35">
        <v>42.020203000000002</v>
      </c>
      <c r="AD35">
        <v>43.027453999999999</v>
      </c>
      <c r="AE35">
        <v>44.026004999999998</v>
      </c>
      <c r="AF35">
        <v>45.094043999999997</v>
      </c>
      <c r="AG35">
        <v>46.157077999999998</v>
      </c>
      <c r="AH35">
        <v>47.202835</v>
      </c>
      <c r="AI35">
        <v>48.277092000000003</v>
      </c>
      <c r="AJ35">
        <v>49.282043000000002</v>
      </c>
      <c r="AK35">
        <v>50.207293999999997</v>
      </c>
      <c r="AL35" s="51">
        <v>0</v>
      </c>
    </row>
    <row r="36" spans="2:38">
      <c r="B36" t="s">
        <v>621</v>
      </c>
      <c r="C36" t="s">
        <v>622</v>
      </c>
      <c r="D36" t="s">
        <v>685</v>
      </c>
      <c r="E36" t="s">
        <v>526</v>
      </c>
      <c r="F36">
        <v>500.84314000000001</v>
      </c>
      <c r="G36">
        <v>480.033051</v>
      </c>
      <c r="H36">
        <v>459.72555499999999</v>
      </c>
      <c r="I36">
        <v>435.27554300000003</v>
      </c>
      <c r="J36">
        <v>407.69442700000002</v>
      </c>
      <c r="K36">
        <v>384.107147</v>
      </c>
      <c r="L36">
        <v>360.20831299999998</v>
      </c>
      <c r="M36">
        <v>341.18103000000002</v>
      </c>
      <c r="N36">
        <v>327.11251800000002</v>
      </c>
      <c r="O36">
        <v>316.80358899999999</v>
      </c>
      <c r="P36">
        <v>309.94732699999997</v>
      </c>
      <c r="Q36">
        <v>305.92056300000002</v>
      </c>
      <c r="R36">
        <v>303.51593000000003</v>
      </c>
      <c r="S36">
        <v>302.22460899999999</v>
      </c>
      <c r="T36">
        <v>301.56359900000001</v>
      </c>
      <c r="U36">
        <v>301.79473899999999</v>
      </c>
      <c r="V36">
        <v>302.61743200000001</v>
      </c>
      <c r="W36">
        <v>304.442047</v>
      </c>
      <c r="X36">
        <v>306.82742300000001</v>
      </c>
      <c r="Y36">
        <v>309.80514499999998</v>
      </c>
      <c r="Z36">
        <v>313.32070900000002</v>
      </c>
      <c r="AA36">
        <v>316.64373799999998</v>
      </c>
      <c r="AB36">
        <v>319.99542200000002</v>
      </c>
      <c r="AC36">
        <v>324.30847199999999</v>
      </c>
      <c r="AD36">
        <v>328.22238199999998</v>
      </c>
      <c r="AE36">
        <v>332.58114599999999</v>
      </c>
      <c r="AF36">
        <v>337.97061200000002</v>
      </c>
      <c r="AG36">
        <v>343.66128500000002</v>
      </c>
      <c r="AH36">
        <v>349.45703099999997</v>
      </c>
      <c r="AI36">
        <v>355.770172</v>
      </c>
      <c r="AJ36">
        <v>361.63034099999999</v>
      </c>
      <c r="AK36">
        <v>366.94320699999997</v>
      </c>
      <c r="AL36" s="51">
        <v>-0.01</v>
      </c>
    </row>
    <row r="37" spans="2:38">
      <c r="B37" t="s">
        <v>451</v>
      </c>
      <c r="D37" t="s">
        <v>686</v>
      </c>
    </row>
    <row r="38" spans="2:38">
      <c r="B38" t="s">
        <v>623</v>
      </c>
      <c r="D38" t="s">
        <v>687</v>
      </c>
    </row>
    <row r="39" spans="2:38">
      <c r="B39" t="s">
        <v>584</v>
      </c>
      <c r="C39" t="s">
        <v>624</v>
      </c>
      <c r="D39" t="s">
        <v>688</v>
      </c>
      <c r="E39" t="s">
        <v>526</v>
      </c>
      <c r="F39">
        <v>568.10015899999996</v>
      </c>
      <c r="G39">
        <v>552.91076699999996</v>
      </c>
      <c r="H39">
        <v>535.64282200000002</v>
      </c>
      <c r="I39">
        <v>510.24987800000002</v>
      </c>
      <c r="J39">
        <v>485.37579299999999</v>
      </c>
      <c r="K39">
        <v>461.44976800000001</v>
      </c>
      <c r="L39">
        <v>438.13613900000001</v>
      </c>
      <c r="M39">
        <v>420.59255999999999</v>
      </c>
      <c r="N39">
        <v>406.89630099999999</v>
      </c>
      <c r="O39">
        <v>396.17797899999999</v>
      </c>
      <c r="P39">
        <v>387.51998900000001</v>
      </c>
      <c r="Q39">
        <v>379.19854700000002</v>
      </c>
      <c r="R39">
        <v>372.75097699999998</v>
      </c>
      <c r="S39">
        <v>366.864868</v>
      </c>
      <c r="T39">
        <v>360.47592200000003</v>
      </c>
      <c r="U39">
        <v>354.38201900000001</v>
      </c>
      <c r="V39">
        <v>348.40802000000002</v>
      </c>
      <c r="W39">
        <v>343.42184400000002</v>
      </c>
      <c r="X39">
        <v>338.79135100000002</v>
      </c>
      <c r="Y39">
        <v>334.78912400000002</v>
      </c>
      <c r="Z39">
        <v>331.11492900000002</v>
      </c>
      <c r="AA39">
        <v>327.08169600000002</v>
      </c>
      <c r="AB39">
        <v>322.94009399999999</v>
      </c>
      <c r="AC39">
        <v>319.72042800000003</v>
      </c>
      <c r="AD39">
        <v>316.69250499999998</v>
      </c>
      <c r="AE39">
        <v>314.37908900000002</v>
      </c>
      <c r="AF39">
        <v>312.80877700000002</v>
      </c>
      <c r="AG39">
        <v>311.83142099999998</v>
      </c>
      <c r="AH39">
        <v>311.25204500000001</v>
      </c>
      <c r="AI39">
        <v>311.45257600000002</v>
      </c>
      <c r="AJ39">
        <v>311.66006499999997</v>
      </c>
      <c r="AK39">
        <v>312.15603599999997</v>
      </c>
      <c r="AL39" s="51">
        <v>-1.9E-2</v>
      </c>
    </row>
    <row r="40" spans="2:38">
      <c r="B40" t="s">
        <v>586</v>
      </c>
      <c r="C40" t="s">
        <v>625</v>
      </c>
      <c r="D40" t="s">
        <v>689</v>
      </c>
      <c r="E40" t="s">
        <v>526</v>
      </c>
      <c r="F40">
        <v>2.5658349999999999</v>
      </c>
      <c r="G40">
        <v>2.6990090000000002</v>
      </c>
      <c r="H40">
        <v>2.8500160000000001</v>
      </c>
      <c r="I40">
        <v>3.0031110000000001</v>
      </c>
      <c r="J40">
        <v>3.1657160000000002</v>
      </c>
      <c r="K40">
        <v>3.3257810000000001</v>
      </c>
      <c r="L40">
        <v>3.4865810000000002</v>
      </c>
      <c r="M40">
        <v>3.666677</v>
      </c>
      <c r="N40">
        <v>3.862921</v>
      </c>
      <c r="O40">
        <v>4.0708330000000004</v>
      </c>
      <c r="P40">
        <v>4.292942</v>
      </c>
      <c r="Q40">
        <v>4.4926190000000004</v>
      </c>
      <c r="R40">
        <v>4.6908859999999999</v>
      </c>
      <c r="S40">
        <v>4.8970750000000001</v>
      </c>
      <c r="T40">
        <v>5.0971799999999998</v>
      </c>
      <c r="U40">
        <v>5.283131</v>
      </c>
      <c r="V40">
        <v>5.4632709999999998</v>
      </c>
      <c r="W40">
        <v>5.6410400000000003</v>
      </c>
      <c r="X40">
        <v>5.8074700000000004</v>
      </c>
      <c r="Y40">
        <v>5.9705890000000004</v>
      </c>
      <c r="Z40">
        <v>6.1169019999999996</v>
      </c>
      <c r="AA40">
        <v>6.2418050000000003</v>
      </c>
      <c r="AB40">
        <v>6.3616770000000002</v>
      </c>
      <c r="AC40">
        <v>6.4749780000000001</v>
      </c>
      <c r="AD40">
        <v>6.5741500000000004</v>
      </c>
      <c r="AE40">
        <v>6.6694250000000004</v>
      </c>
      <c r="AF40">
        <v>6.7622229999999997</v>
      </c>
      <c r="AG40">
        <v>6.8516139999999996</v>
      </c>
      <c r="AH40">
        <v>6.9353150000000001</v>
      </c>
      <c r="AI40">
        <v>7.0208110000000001</v>
      </c>
      <c r="AJ40">
        <v>7.0960749999999999</v>
      </c>
      <c r="AK40">
        <v>7.1673410000000004</v>
      </c>
      <c r="AL40" s="51">
        <v>3.4000000000000002E-2</v>
      </c>
    </row>
    <row r="41" spans="2:38">
      <c r="B41" t="s">
        <v>626</v>
      </c>
      <c r="C41" t="s">
        <v>627</v>
      </c>
      <c r="D41" t="s">
        <v>690</v>
      </c>
      <c r="E41" t="s">
        <v>526</v>
      </c>
      <c r="F41">
        <v>570.66601600000001</v>
      </c>
      <c r="G41">
        <v>555.60980199999995</v>
      </c>
      <c r="H41">
        <v>538.49285899999995</v>
      </c>
      <c r="I41">
        <v>513.25299099999995</v>
      </c>
      <c r="J41">
        <v>488.54150399999997</v>
      </c>
      <c r="K41">
        <v>464.77554300000003</v>
      </c>
      <c r="L41">
        <v>441.62271099999998</v>
      </c>
      <c r="M41">
        <v>424.25924700000002</v>
      </c>
      <c r="N41">
        <v>410.75921599999998</v>
      </c>
      <c r="O41">
        <v>400.24880999999999</v>
      </c>
      <c r="P41">
        <v>391.812927</v>
      </c>
      <c r="Q41">
        <v>383.69116200000002</v>
      </c>
      <c r="R41">
        <v>377.44186400000001</v>
      </c>
      <c r="S41">
        <v>371.761932</v>
      </c>
      <c r="T41">
        <v>365.57308999999998</v>
      </c>
      <c r="U41">
        <v>359.66516100000001</v>
      </c>
      <c r="V41">
        <v>353.87127700000002</v>
      </c>
      <c r="W41">
        <v>349.06289700000002</v>
      </c>
      <c r="X41">
        <v>344.598816</v>
      </c>
      <c r="Y41">
        <v>340.759705</v>
      </c>
      <c r="Z41">
        <v>337.23184199999997</v>
      </c>
      <c r="AA41">
        <v>333.323486</v>
      </c>
      <c r="AB41">
        <v>329.30175800000001</v>
      </c>
      <c r="AC41">
        <v>326.195404</v>
      </c>
      <c r="AD41">
        <v>323.26666299999999</v>
      </c>
      <c r="AE41">
        <v>321.04852299999999</v>
      </c>
      <c r="AF41">
        <v>319.57101399999999</v>
      </c>
      <c r="AG41">
        <v>318.683044</v>
      </c>
      <c r="AH41">
        <v>318.18734699999999</v>
      </c>
      <c r="AI41">
        <v>318.473389</v>
      </c>
      <c r="AJ41">
        <v>318.75613399999997</v>
      </c>
      <c r="AK41">
        <v>319.32336400000003</v>
      </c>
      <c r="AL41" s="51">
        <v>-1.9E-2</v>
      </c>
    </row>
    <row r="42" spans="2:38">
      <c r="B42" t="s">
        <v>628</v>
      </c>
      <c r="D42" t="s">
        <v>691</v>
      </c>
    </row>
    <row r="43" spans="2:38">
      <c r="B43" t="s">
        <v>591</v>
      </c>
      <c r="C43" t="s">
        <v>629</v>
      </c>
      <c r="D43" t="s">
        <v>692</v>
      </c>
      <c r="E43" t="s">
        <v>526</v>
      </c>
      <c r="F43">
        <v>142.738327</v>
      </c>
      <c r="G43">
        <v>135.48135400000001</v>
      </c>
      <c r="H43">
        <v>128.89866599999999</v>
      </c>
      <c r="I43">
        <v>121.533928</v>
      </c>
      <c r="J43">
        <v>114.699692</v>
      </c>
      <c r="K43">
        <v>108.099869</v>
      </c>
      <c r="L43">
        <v>101.455727</v>
      </c>
      <c r="M43">
        <v>96.336731</v>
      </c>
      <c r="N43">
        <v>92.071151999999998</v>
      </c>
      <c r="O43">
        <v>88.464744999999994</v>
      </c>
      <c r="P43">
        <v>85.461547999999993</v>
      </c>
      <c r="Q43">
        <v>82.537796</v>
      </c>
      <c r="R43">
        <v>80.105514999999997</v>
      </c>
      <c r="S43">
        <v>77.806274000000002</v>
      </c>
      <c r="T43">
        <v>75.616378999999995</v>
      </c>
      <c r="U43">
        <v>73.568245000000005</v>
      </c>
      <c r="V43">
        <v>71.726912999999996</v>
      </c>
      <c r="W43">
        <v>70.179328999999996</v>
      </c>
      <c r="X43">
        <v>68.891838000000007</v>
      </c>
      <c r="Y43">
        <v>67.673957999999999</v>
      </c>
      <c r="Z43">
        <v>66.768082000000007</v>
      </c>
      <c r="AA43">
        <v>66.188698000000002</v>
      </c>
      <c r="AB43">
        <v>65.617133999999993</v>
      </c>
      <c r="AC43">
        <v>65.187965000000005</v>
      </c>
      <c r="AD43">
        <v>64.778198000000003</v>
      </c>
      <c r="AE43">
        <v>64.540183999999996</v>
      </c>
      <c r="AF43">
        <v>64.468711999999996</v>
      </c>
      <c r="AG43">
        <v>64.513419999999996</v>
      </c>
      <c r="AH43">
        <v>64.615821999999994</v>
      </c>
      <c r="AI43">
        <v>64.881530999999995</v>
      </c>
      <c r="AJ43">
        <v>65.100204000000005</v>
      </c>
      <c r="AK43">
        <v>65.352080999999998</v>
      </c>
      <c r="AL43" s="51">
        <v>-2.5000000000000001E-2</v>
      </c>
    </row>
    <row r="44" spans="2:38">
      <c r="B44" t="s">
        <v>593</v>
      </c>
      <c r="C44" t="s">
        <v>630</v>
      </c>
      <c r="D44" t="s">
        <v>693</v>
      </c>
      <c r="E44" t="s">
        <v>526</v>
      </c>
      <c r="F44">
        <v>2.4459999999999998E-3</v>
      </c>
      <c r="G44">
        <v>5.1200000000000004E-3</v>
      </c>
      <c r="H44">
        <v>8.881E-3</v>
      </c>
      <c r="I44">
        <v>1.4477E-2</v>
      </c>
      <c r="J44">
        <v>2.1189E-2</v>
      </c>
      <c r="K44">
        <v>2.9221E-2</v>
      </c>
      <c r="L44">
        <v>3.8920999999999997E-2</v>
      </c>
      <c r="M44">
        <v>5.0948E-2</v>
      </c>
      <c r="N44">
        <v>6.5360000000000001E-2</v>
      </c>
      <c r="O44">
        <v>8.2410999999999998E-2</v>
      </c>
      <c r="P44">
        <v>0.10225099999999999</v>
      </c>
      <c r="Q44">
        <v>0.124219</v>
      </c>
      <c r="R44">
        <v>0.14852399999999999</v>
      </c>
      <c r="S44">
        <v>0.17486199999999999</v>
      </c>
      <c r="T44">
        <v>0.20239199999999999</v>
      </c>
      <c r="U44">
        <v>0.23039200000000001</v>
      </c>
      <c r="V44">
        <v>0.25886100000000001</v>
      </c>
      <c r="W44">
        <v>0.28758499999999998</v>
      </c>
      <c r="X44">
        <v>0.31568299999999999</v>
      </c>
      <c r="Y44">
        <v>0.34294400000000003</v>
      </c>
      <c r="Z44">
        <v>0.36922899999999997</v>
      </c>
      <c r="AA44">
        <v>0.39379799999999998</v>
      </c>
      <c r="AB44">
        <v>0.41655599999999998</v>
      </c>
      <c r="AC44">
        <v>0.43754700000000002</v>
      </c>
      <c r="AD44">
        <v>0.45666200000000001</v>
      </c>
      <c r="AE44">
        <v>0.474464</v>
      </c>
      <c r="AF44">
        <v>0.491118</v>
      </c>
      <c r="AG44">
        <v>0.50666100000000003</v>
      </c>
      <c r="AH44">
        <v>0.52099200000000001</v>
      </c>
      <c r="AI44">
        <v>0.53454900000000005</v>
      </c>
      <c r="AJ44">
        <v>0.54666599999999999</v>
      </c>
      <c r="AK44">
        <v>0.55769800000000003</v>
      </c>
      <c r="AL44" s="51">
        <v>0.191</v>
      </c>
    </row>
    <row r="45" spans="2:38">
      <c r="B45" t="s">
        <v>595</v>
      </c>
      <c r="C45" t="s">
        <v>631</v>
      </c>
      <c r="D45" t="s">
        <v>694</v>
      </c>
      <c r="E45" t="s">
        <v>526</v>
      </c>
      <c r="F45">
        <v>1.332E-2</v>
      </c>
      <c r="G45">
        <v>2.5869E-2</v>
      </c>
      <c r="H45">
        <v>4.0931000000000002E-2</v>
      </c>
      <c r="I45">
        <v>5.8205E-2</v>
      </c>
      <c r="J45">
        <v>7.9255000000000006E-2</v>
      </c>
      <c r="K45">
        <v>0.104505</v>
      </c>
      <c r="L45">
        <v>0.13458100000000001</v>
      </c>
      <c r="M45">
        <v>0.17211699999999999</v>
      </c>
      <c r="N45">
        <v>0.21687300000000001</v>
      </c>
      <c r="O45">
        <v>0.26934599999999997</v>
      </c>
      <c r="P45">
        <v>0.32996500000000001</v>
      </c>
      <c r="Q45">
        <v>0.39533099999999999</v>
      </c>
      <c r="R45">
        <v>0.46674700000000002</v>
      </c>
      <c r="S45">
        <v>0.54345200000000005</v>
      </c>
      <c r="T45">
        <v>0.62151800000000001</v>
      </c>
      <c r="U45">
        <v>0.69823100000000005</v>
      </c>
      <c r="V45">
        <v>0.77464999999999995</v>
      </c>
      <c r="W45">
        <v>0.851024</v>
      </c>
      <c r="X45">
        <v>0.923898</v>
      </c>
      <c r="Y45">
        <v>0.99381200000000003</v>
      </c>
      <c r="Z45">
        <v>1.060044</v>
      </c>
      <c r="AA45">
        <v>1.1193409999999999</v>
      </c>
      <c r="AB45">
        <v>1.1723490000000001</v>
      </c>
      <c r="AC45">
        <v>1.2205809999999999</v>
      </c>
      <c r="AD45">
        <v>1.2637370000000001</v>
      </c>
      <c r="AE45">
        <v>1.305345</v>
      </c>
      <c r="AF45">
        <v>1.345677</v>
      </c>
      <c r="AG45">
        <v>1.38411</v>
      </c>
      <c r="AH45">
        <v>1.4199930000000001</v>
      </c>
      <c r="AI45">
        <v>1.455551</v>
      </c>
      <c r="AJ45">
        <v>1.4870099999999999</v>
      </c>
      <c r="AK45">
        <v>1.515976</v>
      </c>
      <c r="AL45" s="51">
        <v>0.16500000000000001</v>
      </c>
    </row>
    <row r="46" spans="2:38">
      <c r="B46" t="s">
        <v>597</v>
      </c>
      <c r="C46" t="s">
        <v>632</v>
      </c>
      <c r="D46" t="s">
        <v>695</v>
      </c>
      <c r="E46" t="s">
        <v>526</v>
      </c>
      <c r="F46">
        <v>0.27516299999999999</v>
      </c>
      <c r="G46">
        <v>0.16385</v>
      </c>
      <c r="H46">
        <v>8.6896000000000001E-2</v>
      </c>
      <c r="I46">
        <v>9.0712000000000001E-2</v>
      </c>
      <c r="J46">
        <v>0.11236599999999999</v>
      </c>
      <c r="K46">
        <v>0.13886499999999999</v>
      </c>
      <c r="L46">
        <v>0.171462</v>
      </c>
      <c r="M46">
        <v>0.213585</v>
      </c>
      <c r="N46">
        <v>0.264766</v>
      </c>
      <c r="O46">
        <v>0.32514199999999999</v>
      </c>
      <c r="P46">
        <v>0.39469199999999999</v>
      </c>
      <c r="Q46">
        <v>0.46919</v>
      </c>
      <c r="R46">
        <v>0.54975600000000002</v>
      </c>
      <c r="S46">
        <v>0.63524099999999994</v>
      </c>
      <c r="T46">
        <v>0.72111499999999995</v>
      </c>
      <c r="U46">
        <v>0.80416299999999996</v>
      </c>
      <c r="V46">
        <v>0.88542900000000002</v>
      </c>
      <c r="W46">
        <v>0.96563200000000005</v>
      </c>
      <c r="X46">
        <v>1.041002</v>
      </c>
      <c r="Y46">
        <v>1.1121639999999999</v>
      </c>
      <c r="Z46">
        <v>1.1785509999999999</v>
      </c>
      <c r="AA46">
        <v>1.236939</v>
      </c>
      <c r="AB46">
        <v>1.2881629999999999</v>
      </c>
      <c r="AC46">
        <v>1.333923</v>
      </c>
      <c r="AD46">
        <v>1.373882</v>
      </c>
      <c r="AE46">
        <v>1.4116230000000001</v>
      </c>
      <c r="AF46">
        <v>1.448245</v>
      </c>
      <c r="AG46">
        <v>1.4828809999999999</v>
      </c>
      <c r="AH46">
        <v>1.5148250000000001</v>
      </c>
      <c r="AI46">
        <v>1.5464450000000001</v>
      </c>
      <c r="AJ46">
        <v>1.573922</v>
      </c>
      <c r="AK46">
        <v>1.598975</v>
      </c>
      <c r="AL46" s="51">
        <v>5.8000000000000003E-2</v>
      </c>
    </row>
    <row r="47" spans="2:38">
      <c r="B47" t="s">
        <v>599</v>
      </c>
      <c r="C47" t="s">
        <v>633</v>
      </c>
      <c r="D47" t="s">
        <v>696</v>
      </c>
      <c r="E47" t="s">
        <v>526</v>
      </c>
      <c r="F47">
        <v>0.38447500000000001</v>
      </c>
      <c r="G47">
        <v>0.33132400000000001</v>
      </c>
      <c r="H47">
        <v>0.31892799999999999</v>
      </c>
      <c r="I47">
        <v>0.35848600000000003</v>
      </c>
      <c r="J47">
        <v>0.40673399999999998</v>
      </c>
      <c r="K47">
        <v>0.45641300000000001</v>
      </c>
      <c r="L47">
        <v>0.50287599999999999</v>
      </c>
      <c r="M47">
        <v>0.55600300000000002</v>
      </c>
      <c r="N47">
        <v>0.61536599999999997</v>
      </c>
      <c r="O47">
        <v>0.68074999999999997</v>
      </c>
      <c r="P47">
        <v>0.75111000000000006</v>
      </c>
      <c r="Q47">
        <v>0.82247800000000004</v>
      </c>
      <c r="R47">
        <v>0.89560899999999999</v>
      </c>
      <c r="S47">
        <v>0.96509100000000003</v>
      </c>
      <c r="T47">
        <v>1.034486</v>
      </c>
      <c r="U47">
        <v>1.1009629999999999</v>
      </c>
      <c r="V47">
        <v>1.1655960000000001</v>
      </c>
      <c r="W47">
        <v>1.2278439999999999</v>
      </c>
      <c r="X47">
        <v>1.2865819999999999</v>
      </c>
      <c r="Y47">
        <v>1.342551</v>
      </c>
      <c r="Z47">
        <v>1.3957660000000001</v>
      </c>
      <c r="AA47">
        <v>1.444394</v>
      </c>
      <c r="AB47">
        <v>1.4871760000000001</v>
      </c>
      <c r="AC47">
        <v>1.5271159999999999</v>
      </c>
      <c r="AD47">
        <v>1.5626009999999999</v>
      </c>
      <c r="AE47">
        <v>1.595467</v>
      </c>
      <c r="AF47">
        <v>1.625794</v>
      </c>
      <c r="AG47">
        <v>1.6542129999999999</v>
      </c>
      <c r="AH47">
        <v>1.6803779999999999</v>
      </c>
      <c r="AI47">
        <v>1.705727</v>
      </c>
      <c r="AJ47">
        <v>1.7283029999999999</v>
      </c>
      <c r="AK47">
        <v>1.749209</v>
      </c>
      <c r="AL47" s="51">
        <v>0.05</v>
      </c>
    </row>
    <row r="48" spans="2:38">
      <c r="B48" t="s">
        <v>601</v>
      </c>
      <c r="C48" t="s">
        <v>634</v>
      </c>
      <c r="D48" t="s">
        <v>697</v>
      </c>
      <c r="E48" t="s">
        <v>526</v>
      </c>
      <c r="F48">
        <v>0.89918500000000001</v>
      </c>
      <c r="G48">
        <v>0.47334199999999998</v>
      </c>
      <c r="H48">
        <v>0.219304</v>
      </c>
      <c r="I48">
        <v>0.192021</v>
      </c>
      <c r="J48">
        <v>0.204038</v>
      </c>
      <c r="K48">
        <v>0.21962499999999999</v>
      </c>
      <c r="L48">
        <v>0.23896800000000001</v>
      </c>
      <c r="M48">
        <v>0.268793</v>
      </c>
      <c r="N48">
        <v>0.309807</v>
      </c>
      <c r="O48">
        <v>0.36046400000000001</v>
      </c>
      <c r="P48">
        <v>0.41862700000000003</v>
      </c>
      <c r="Q48">
        <v>0.48048099999999999</v>
      </c>
      <c r="R48">
        <v>0.546234</v>
      </c>
      <c r="S48">
        <v>0.61461200000000005</v>
      </c>
      <c r="T48">
        <v>0.68196999999999997</v>
      </c>
      <c r="U48">
        <v>0.74655000000000005</v>
      </c>
      <c r="V48">
        <v>0.81062599999999996</v>
      </c>
      <c r="W48">
        <v>0.87539500000000003</v>
      </c>
      <c r="X48">
        <v>0.93721600000000005</v>
      </c>
      <c r="Y48">
        <v>0.99646999999999997</v>
      </c>
      <c r="Z48">
        <v>1.0528109999999999</v>
      </c>
      <c r="AA48">
        <v>1.104652</v>
      </c>
      <c r="AB48">
        <v>1.152623</v>
      </c>
      <c r="AC48">
        <v>1.1958279999999999</v>
      </c>
      <c r="AD48">
        <v>1.2337070000000001</v>
      </c>
      <c r="AE48">
        <v>1.268777</v>
      </c>
      <c r="AF48">
        <v>1.3026869999999999</v>
      </c>
      <c r="AG48">
        <v>1.334044</v>
      </c>
      <c r="AH48">
        <v>1.3625860000000001</v>
      </c>
      <c r="AI48">
        <v>1.389534</v>
      </c>
      <c r="AJ48">
        <v>1.413311</v>
      </c>
      <c r="AK48">
        <v>1.434876</v>
      </c>
      <c r="AL48" s="51">
        <v>1.4999999999999999E-2</v>
      </c>
    </row>
    <row r="49" spans="1:38">
      <c r="B49" t="s">
        <v>603</v>
      </c>
      <c r="C49" t="s">
        <v>635</v>
      </c>
      <c r="D49" t="s">
        <v>698</v>
      </c>
      <c r="E49" t="s">
        <v>526</v>
      </c>
      <c r="F49">
        <v>0</v>
      </c>
      <c r="G49">
        <v>0</v>
      </c>
      <c r="H49">
        <v>0</v>
      </c>
      <c r="I49">
        <v>0</v>
      </c>
      <c r="J49">
        <v>0</v>
      </c>
      <c r="K49">
        <v>0</v>
      </c>
      <c r="L49">
        <v>0</v>
      </c>
      <c r="M49">
        <v>4.15E-4</v>
      </c>
      <c r="N49">
        <v>8.7600000000000004E-4</v>
      </c>
      <c r="O49">
        <v>1.4170000000000001E-3</v>
      </c>
      <c r="P49">
        <v>2.0760000000000002E-3</v>
      </c>
      <c r="Q49">
        <v>2.8709999999999999E-3</v>
      </c>
      <c r="R49">
        <v>3.8500000000000001E-3</v>
      </c>
      <c r="S49">
        <v>5.0559999999999997E-3</v>
      </c>
      <c r="T49">
        <v>6.5120000000000004E-3</v>
      </c>
      <c r="U49">
        <v>8.2410000000000001E-3</v>
      </c>
      <c r="V49">
        <v>1.0293E-2</v>
      </c>
      <c r="W49">
        <v>1.2704E-2</v>
      </c>
      <c r="X49">
        <v>1.5458E-2</v>
      </c>
      <c r="Y49">
        <v>1.8558999999999999E-2</v>
      </c>
      <c r="Z49">
        <v>2.1968999999999999E-2</v>
      </c>
      <c r="AA49">
        <v>2.5586000000000001E-2</v>
      </c>
      <c r="AB49">
        <v>2.9343999999999999E-2</v>
      </c>
      <c r="AC49">
        <v>3.3187000000000001E-2</v>
      </c>
      <c r="AD49">
        <v>3.7033000000000003E-2</v>
      </c>
      <c r="AE49">
        <v>4.0897000000000003E-2</v>
      </c>
      <c r="AF49">
        <v>4.4738E-2</v>
      </c>
      <c r="AG49">
        <v>4.8520000000000001E-2</v>
      </c>
      <c r="AH49">
        <v>5.2192000000000002E-2</v>
      </c>
      <c r="AI49">
        <v>5.5780000000000003E-2</v>
      </c>
      <c r="AJ49">
        <v>5.9173999999999997E-2</v>
      </c>
      <c r="AK49">
        <v>6.2400999999999998E-2</v>
      </c>
      <c r="AL49" t="s">
        <v>125</v>
      </c>
    </row>
    <row r="50" spans="1:38">
      <c r="B50" t="s">
        <v>605</v>
      </c>
      <c r="C50" t="s">
        <v>636</v>
      </c>
      <c r="D50" t="s">
        <v>699</v>
      </c>
      <c r="E50" t="s">
        <v>526</v>
      </c>
      <c r="F50">
        <v>2.858212</v>
      </c>
      <c r="G50">
        <v>2.90564</v>
      </c>
      <c r="H50">
        <v>3.053677</v>
      </c>
      <c r="I50">
        <v>3.2142750000000002</v>
      </c>
      <c r="J50">
        <v>3.4005670000000001</v>
      </c>
      <c r="K50">
        <v>3.569194</v>
      </c>
      <c r="L50">
        <v>3.7393610000000002</v>
      </c>
      <c r="M50">
        <v>3.9748049999999999</v>
      </c>
      <c r="N50">
        <v>4.3258260000000002</v>
      </c>
      <c r="O50">
        <v>4.7461799999999998</v>
      </c>
      <c r="P50">
        <v>5.2262519999999997</v>
      </c>
      <c r="Q50">
        <v>5.7268429999999997</v>
      </c>
      <c r="R50">
        <v>6.2371639999999999</v>
      </c>
      <c r="S50">
        <v>6.7621640000000003</v>
      </c>
      <c r="T50">
        <v>7.2522900000000003</v>
      </c>
      <c r="U50">
        <v>7.7110919999999998</v>
      </c>
      <c r="V50">
        <v>8.1369740000000004</v>
      </c>
      <c r="W50">
        <v>8.5411059999999992</v>
      </c>
      <c r="X50">
        <v>8.9041730000000001</v>
      </c>
      <c r="Y50">
        <v>9.2409549999999996</v>
      </c>
      <c r="Z50">
        <v>9.5483840000000004</v>
      </c>
      <c r="AA50">
        <v>9.8064459999999993</v>
      </c>
      <c r="AB50">
        <v>10.024403</v>
      </c>
      <c r="AC50">
        <v>10.213915999999999</v>
      </c>
      <c r="AD50">
        <v>10.374847000000001</v>
      </c>
      <c r="AE50">
        <v>10.531025</v>
      </c>
      <c r="AF50">
        <v>10.68647</v>
      </c>
      <c r="AG50">
        <v>10.840935999999999</v>
      </c>
      <c r="AH50">
        <v>10.990467000000001</v>
      </c>
      <c r="AI50">
        <v>11.1508</v>
      </c>
      <c r="AJ50">
        <v>11.296684000000001</v>
      </c>
      <c r="AK50">
        <v>11.43774</v>
      </c>
      <c r="AL50" s="51">
        <v>4.5999999999999999E-2</v>
      </c>
    </row>
    <row r="51" spans="1:38">
      <c r="B51" t="s">
        <v>607</v>
      </c>
      <c r="C51" t="s">
        <v>637</v>
      </c>
      <c r="D51" t="s">
        <v>700</v>
      </c>
      <c r="E51" t="s">
        <v>526</v>
      </c>
      <c r="F51">
        <v>1.0737140000000001</v>
      </c>
      <c r="G51">
        <v>0.90647599999999995</v>
      </c>
      <c r="H51">
        <v>0.83596599999999999</v>
      </c>
      <c r="I51">
        <v>0.76888000000000001</v>
      </c>
      <c r="J51">
        <v>0.70402100000000001</v>
      </c>
      <c r="K51">
        <v>0.64055700000000004</v>
      </c>
      <c r="L51">
        <v>0.587279</v>
      </c>
      <c r="M51">
        <v>0.54122899999999996</v>
      </c>
      <c r="N51">
        <v>0.505911</v>
      </c>
      <c r="O51">
        <v>0.475379</v>
      </c>
      <c r="P51">
        <v>0.44637199999999999</v>
      </c>
      <c r="Q51">
        <v>0.420539</v>
      </c>
      <c r="R51">
        <v>0.396258</v>
      </c>
      <c r="S51">
        <v>0.37740200000000002</v>
      </c>
      <c r="T51">
        <v>0.35689100000000001</v>
      </c>
      <c r="U51">
        <v>0.34444200000000003</v>
      </c>
      <c r="V51">
        <v>0.333208</v>
      </c>
      <c r="W51">
        <v>0.32392900000000002</v>
      </c>
      <c r="X51">
        <v>0.31595699999999999</v>
      </c>
      <c r="Y51">
        <v>0.30943900000000002</v>
      </c>
      <c r="Z51">
        <v>0.30364400000000002</v>
      </c>
      <c r="AA51">
        <v>0.29796299999999998</v>
      </c>
      <c r="AB51">
        <v>0.294904</v>
      </c>
      <c r="AC51">
        <v>0.29070600000000002</v>
      </c>
      <c r="AD51">
        <v>0.28850300000000001</v>
      </c>
      <c r="AE51">
        <v>0.286551</v>
      </c>
      <c r="AF51">
        <v>0.28499999999999998</v>
      </c>
      <c r="AG51">
        <v>0.28387200000000001</v>
      </c>
      <c r="AH51">
        <v>0.283113</v>
      </c>
      <c r="AI51">
        <v>0.28288799999999997</v>
      </c>
      <c r="AJ51">
        <v>0.28287299999999999</v>
      </c>
      <c r="AK51">
        <v>0.28319699999999998</v>
      </c>
      <c r="AL51" s="51">
        <v>-4.2000000000000003E-2</v>
      </c>
    </row>
    <row r="52" spans="1:38">
      <c r="B52" t="s">
        <v>609</v>
      </c>
      <c r="C52" t="s">
        <v>638</v>
      </c>
      <c r="D52" t="s">
        <v>701</v>
      </c>
      <c r="E52" t="s">
        <v>526</v>
      </c>
      <c r="F52">
        <v>2.5368499999999998</v>
      </c>
      <c r="G52">
        <v>2.4352480000000001</v>
      </c>
      <c r="H52">
        <v>2.3399670000000001</v>
      </c>
      <c r="I52">
        <v>2.2459349999999998</v>
      </c>
      <c r="J52">
        <v>2.1583770000000002</v>
      </c>
      <c r="K52">
        <v>2.0690119999999999</v>
      </c>
      <c r="L52">
        <v>1.992855</v>
      </c>
      <c r="M52">
        <v>1.9177109999999999</v>
      </c>
      <c r="N52">
        <v>1.857766</v>
      </c>
      <c r="O52">
        <v>1.8050310000000001</v>
      </c>
      <c r="P52">
        <v>1.7560990000000001</v>
      </c>
      <c r="Q52">
        <v>1.706785</v>
      </c>
      <c r="R52">
        <v>1.6592199999999999</v>
      </c>
      <c r="S52">
        <v>1.618849</v>
      </c>
      <c r="T52">
        <v>1.5817479999999999</v>
      </c>
      <c r="U52">
        <v>1.551523</v>
      </c>
      <c r="V52">
        <v>1.5238799999999999</v>
      </c>
      <c r="W52">
        <v>1.500988</v>
      </c>
      <c r="X52">
        <v>1.480864</v>
      </c>
      <c r="Y52">
        <v>1.464526</v>
      </c>
      <c r="Z52">
        <v>1.4501500000000001</v>
      </c>
      <c r="AA52">
        <v>1.4356660000000001</v>
      </c>
      <c r="AB52">
        <v>1.4243170000000001</v>
      </c>
      <c r="AC52">
        <v>1.4139090000000001</v>
      </c>
      <c r="AD52">
        <v>1.4034759999999999</v>
      </c>
      <c r="AE52">
        <v>1.3941920000000001</v>
      </c>
      <c r="AF52">
        <v>1.386728</v>
      </c>
      <c r="AG52">
        <v>1.3810819999999999</v>
      </c>
      <c r="AH52">
        <v>1.3769819999999999</v>
      </c>
      <c r="AI52">
        <v>1.3753029999999999</v>
      </c>
      <c r="AJ52">
        <v>1.374285</v>
      </c>
      <c r="AK52">
        <v>1.3746229999999999</v>
      </c>
      <c r="AL52" s="51">
        <v>-0.02</v>
      </c>
    </row>
    <row r="53" spans="1:38">
      <c r="B53" t="s">
        <v>611</v>
      </c>
      <c r="C53" t="s">
        <v>639</v>
      </c>
      <c r="D53" t="s">
        <v>702</v>
      </c>
      <c r="E53" t="s">
        <v>526</v>
      </c>
      <c r="F53">
        <v>0.98101799999999995</v>
      </c>
      <c r="G53">
        <v>0.90118600000000004</v>
      </c>
      <c r="H53">
        <v>0.82867599999999997</v>
      </c>
      <c r="I53">
        <v>0.76334800000000003</v>
      </c>
      <c r="J53">
        <v>0.705488</v>
      </c>
      <c r="K53">
        <v>0.65053300000000003</v>
      </c>
      <c r="L53">
        <v>0.60583299999999995</v>
      </c>
      <c r="M53">
        <v>0.56197200000000003</v>
      </c>
      <c r="N53">
        <v>0.52614300000000003</v>
      </c>
      <c r="O53">
        <v>0.494508</v>
      </c>
      <c r="P53">
        <v>0.46600599999999998</v>
      </c>
      <c r="Q53">
        <v>0.43837599999999999</v>
      </c>
      <c r="R53">
        <v>0.41249999999999998</v>
      </c>
      <c r="S53">
        <v>0.39317600000000003</v>
      </c>
      <c r="T53">
        <v>0.37672099999999997</v>
      </c>
      <c r="U53">
        <v>0.36442400000000003</v>
      </c>
      <c r="V53">
        <v>0.35336800000000002</v>
      </c>
      <c r="W53">
        <v>0.34434399999999998</v>
      </c>
      <c r="X53">
        <v>0.336594</v>
      </c>
      <c r="Y53">
        <v>0.33022200000000002</v>
      </c>
      <c r="Z53">
        <v>0.32442500000000002</v>
      </c>
      <c r="AA53">
        <v>0.31859399999999999</v>
      </c>
      <c r="AB53">
        <v>0.31545800000000002</v>
      </c>
      <c r="AC53">
        <v>0.31298300000000001</v>
      </c>
      <c r="AD53">
        <v>0.31056400000000001</v>
      </c>
      <c r="AE53">
        <v>0.30834899999999998</v>
      </c>
      <c r="AF53">
        <v>0.306479</v>
      </c>
      <c r="AG53">
        <v>0.30495899999999998</v>
      </c>
      <c r="AH53">
        <v>0.30375099999999999</v>
      </c>
      <c r="AI53">
        <v>0.30303099999999999</v>
      </c>
      <c r="AJ53">
        <v>0.30249700000000002</v>
      </c>
      <c r="AK53">
        <v>0.302286</v>
      </c>
      <c r="AL53" s="51">
        <v>-3.6999999999999998E-2</v>
      </c>
    </row>
    <row r="54" spans="1:38">
      <c r="B54" t="s">
        <v>613</v>
      </c>
      <c r="C54" t="s">
        <v>640</v>
      </c>
      <c r="D54" t="s">
        <v>703</v>
      </c>
      <c r="E54" t="s">
        <v>526</v>
      </c>
      <c r="F54">
        <v>4.798648</v>
      </c>
      <c r="G54">
        <v>4.327915</v>
      </c>
      <c r="H54">
        <v>3.8918439999999999</v>
      </c>
      <c r="I54">
        <v>3.4951669999999999</v>
      </c>
      <c r="J54">
        <v>3.138191</v>
      </c>
      <c r="K54">
        <v>2.7981319999999998</v>
      </c>
      <c r="L54">
        <v>2.5161389999999999</v>
      </c>
      <c r="M54">
        <v>2.2360000000000002</v>
      </c>
      <c r="N54">
        <v>2.0031240000000001</v>
      </c>
      <c r="O54">
        <v>1.7961480000000001</v>
      </c>
      <c r="P54">
        <v>1.610109</v>
      </c>
      <c r="Q54">
        <v>1.4324939999999999</v>
      </c>
      <c r="R54">
        <v>1.2602930000000001</v>
      </c>
      <c r="S54">
        <v>1.1582619999999999</v>
      </c>
      <c r="T54">
        <v>1.0719689999999999</v>
      </c>
      <c r="U54">
        <v>1.010499</v>
      </c>
      <c r="V54">
        <v>0.95696000000000003</v>
      </c>
      <c r="W54">
        <v>0.91570499999999999</v>
      </c>
      <c r="X54">
        <v>0.88198500000000002</v>
      </c>
      <c r="Y54">
        <v>0.85499599999999998</v>
      </c>
      <c r="Z54">
        <v>0.83058299999999996</v>
      </c>
      <c r="AA54">
        <v>0.80486500000000005</v>
      </c>
      <c r="AB54">
        <v>0.79890799999999995</v>
      </c>
      <c r="AC54">
        <v>0.79313500000000003</v>
      </c>
      <c r="AD54">
        <v>0.787277</v>
      </c>
      <c r="AE54">
        <v>0.78211299999999995</v>
      </c>
      <c r="AF54">
        <v>0.77803</v>
      </c>
      <c r="AG54">
        <v>0.77501399999999998</v>
      </c>
      <c r="AH54">
        <v>0.77286900000000003</v>
      </c>
      <c r="AI54">
        <v>0.77212000000000003</v>
      </c>
      <c r="AJ54">
        <v>0.77170099999999997</v>
      </c>
      <c r="AK54">
        <v>0.77200999999999997</v>
      </c>
      <c r="AL54" s="51">
        <v>-5.7000000000000002E-2</v>
      </c>
    </row>
    <row r="55" spans="1:38">
      <c r="B55" t="s">
        <v>615</v>
      </c>
      <c r="C55" t="s">
        <v>641</v>
      </c>
      <c r="D55" t="s">
        <v>704</v>
      </c>
      <c r="E55" t="s">
        <v>526</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125</v>
      </c>
    </row>
    <row r="56" spans="1:38">
      <c r="B56" t="s">
        <v>617</v>
      </c>
      <c r="C56" t="s">
        <v>642</v>
      </c>
      <c r="D56" t="s">
        <v>705</v>
      </c>
      <c r="E56" t="s">
        <v>526</v>
      </c>
      <c r="F56">
        <v>0</v>
      </c>
      <c r="G56">
        <v>1.4799999999999999E-4</v>
      </c>
      <c r="H56">
        <v>3.1E-4</v>
      </c>
      <c r="I56">
        <v>4.9600000000000002E-4</v>
      </c>
      <c r="J56">
        <v>7.1599999999999995E-4</v>
      </c>
      <c r="K56">
        <v>9.7999999999999997E-4</v>
      </c>
      <c r="L56">
        <v>1.302E-3</v>
      </c>
      <c r="M56">
        <v>1.7030000000000001E-3</v>
      </c>
      <c r="N56">
        <v>2.1849999999999999E-3</v>
      </c>
      <c r="O56">
        <v>2.7590000000000002E-3</v>
      </c>
      <c r="P56">
        <v>3.434E-3</v>
      </c>
      <c r="Q56">
        <v>4.1869999999999997E-3</v>
      </c>
      <c r="R56">
        <v>5.0280000000000004E-3</v>
      </c>
      <c r="S56">
        <v>5.9490000000000003E-3</v>
      </c>
      <c r="T56">
        <v>6.914E-3</v>
      </c>
      <c r="U56">
        <v>7.894E-3</v>
      </c>
      <c r="V56">
        <v>8.8839999999999995E-3</v>
      </c>
      <c r="W56">
        <v>9.8750000000000001E-3</v>
      </c>
      <c r="X56">
        <v>1.0832E-2</v>
      </c>
      <c r="Y56">
        <v>1.1750999999999999E-2</v>
      </c>
      <c r="Z56">
        <v>1.2618000000000001E-2</v>
      </c>
      <c r="AA56">
        <v>1.3402000000000001E-2</v>
      </c>
      <c r="AB56">
        <v>1.4101000000000001E-2</v>
      </c>
      <c r="AC56">
        <v>1.4723999999999999E-2</v>
      </c>
      <c r="AD56">
        <v>1.5269E-2</v>
      </c>
      <c r="AE56">
        <v>1.5774E-2</v>
      </c>
      <c r="AF56">
        <v>1.6243E-2</v>
      </c>
      <c r="AG56">
        <v>1.6684000000000001E-2</v>
      </c>
      <c r="AH56">
        <v>1.7094000000000002E-2</v>
      </c>
      <c r="AI56">
        <v>1.7493999999999999E-2</v>
      </c>
      <c r="AJ56">
        <v>1.7853999999999998E-2</v>
      </c>
      <c r="AK56">
        <v>1.8186000000000001E-2</v>
      </c>
      <c r="AL56" t="s">
        <v>125</v>
      </c>
    </row>
    <row r="57" spans="1:38">
      <c r="B57" t="s">
        <v>643</v>
      </c>
      <c r="C57" t="s">
        <v>644</v>
      </c>
      <c r="D57" t="s">
        <v>706</v>
      </c>
      <c r="E57" t="s">
        <v>526</v>
      </c>
      <c r="F57">
        <v>156.56135599999999</v>
      </c>
      <c r="G57">
        <v>147.95747399999999</v>
      </c>
      <c r="H57">
        <v>140.524033</v>
      </c>
      <c r="I57">
        <v>132.73594700000001</v>
      </c>
      <c r="J57">
        <v>125.63063</v>
      </c>
      <c r="K57">
        <v>118.776909</v>
      </c>
      <c r="L57">
        <v>111.985321</v>
      </c>
      <c r="M57">
        <v>106.832008</v>
      </c>
      <c r="N57">
        <v>102.76515999999999</v>
      </c>
      <c r="O57">
        <v>99.504288000000003</v>
      </c>
      <c r="P57">
        <v>96.968520999999996</v>
      </c>
      <c r="Q57">
        <v>94.561606999999995</v>
      </c>
      <c r="R57">
        <v>92.686690999999996</v>
      </c>
      <c r="S57">
        <v>91.060387000000006</v>
      </c>
      <c r="T57">
        <v>89.530906999999999</v>
      </c>
      <c r="U57">
        <v>88.146659999999997</v>
      </c>
      <c r="V57">
        <v>86.945640999999995</v>
      </c>
      <c r="W57">
        <v>86.035445999999993</v>
      </c>
      <c r="X57">
        <v>85.342087000000006</v>
      </c>
      <c r="Y57">
        <v>84.692352</v>
      </c>
      <c r="Z57">
        <v>84.316254000000001</v>
      </c>
      <c r="AA57">
        <v>84.190353000000002</v>
      </c>
      <c r="AB57">
        <v>84.035431000000003</v>
      </c>
      <c r="AC57">
        <v>83.975516999999996</v>
      </c>
      <c r="AD57">
        <v>83.885750000000002</v>
      </c>
      <c r="AE57">
        <v>83.954750000000004</v>
      </c>
      <c r="AF57">
        <v>84.185920999999993</v>
      </c>
      <c r="AG57">
        <v>84.526404999999997</v>
      </c>
      <c r="AH57">
        <v>84.911057</v>
      </c>
      <c r="AI57">
        <v>85.470757000000006</v>
      </c>
      <c r="AJ57">
        <v>85.954482999999996</v>
      </c>
      <c r="AK57">
        <v>86.459266999999997</v>
      </c>
      <c r="AL57" s="51">
        <v>-1.9E-2</v>
      </c>
    </row>
    <row r="58" spans="1:38">
      <c r="B58" t="s">
        <v>645</v>
      </c>
      <c r="C58" t="s">
        <v>646</v>
      </c>
      <c r="D58" t="s">
        <v>707</v>
      </c>
      <c r="E58" t="s">
        <v>526</v>
      </c>
      <c r="F58">
        <v>727.22735599999999</v>
      </c>
      <c r="G58">
        <v>703.56726100000003</v>
      </c>
      <c r="H58">
        <v>679.01690699999995</v>
      </c>
      <c r="I58">
        <v>645.98895300000004</v>
      </c>
      <c r="J58">
        <v>614.17211899999995</v>
      </c>
      <c r="K58">
        <v>583.55242899999996</v>
      </c>
      <c r="L58">
        <v>553.60803199999998</v>
      </c>
      <c r="M58">
        <v>531.09124799999995</v>
      </c>
      <c r="N58">
        <v>513.52435300000002</v>
      </c>
      <c r="O58">
        <v>499.75311299999998</v>
      </c>
      <c r="P58">
        <v>488.78143299999999</v>
      </c>
      <c r="Q58">
        <v>478.25277699999998</v>
      </c>
      <c r="R58">
        <v>470.12853999999999</v>
      </c>
      <c r="S58">
        <v>462.82232699999997</v>
      </c>
      <c r="T58">
        <v>455.10400399999997</v>
      </c>
      <c r="U58">
        <v>447.81182899999999</v>
      </c>
      <c r="V58">
        <v>440.81692500000003</v>
      </c>
      <c r="W58">
        <v>435.09832799999998</v>
      </c>
      <c r="X58">
        <v>429.94091800000001</v>
      </c>
      <c r="Y58">
        <v>425.45205700000002</v>
      </c>
      <c r="Z58">
        <v>421.54809599999999</v>
      </c>
      <c r="AA58">
        <v>417.51385499999998</v>
      </c>
      <c r="AB58">
        <v>413.33718900000002</v>
      </c>
      <c r="AC58">
        <v>410.170929</v>
      </c>
      <c r="AD58">
        <v>407.15240499999999</v>
      </c>
      <c r="AE58">
        <v>405.003265</v>
      </c>
      <c r="AF58">
        <v>403.75692700000002</v>
      </c>
      <c r="AG58">
        <v>403.20944200000002</v>
      </c>
      <c r="AH58">
        <v>403.098389</v>
      </c>
      <c r="AI58">
        <v>403.94415300000003</v>
      </c>
      <c r="AJ58">
        <v>404.71063199999998</v>
      </c>
      <c r="AK58">
        <v>405.782623</v>
      </c>
      <c r="AL58" s="51">
        <v>-1.9E-2</v>
      </c>
    </row>
    <row r="59" spans="1:38">
      <c r="B59" t="s">
        <v>312</v>
      </c>
      <c r="C59" t="s">
        <v>647</v>
      </c>
      <c r="D59" t="s">
        <v>708</v>
      </c>
      <c r="E59" t="s">
        <v>526</v>
      </c>
      <c r="F59">
        <v>1228.070557</v>
      </c>
      <c r="G59">
        <v>1183.600342</v>
      </c>
      <c r="H59">
        <v>1138.742432</v>
      </c>
      <c r="I59">
        <v>1081.2645259999999</v>
      </c>
      <c r="J59">
        <v>1021.866577</v>
      </c>
      <c r="K59">
        <v>967.65954599999998</v>
      </c>
      <c r="L59">
        <v>913.81634499999996</v>
      </c>
      <c r="M59">
        <v>872.27227800000003</v>
      </c>
      <c r="N59">
        <v>840.636841</v>
      </c>
      <c r="O59">
        <v>816.55670199999997</v>
      </c>
      <c r="P59">
        <v>798.72875999999997</v>
      </c>
      <c r="Q59">
        <v>784.17334000000005</v>
      </c>
      <c r="R59">
        <v>773.64446999999996</v>
      </c>
      <c r="S59">
        <v>765.04693599999996</v>
      </c>
      <c r="T59">
        <v>756.66760299999999</v>
      </c>
      <c r="U59">
        <v>749.60656700000004</v>
      </c>
      <c r="V59">
        <v>743.43432600000006</v>
      </c>
      <c r="W59">
        <v>739.54040499999996</v>
      </c>
      <c r="X59">
        <v>736.76831100000004</v>
      </c>
      <c r="Y59">
        <v>735.25720200000001</v>
      </c>
      <c r="Z59">
        <v>734.86877400000003</v>
      </c>
      <c r="AA59">
        <v>734.15759300000002</v>
      </c>
      <c r="AB59">
        <v>733.33264199999996</v>
      </c>
      <c r="AC59">
        <v>734.47937000000002</v>
      </c>
      <c r="AD59">
        <v>735.37475600000005</v>
      </c>
      <c r="AE59">
        <v>737.58441200000004</v>
      </c>
      <c r="AF59">
        <v>741.72753899999998</v>
      </c>
      <c r="AG59">
        <v>746.87072799999999</v>
      </c>
      <c r="AH59">
        <v>752.55542000000003</v>
      </c>
      <c r="AI59">
        <v>759.71435499999995</v>
      </c>
      <c r="AJ59">
        <v>766.34094200000004</v>
      </c>
      <c r="AK59">
        <v>772.72582999999997</v>
      </c>
      <c r="AL59" s="51">
        <v>-1.4999999999999999E-2</v>
      </c>
    </row>
    <row r="60" spans="1:38">
      <c r="B60" t="s">
        <v>341</v>
      </c>
      <c r="D60" t="s">
        <v>709</v>
      </c>
    </row>
    <row r="61" spans="1:38" ht="32">
      <c r="A61" s="80" t="s">
        <v>120</v>
      </c>
      <c r="B61" t="s">
        <v>352</v>
      </c>
      <c r="C61" t="s">
        <v>648</v>
      </c>
      <c r="D61" t="s">
        <v>710</v>
      </c>
      <c r="E61" t="s">
        <v>526</v>
      </c>
      <c r="F61">
        <v>373.765106</v>
      </c>
      <c r="G61">
        <v>355.11926299999999</v>
      </c>
      <c r="H61">
        <v>340.72616599999998</v>
      </c>
      <c r="I61">
        <v>332.13378899999998</v>
      </c>
      <c r="J61">
        <v>323.020264</v>
      </c>
      <c r="K61">
        <v>315.53112800000002</v>
      </c>
      <c r="L61">
        <v>310.76644900000002</v>
      </c>
      <c r="M61">
        <v>307.04663099999999</v>
      </c>
      <c r="N61">
        <v>304.234039</v>
      </c>
      <c r="O61">
        <v>301.35043300000001</v>
      </c>
      <c r="P61">
        <v>298.27914399999997</v>
      </c>
      <c r="Q61">
        <v>294.694885</v>
      </c>
      <c r="R61">
        <v>291.68685900000003</v>
      </c>
      <c r="S61">
        <v>287.903839</v>
      </c>
      <c r="T61">
        <v>284.21539300000001</v>
      </c>
      <c r="U61">
        <v>280.19332900000001</v>
      </c>
      <c r="V61">
        <v>275.61883499999999</v>
      </c>
      <c r="W61">
        <v>271.06832900000001</v>
      </c>
      <c r="X61">
        <v>266.35296599999998</v>
      </c>
      <c r="Y61">
        <v>261.13626099999999</v>
      </c>
      <c r="Z61">
        <v>255.330963</v>
      </c>
      <c r="AA61">
        <v>249.20373499999999</v>
      </c>
      <c r="AB61">
        <v>242.60972599999999</v>
      </c>
      <c r="AC61">
        <v>235.44854699999999</v>
      </c>
      <c r="AD61">
        <v>227.97062700000001</v>
      </c>
      <c r="AE61">
        <v>220.349976</v>
      </c>
      <c r="AF61">
        <v>212.41026299999999</v>
      </c>
      <c r="AG61">
        <v>204.89305100000001</v>
      </c>
      <c r="AH61">
        <v>195.906372</v>
      </c>
      <c r="AI61">
        <v>186.49542199999999</v>
      </c>
      <c r="AJ61">
        <v>176.71759</v>
      </c>
      <c r="AK61">
        <v>166.629288</v>
      </c>
      <c r="AL61" s="51">
        <v>-2.5999999999999999E-2</v>
      </c>
    </row>
    <row r="62" spans="1:38" ht="32">
      <c r="A62" s="80" t="s">
        <v>121</v>
      </c>
      <c r="B62" t="s">
        <v>423</v>
      </c>
      <c r="C62" t="s">
        <v>649</v>
      </c>
      <c r="D62" t="s">
        <v>711</v>
      </c>
      <c r="E62" t="s">
        <v>526</v>
      </c>
      <c r="F62">
        <v>290.96456899999998</v>
      </c>
      <c r="G62">
        <v>296.270691</v>
      </c>
      <c r="H62">
        <v>302.15115400000002</v>
      </c>
      <c r="I62">
        <v>306.68438700000002</v>
      </c>
      <c r="J62">
        <v>309.95391799999999</v>
      </c>
      <c r="K62">
        <v>311.21859699999999</v>
      </c>
      <c r="L62">
        <v>312.89389</v>
      </c>
      <c r="M62">
        <v>314.08767699999999</v>
      </c>
      <c r="N62">
        <v>315.03079200000002</v>
      </c>
      <c r="O62">
        <v>315.68356299999999</v>
      </c>
      <c r="P62">
        <v>316.218842</v>
      </c>
      <c r="Q62">
        <v>316.17617799999999</v>
      </c>
      <c r="R62">
        <v>316.993225</v>
      </c>
      <c r="S62">
        <v>317.33874500000002</v>
      </c>
      <c r="T62">
        <v>317.77761800000002</v>
      </c>
      <c r="U62">
        <v>318.09808299999997</v>
      </c>
      <c r="V62">
        <v>318.29937699999999</v>
      </c>
      <c r="W62">
        <v>318.78433200000001</v>
      </c>
      <c r="X62">
        <v>319.02862499999998</v>
      </c>
      <c r="Y62">
        <v>319.05694599999998</v>
      </c>
      <c r="Z62">
        <v>319.277557</v>
      </c>
      <c r="AA62">
        <v>319.721497</v>
      </c>
      <c r="AB62">
        <v>320.57501200000002</v>
      </c>
      <c r="AC62">
        <v>321.344604</v>
      </c>
      <c r="AD62">
        <v>323.08075000000002</v>
      </c>
      <c r="AE62">
        <v>325.59475700000002</v>
      </c>
      <c r="AF62">
        <v>328.49978599999997</v>
      </c>
      <c r="AG62">
        <v>332.654877</v>
      </c>
      <c r="AH62">
        <v>335.288116</v>
      </c>
      <c r="AI62">
        <v>337.98751800000002</v>
      </c>
      <c r="AJ62">
        <v>340.51864599999999</v>
      </c>
      <c r="AK62">
        <v>342.55114700000001</v>
      </c>
      <c r="AL62" s="51">
        <v>5.0000000000000001E-3</v>
      </c>
    </row>
    <row r="63" spans="1:38" ht="32">
      <c r="A63" s="80" t="s">
        <v>269</v>
      </c>
      <c r="B63" t="s">
        <v>335</v>
      </c>
      <c r="C63" t="s">
        <v>650</v>
      </c>
      <c r="D63" t="s">
        <v>712</v>
      </c>
      <c r="E63" t="s">
        <v>526</v>
      </c>
      <c r="F63">
        <v>0.18129899999999999</v>
      </c>
      <c r="G63">
        <v>0.26686599999999999</v>
      </c>
      <c r="H63">
        <v>0.34853200000000001</v>
      </c>
      <c r="I63">
        <v>0.42882599999999998</v>
      </c>
      <c r="J63">
        <v>0.50226999999999999</v>
      </c>
      <c r="K63">
        <v>0.57140400000000002</v>
      </c>
      <c r="L63">
        <v>0.61699999999999999</v>
      </c>
      <c r="M63">
        <v>0.66017099999999995</v>
      </c>
      <c r="N63">
        <v>0.702372</v>
      </c>
      <c r="O63">
        <v>0.74409499999999995</v>
      </c>
      <c r="P63">
        <v>0.786412</v>
      </c>
      <c r="Q63">
        <v>0.82729399999999997</v>
      </c>
      <c r="R63">
        <v>0.87116899999999997</v>
      </c>
      <c r="S63">
        <v>0.91401200000000005</v>
      </c>
      <c r="T63">
        <v>0.95867800000000003</v>
      </c>
      <c r="U63">
        <v>1.0037780000000001</v>
      </c>
      <c r="V63">
        <v>1.049536</v>
      </c>
      <c r="W63">
        <v>1.0976459999999999</v>
      </c>
      <c r="X63">
        <v>1.146225</v>
      </c>
      <c r="Y63">
        <v>1.1966000000000001</v>
      </c>
      <c r="Z63">
        <v>1.248456</v>
      </c>
      <c r="AA63">
        <v>1.3025</v>
      </c>
      <c r="AB63">
        <v>1.357774</v>
      </c>
      <c r="AC63">
        <v>1.4147449999999999</v>
      </c>
      <c r="AD63">
        <v>1.4731270000000001</v>
      </c>
      <c r="AE63">
        <v>1.534775</v>
      </c>
      <c r="AF63">
        <v>1.6009139999999999</v>
      </c>
      <c r="AG63">
        <v>1.673243</v>
      </c>
      <c r="AH63">
        <v>1.745762</v>
      </c>
      <c r="AI63">
        <v>1.823877</v>
      </c>
      <c r="AJ63">
        <v>1.9067149999999999</v>
      </c>
      <c r="AK63">
        <v>1.9929079999999999</v>
      </c>
      <c r="AL63" s="51">
        <v>0.08</v>
      </c>
    </row>
    <row r="64" spans="1:38" ht="48">
      <c r="A64" s="80" t="s">
        <v>119</v>
      </c>
      <c r="B64" t="s">
        <v>333</v>
      </c>
      <c r="C64" t="s">
        <v>651</v>
      </c>
      <c r="D64" t="s">
        <v>713</v>
      </c>
      <c r="E64" t="s">
        <v>526</v>
      </c>
      <c r="F64">
        <v>1.0333190000000001</v>
      </c>
      <c r="G64">
        <v>0.89297000000000004</v>
      </c>
      <c r="H64">
        <v>0.83530599999999999</v>
      </c>
      <c r="I64">
        <v>0.77356199999999997</v>
      </c>
      <c r="J64">
        <v>0.75555600000000001</v>
      </c>
      <c r="K64">
        <v>0.73699999999999999</v>
      </c>
      <c r="L64">
        <v>0.71479599999999999</v>
      </c>
      <c r="M64">
        <v>0.69326299999999996</v>
      </c>
      <c r="N64">
        <v>0.67285099999999998</v>
      </c>
      <c r="O64">
        <v>0.65249000000000001</v>
      </c>
      <c r="P64">
        <v>0.633409</v>
      </c>
      <c r="Q64">
        <v>0.61468900000000004</v>
      </c>
      <c r="R64">
        <v>0.59845000000000004</v>
      </c>
      <c r="S64">
        <v>0.58433900000000005</v>
      </c>
      <c r="T64">
        <v>0.57552400000000004</v>
      </c>
      <c r="U64">
        <v>0.56905099999999997</v>
      </c>
      <c r="V64">
        <v>0.56485300000000005</v>
      </c>
      <c r="W64">
        <v>0.56198999999999999</v>
      </c>
      <c r="X64">
        <v>0.56008199999999997</v>
      </c>
      <c r="Y64">
        <v>0.55863499999999999</v>
      </c>
      <c r="Z64">
        <v>0.55823400000000001</v>
      </c>
      <c r="AA64">
        <v>0.55903700000000001</v>
      </c>
      <c r="AB64">
        <v>0.560805</v>
      </c>
      <c r="AC64">
        <v>0.56353500000000001</v>
      </c>
      <c r="AD64">
        <v>0.567662</v>
      </c>
      <c r="AE64">
        <v>0.574098</v>
      </c>
      <c r="AF64">
        <v>0.58299999999999996</v>
      </c>
      <c r="AG64">
        <v>0.59456600000000004</v>
      </c>
      <c r="AH64">
        <v>0.60420700000000005</v>
      </c>
      <c r="AI64">
        <v>0.618591</v>
      </c>
      <c r="AJ64">
        <v>0.63812000000000002</v>
      </c>
      <c r="AK64">
        <v>0.66345600000000005</v>
      </c>
      <c r="AL64" s="51">
        <v>-1.4E-2</v>
      </c>
    </row>
    <row r="65" spans="1:38" ht="32">
      <c r="A65" s="80" t="s">
        <v>120</v>
      </c>
      <c r="B65" t="s">
        <v>652</v>
      </c>
      <c r="C65" t="s">
        <v>653</v>
      </c>
      <c r="D65" t="s">
        <v>714</v>
      </c>
      <c r="E65" t="s">
        <v>526</v>
      </c>
      <c r="F65">
        <v>225.08412200000001</v>
      </c>
      <c r="G65">
        <v>239.116119</v>
      </c>
      <c r="H65">
        <v>251.36657700000001</v>
      </c>
      <c r="I65">
        <v>257.17166099999997</v>
      </c>
      <c r="J65">
        <v>261.97988900000001</v>
      </c>
      <c r="K65">
        <v>264.05395499999997</v>
      </c>
      <c r="L65">
        <v>266.396637</v>
      </c>
      <c r="M65">
        <v>268.10702500000002</v>
      </c>
      <c r="N65">
        <v>270.433044</v>
      </c>
      <c r="O65">
        <v>273.57446299999998</v>
      </c>
      <c r="P65">
        <v>277.81564300000002</v>
      </c>
      <c r="Q65">
        <v>282.54101600000001</v>
      </c>
      <c r="R65">
        <v>289.19793700000002</v>
      </c>
      <c r="S65">
        <v>296.02767899999998</v>
      </c>
      <c r="T65">
        <v>304.141052</v>
      </c>
      <c r="U65">
        <v>312.80246</v>
      </c>
      <c r="V65">
        <v>322.29858400000001</v>
      </c>
      <c r="W65">
        <v>333.03131100000002</v>
      </c>
      <c r="X65">
        <v>344.53747600000003</v>
      </c>
      <c r="Y65">
        <v>356.84921300000002</v>
      </c>
      <c r="Z65">
        <v>369.93640099999999</v>
      </c>
      <c r="AA65">
        <v>383.95929000000001</v>
      </c>
      <c r="AB65">
        <v>398.561127</v>
      </c>
      <c r="AC65">
        <v>413.813019</v>
      </c>
      <c r="AD65">
        <v>429.55169699999999</v>
      </c>
      <c r="AE65">
        <v>446.12017800000001</v>
      </c>
      <c r="AF65">
        <v>463.81488000000002</v>
      </c>
      <c r="AG65">
        <v>483.304169</v>
      </c>
      <c r="AH65">
        <v>502.58993500000003</v>
      </c>
      <c r="AI65">
        <v>523.32916299999999</v>
      </c>
      <c r="AJ65">
        <v>544.94891399999995</v>
      </c>
      <c r="AK65">
        <v>567.23950200000002</v>
      </c>
      <c r="AL65" s="51">
        <v>0.03</v>
      </c>
    </row>
    <row r="66" spans="1:38">
      <c r="A66" t="s">
        <v>118</v>
      </c>
      <c r="B66" t="s">
        <v>654</v>
      </c>
      <c r="C66" t="s">
        <v>655</v>
      </c>
      <c r="D66" t="s">
        <v>715</v>
      </c>
      <c r="E66" t="s">
        <v>526</v>
      </c>
      <c r="F66">
        <v>0</v>
      </c>
      <c r="G66">
        <v>6.2978999999999993E-2</v>
      </c>
      <c r="H66">
        <v>0.12256300000000001</v>
      </c>
      <c r="I66">
        <v>0.18010100000000001</v>
      </c>
      <c r="J66">
        <v>0.23394599999999999</v>
      </c>
      <c r="K66">
        <v>0.28504099999999999</v>
      </c>
      <c r="L66">
        <v>0.33395200000000003</v>
      </c>
      <c r="M66">
        <v>0.381546</v>
      </c>
      <c r="N66">
        <v>0.41348699999999999</v>
      </c>
      <c r="O66">
        <v>0.445073</v>
      </c>
      <c r="P66">
        <v>0.47702099999999997</v>
      </c>
      <c r="Q66">
        <v>0.50791299999999995</v>
      </c>
      <c r="R66">
        <v>0.54029400000000005</v>
      </c>
      <c r="S66">
        <v>0.571515</v>
      </c>
      <c r="T66">
        <v>0.60374700000000003</v>
      </c>
      <c r="U66">
        <v>0.63604700000000003</v>
      </c>
      <c r="V66">
        <v>0.668821</v>
      </c>
      <c r="W66">
        <v>0.70322099999999998</v>
      </c>
      <c r="X66">
        <v>0.73813499999999999</v>
      </c>
      <c r="Y66">
        <v>0.77389399999999997</v>
      </c>
      <c r="Z66">
        <v>0.81032700000000002</v>
      </c>
      <c r="AA66">
        <v>0.84848000000000001</v>
      </c>
      <c r="AB66">
        <v>0.88770099999999996</v>
      </c>
      <c r="AC66">
        <v>0.92819499999999999</v>
      </c>
      <c r="AD66">
        <v>0.96961600000000003</v>
      </c>
      <c r="AE66">
        <v>1.01309</v>
      </c>
      <c r="AF66">
        <v>1.0594349999999999</v>
      </c>
      <c r="AG66">
        <v>1.109782</v>
      </c>
      <c r="AH66">
        <v>1.1601790000000001</v>
      </c>
      <c r="AI66">
        <v>1.2142379999999999</v>
      </c>
      <c r="AJ66">
        <v>1.2713970000000001</v>
      </c>
      <c r="AK66">
        <v>1.3307960000000001</v>
      </c>
      <c r="AL66" t="s">
        <v>125</v>
      </c>
    </row>
    <row r="67" spans="1:38">
      <c r="A67" t="s">
        <v>122</v>
      </c>
      <c r="B67" t="s">
        <v>656</v>
      </c>
      <c r="C67" t="s">
        <v>657</v>
      </c>
      <c r="D67" t="s">
        <v>716</v>
      </c>
      <c r="E67" t="s">
        <v>526</v>
      </c>
      <c r="F67">
        <v>0</v>
      </c>
      <c r="G67">
        <v>8.2736000000000004E-2</v>
      </c>
      <c r="H67">
        <v>0.16083900000000001</v>
      </c>
      <c r="I67">
        <v>0.235571</v>
      </c>
      <c r="J67">
        <v>0.304311</v>
      </c>
      <c r="K67">
        <v>0.368421</v>
      </c>
      <c r="L67">
        <v>0.42840200000000001</v>
      </c>
      <c r="M67">
        <v>0.48514299999999999</v>
      </c>
      <c r="N67">
        <v>0.51960399999999995</v>
      </c>
      <c r="O67">
        <v>0.55302799999999996</v>
      </c>
      <c r="P67">
        <v>0.58561399999999997</v>
      </c>
      <c r="Q67">
        <v>0.61629999999999996</v>
      </c>
      <c r="R67">
        <v>0.64864599999999994</v>
      </c>
      <c r="S67">
        <v>0.67986800000000003</v>
      </c>
      <c r="T67">
        <v>0.712364</v>
      </c>
      <c r="U67">
        <v>0.74540700000000004</v>
      </c>
      <c r="V67">
        <v>0.77923200000000004</v>
      </c>
      <c r="W67">
        <v>0.81531100000000001</v>
      </c>
      <c r="X67">
        <v>0.85216999999999998</v>
      </c>
      <c r="Y67">
        <v>0.88999099999999998</v>
      </c>
      <c r="Z67">
        <v>0.92843600000000004</v>
      </c>
      <c r="AA67">
        <v>0.968912</v>
      </c>
      <c r="AB67">
        <v>1.010575</v>
      </c>
      <c r="AC67">
        <v>1.0536589999999999</v>
      </c>
      <c r="AD67">
        <v>1.0978289999999999</v>
      </c>
      <c r="AE67">
        <v>1.1443620000000001</v>
      </c>
      <c r="AF67">
        <v>1.1942630000000001</v>
      </c>
      <c r="AG67">
        <v>1.2488079999999999</v>
      </c>
      <c r="AH67">
        <v>1.3035220000000001</v>
      </c>
      <c r="AI67">
        <v>1.362452</v>
      </c>
      <c r="AJ67">
        <v>1.4249499999999999</v>
      </c>
      <c r="AK67">
        <v>1.490022</v>
      </c>
      <c r="AL67" t="s">
        <v>125</v>
      </c>
    </row>
    <row r="68" spans="1:38">
      <c r="A68" t="s">
        <v>122</v>
      </c>
      <c r="B68" t="s">
        <v>658</v>
      </c>
      <c r="C68" t="s">
        <v>659</v>
      </c>
      <c r="D68" t="s">
        <v>717</v>
      </c>
      <c r="E68" t="s">
        <v>526</v>
      </c>
      <c r="F68">
        <v>0</v>
      </c>
      <c r="G68">
        <v>9.1588000000000003E-2</v>
      </c>
      <c r="H68">
        <v>0.17827100000000001</v>
      </c>
      <c r="I68">
        <v>0.26191199999999998</v>
      </c>
      <c r="J68">
        <v>0.340167</v>
      </c>
      <c r="K68">
        <v>0.41431000000000001</v>
      </c>
      <c r="L68">
        <v>0.48514099999999999</v>
      </c>
      <c r="M68">
        <v>0.55380700000000005</v>
      </c>
      <c r="N68">
        <v>0.599495</v>
      </c>
      <c r="O68">
        <v>0.64454699999999998</v>
      </c>
      <c r="P68">
        <v>0.69011599999999995</v>
      </c>
      <c r="Q68">
        <v>0.73424199999999995</v>
      </c>
      <c r="R68">
        <v>0.78092300000000003</v>
      </c>
      <c r="S68">
        <v>0.82613599999999998</v>
      </c>
      <c r="T68">
        <v>0.87280400000000002</v>
      </c>
      <c r="U68">
        <v>0.91956000000000004</v>
      </c>
      <c r="V68">
        <v>0.96699199999999996</v>
      </c>
      <c r="W68">
        <v>1.0167189999999999</v>
      </c>
      <c r="X68">
        <v>1.067153</v>
      </c>
      <c r="Y68">
        <v>1.1186970000000001</v>
      </c>
      <c r="Z68">
        <v>1.1710659999999999</v>
      </c>
      <c r="AA68">
        <v>1.225806</v>
      </c>
      <c r="AB68">
        <v>1.2819179999999999</v>
      </c>
      <c r="AC68">
        <v>1.339636</v>
      </c>
      <c r="AD68">
        <v>1.3984129999999999</v>
      </c>
      <c r="AE68">
        <v>1.459792</v>
      </c>
      <c r="AF68">
        <v>1.524899</v>
      </c>
      <c r="AG68">
        <v>1.5953740000000001</v>
      </c>
      <c r="AH68">
        <v>1.6655420000000001</v>
      </c>
      <c r="AI68">
        <v>1.7406250000000001</v>
      </c>
      <c r="AJ68">
        <v>1.8199019999999999</v>
      </c>
      <c r="AK68">
        <v>1.9021809999999999</v>
      </c>
      <c r="AL68" t="s">
        <v>125</v>
      </c>
    </row>
    <row r="69" spans="1:38" ht="32">
      <c r="A69" s="80" t="s">
        <v>270</v>
      </c>
      <c r="B69" t="s">
        <v>660</v>
      </c>
      <c r="C69" t="s">
        <v>661</v>
      </c>
      <c r="D69" t="s">
        <v>718</v>
      </c>
      <c r="E69" t="s">
        <v>526</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125</v>
      </c>
    </row>
    <row r="70" spans="1:38">
      <c r="B70" t="s">
        <v>662</v>
      </c>
      <c r="C70" t="s">
        <v>663</v>
      </c>
      <c r="D70" t="s">
        <v>719</v>
      </c>
      <c r="E70" t="s">
        <v>526</v>
      </c>
      <c r="F70">
        <v>891.02838099999997</v>
      </c>
      <c r="G70">
        <v>891.90325900000005</v>
      </c>
      <c r="H70">
        <v>895.88940400000001</v>
      </c>
      <c r="I70">
        <v>897.86987299999998</v>
      </c>
      <c r="J70">
        <v>897.09033199999999</v>
      </c>
      <c r="K70">
        <v>893.17987100000005</v>
      </c>
      <c r="L70">
        <v>892.63629200000003</v>
      </c>
      <c r="M70">
        <v>892.01525900000001</v>
      </c>
      <c r="N70">
        <v>892.60571300000004</v>
      </c>
      <c r="O70">
        <v>893.64764400000001</v>
      </c>
      <c r="P70">
        <v>895.48632799999996</v>
      </c>
      <c r="Q70">
        <v>896.71252400000003</v>
      </c>
      <c r="R70">
        <v>901.31744400000002</v>
      </c>
      <c r="S70">
        <v>904.84606900000006</v>
      </c>
      <c r="T70">
        <v>909.85717799999998</v>
      </c>
      <c r="U70">
        <v>914.96765100000005</v>
      </c>
      <c r="V70">
        <v>920.24627699999996</v>
      </c>
      <c r="W70">
        <v>927.07891800000004</v>
      </c>
      <c r="X70">
        <v>934.28283699999997</v>
      </c>
      <c r="Y70">
        <v>941.58032200000002</v>
      </c>
      <c r="Z70">
        <v>949.26141399999995</v>
      </c>
      <c r="AA70">
        <v>957.78930700000001</v>
      </c>
      <c r="AB70">
        <v>966.844604</v>
      </c>
      <c r="AC70">
        <v>975.90600600000005</v>
      </c>
      <c r="AD70">
        <v>986.10980199999995</v>
      </c>
      <c r="AE70">
        <v>997.79095500000005</v>
      </c>
      <c r="AF70">
        <v>1010.687439</v>
      </c>
      <c r="AG70">
        <v>1027.0737300000001</v>
      </c>
      <c r="AH70">
        <v>1040.2635499999999</v>
      </c>
      <c r="AI70">
        <v>1054.5717770000001</v>
      </c>
      <c r="AJ70">
        <v>1069.246216</v>
      </c>
      <c r="AK70">
        <v>1083.7993160000001</v>
      </c>
      <c r="AL70" s="51">
        <v>6.0000000000000001E-3</v>
      </c>
    </row>
  </sheetData>
  <pageMargins left="0.75" right="0.75" top="1" bottom="1" header="0.5" footer="0.5"/>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24</vt:i4>
      </vt:variant>
      <vt:variant>
        <vt:lpstr>Named Ranges</vt:lpstr>
      </vt:variant>
      <vt:variant>
        <vt:i4>2</vt:i4>
      </vt:variant>
    </vt:vector>
  </HeadingPairs>
  <TitlesOfParts>
    <vt:vector size="26" baseType="lpstr">
      <vt:lpstr>About</vt:lpstr>
      <vt:lpstr>AEO 7</vt:lpstr>
      <vt:lpstr>AEO 35</vt:lpstr>
      <vt:lpstr>AEO 36</vt:lpstr>
      <vt:lpstr>AEO 37</vt:lpstr>
      <vt:lpstr>AEO 38</vt:lpstr>
      <vt:lpstr>AEO 40</vt:lpstr>
      <vt:lpstr>AEO 41</vt:lpstr>
      <vt:lpstr>AEO 43</vt:lpstr>
      <vt:lpstr>AEO 46</vt:lpstr>
      <vt:lpstr>AEO 47</vt:lpstr>
      <vt:lpstr>AEO 48</vt:lpstr>
      <vt:lpstr>AEO 49</vt:lpstr>
      <vt:lpstr>LDVs</vt:lpstr>
      <vt:lpstr>SYVbT-passenger</vt:lpstr>
      <vt:lpstr>SYVbT-freight</vt:lpstr>
      <vt:lpstr>BAADTbVT-passenger</vt:lpstr>
      <vt:lpstr>BAADTbVT-frgt</vt:lpstr>
      <vt:lpstr>NTS 1-40</vt:lpstr>
      <vt:lpstr>NRBS 40</vt:lpstr>
      <vt:lpstr>Calculations Etc</vt:lpstr>
      <vt:lpstr>Calibration Adjustments</vt:lpstr>
      <vt:lpstr>SYFAFE-psgr</vt:lpstr>
      <vt:lpstr>SYFAFE-frgt</vt:lpstr>
      <vt:lpstr>billion</vt:lpstr>
      <vt:lpstr>trillion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Microsoft Office User</cp:lastModifiedBy>
  <dcterms:created xsi:type="dcterms:W3CDTF">2017-06-26T22:04:22Z</dcterms:created>
  <dcterms:modified xsi:type="dcterms:W3CDTF">2022-09-30T22:43:41Z</dcterms:modified>
</cp:coreProperties>
</file>