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480A55EA-C10E-47EE-A907-B47D188EE482}"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AC8" i="26"/>
  <c r="AC15" i="26"/>
  <c r="E10" i="26"/>
  <c r="E11" i="26"/>
  <c r="L13" i="22"/>
  <c r="J64" i="19" s="1"/>
  <c r="L11" i="26"/>
  <c r="L19" i="26"/>
  <c r="V5" i="26"/>
  <c r="N8" i="26"/>
  <c r="N10" i="26"/>
  <c r="V12" i="26"/>
  <c r="V14" i="26"/>
  <c r="V19" i="26"/>
  <c r="V21" i="26"/>
  <c r="AE30" i="26"/>
  <c r="AE46" i="26"/>
  <c r="AE47" i="26"/>
  <c r="O10" i="24"/>
  <c r="P10" i="24" s="1"/>
  <c r="O6" i="26"/>
  <c r="W10" i="26"/>
  <c r="O12" i="26"/>
  <c r="W12" i="26"/>
  <c r="O17" i="26"/>
  <c r="W19" i="26"/>
  <c r="O21" i="26"/>
  <c r="AF22" i="26"/>
  <c r="AF30" i="26"/>
  <c r="AF39" i="26"/>
  <c r="AF47" i="26"/>
  <c r="R57" i="26"/>
  <c r="K62" i="26"/>
  <c r="O24" i="24"/>
  <c r="P24" i="24" s="1"/>
  <c r="P6" i="26"/>
  <c r="X8" i="26"/>
  <c r="P10" i="26"/>
  <c r="X10" i="26"/>
  <c r="P13" i="26"/>
  <c r="P15" i="26"/>
  <c r="X17" i="26"/>
  <c r="P19" i="26"/>
  <c r="X19" i="26"/>
  <c r="G23" i="26"/>
  <c r="G32" i="26"/>
  <c r="G40" i="26"/>
  <c r="G48" i="26"/>
  <c r="G51" i="26"/>
  <c r="W62" i="26"/>
  <c r="O36" i="24"/>
  <c r="P36" i="24" s="1"/>
  <c r="Q4" i="26"/>
  <c r="AG5" i="26"/>
  <c r="Y7" i="26"/>
  <c r="AG7" i="26"/>
  <c r="AG9" i="26"/>
  <c r="Y11" i="26"/>
  <c r="Y13" i="26"/>
  <c r="Y14" i="26"/>
  <c r="Q15" i="26"/>
  <c r="Q17" i="26"/>
  <c r="Y18" i="26"/>
  <c r="Y20" i="26"/>
  <c r="AG21" i="26"/>
  <c r="H23" i="26"/>
  <c r="H29"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W44" i="26" l="1"/>
  <c r="Q21" i="26"/>
  <c r="AG13" i="26"/>
  <c r="Y6" i="26"/>
  <c r="G43" i="26"/>
  <c r="P18" i="26"/>
  <c r="P9" i="26"/>
  <c r="AF50" i="26"/>
  <c r="O20" i="26"/>
  <c r="W7" i="26"/>
  <c r="AE27" i="26"/>
  <c r="V9" i="26"/>
  <c r="X37" i="26"/>
  <c r="U12" i="26"/>
  <c r="Q18" i="26"/>
  <c r="Q11" i="26"/>
  <c r="G28" i="26"/>
  <c r="X14" i="26"/>
  <c r="X5" i="26"/>
  <c r="AF38" i="26"/>
  <c r="W16" i="26"/>
  <c r="U82" i="26"/>
  <c r="V18" i="26"/>
  <c r="N5" i="26"/>
  <c r="D8" i="26"/>
  <c r="J21" i="24"/>
  <c r="K21" i="24" s="1"/>
  <c r="H31" i="26"/>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AA1" i="26" s="1"/>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K1" i="26"/>
  <c r="S1" i="26"/>
  <c r="R161" i="1"/>
  <c r="Q161" i="1"/>
  <c r="P161" i="1"/>
  <c r="O161" i="1"/>
  <c r="N161" i="1"/>
  <c r="M161" i="1"/>
  <c r="L161" i="1"/>
  <c r="K161" i="1"/>
  <c r="J161" i="1"/>
  <c r="B161" i="1"/>
  <c r="A161" i="1"/>
  <c r="C1" i="26" l="1"/>
  <c r="G6" i="24" s="1"/>
  <c r="J6" i="24" s="1"/>
  <c r="J1" i="26"/>
  <c r="AD1" i="26"/>
  <c r="M1" i="26"/>
  <c r="V1" i="26"/>
  <c r="AH1" i="26"/>
  <c r="Y1" i="26"/>
  <c r="O1" i="26"/>
  <c r="R1" i="26"/>
  <c r="AC1" i="26"/>
  <c r="X1" i="26"/>
  <c r="W1" i="26"/>
  <c r="E1" i="26"/>
  <c r="D1" i="26"/>
  <c r="Z1" i="26"/>
  <c r="I1" i="26"/>
  <c r="G1" i="26"/>
  <c r="F1" i="26"/>
  <c r="N1" i="26"/>
  <c r="AE1" i="26"/>
  <c r="AF1" i="26"/>
  <c r="P1" i="26"/>
  <c r="Q1" i="26"/>
  <c r="AB1" i="26"/>
  <c r="U1" i="26"/>
  <c r="H1" i="26"/>
  <c r="L1" i="26"/>
  <c r="T1" i="26"/>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O6" i="24" l="1"/>
  <c r="P6" i="24" s="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<sst xmlns="http://schemas.openxmlformats.org/spreadsheetml/2006/main" count="28264" uniqueCount="2481">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</sst>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1983</v>
      </c>
      <c r="C1" s="260">
        <v>45369</v>
      </c>
      <c r="G1" s="147" t="s">
        <v>1914</v>
      </c>
      <c r="H1" s="147" t="s">
        <v>1915</v>
      </c>
    </row>
    <row r="2" spans="1:8" x14ac:dyDescent="0.25">
      <c r="B2" t="str">
        <f>B1</f>
        <v>Ohio</v>
      </c>
      <c r="C2" t="str">
        <f>INDEX(G:G,MATCH(B1,H:H,0))</f>
        <v>OH</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13% to 22% through 2050.//**Urban Residential Appliances:** In the BAU case, in Ohio,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13% to 22% through 2050.//**Rural Residential Appliances:** In the BAU case, in Ohio,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rise from 9% to 10% through 2050.//**Comercial Appliances:** In the BAU case, in Ohio, the share of electricity among fuels used for appliances in commercial buildings will fall from 39% to 37% through 2050.//**Comercial Other Components:** In the BAU case, in Ohio,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Ohio.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13% to 22% through 2050.//**Urban Residential Appliances:** In the BAU case, in Ohio,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13% to 22% through 2050.//**Rural Residential Appliances:** In the BAU case, in Ohio,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rise from 9% to 10% through 2050.//**Comercial Appliances:** In the BAU case, in Ohio, the share of electricity among fuels used for appliances in commercial buildings will fall from 39% to 37% through 2050.//**Comercial Other Components:** In the BAU case, in Ohio,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Ohio.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Ohio.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Ohio,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Ohio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PV:**Ohio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Wind:**Ohio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Ohio will retire 0 MW of coal by 2050. Ohio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Ohio will retire 3950 MW of natural gas by 2050. Ohio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Ohio will retire 2000 MW of nuclear by 2050. Ohio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Ohio will retire 100 MW of natural gas by 2050. Ohio currently has 15301 MW of natural gas peaker capacity.</v>
      </c>
      <c r="P12" s="1" t="str">
        <f>_xlfn.CONCAT("//**Lignite:** The EIA projects that ", About!B2, " will retire ", 'Supporting Data'!$S$3, " MW of lignite by 2050. ", About!B2, " currently has ",'Supporting Data'!$AE$3, " MW of lignite capacity." )</f>
        <v>//**Lignite:** The EIA projects that Ohio will retire 0 MW of lignite by 2050. Ohio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13% to 22% through 2050.//**Urban Residential Appliances:** In the BAU case, in Ohio,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13% to 22% through 2050.//**Rural Residential Appliances:** In the BAU case, in Ohio,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rise from 9% to 10% through 2050.//**Comercial Appliances:** In the BAU case, in Ohio, the share of electricity among fuels used for appliances in commercial buildings will fall from 39% to 37% through 2050.//**Comercial Other Components:** In the BAU case, in Ohio,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13% to 22% through 2050.//**Urban Residential Appliances:** In the BAU case, in Ohio,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13% to 22% through 2050.//**Rural Residential Appliances:** In the BAU case, in Ohio,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rise from 9% to 10% through 2050.//**Comercial Appliances:** In the BAU case, in Ohio, the share of electricity among fuels used for appliances in commercial buildings will fall from 39% to 37% through 2050.//**Comercial Other Components:** In the BAU case, in Ohio,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13% to 22% through 2050.//**Urban Residential Appliances:** In the BAU case, in Ohio,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13% to 22% through 2050.//**Rural Residential Appliances:** In the BAU case, in Ohio,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rise from 9% to 10% through 2050.//**Comercial Appliances:** In the BAU case, in Ohio, the share of electricity among fuels used for appliances in commercial buildings will fall from 39% to 37% through 2050.//**Comercial Other Components:** In the BAU case, in Ohio,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13% to 22% through 2050.//**Urban Residential Appliances:** In the BAU case, in Ohio,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13% to 22% through 2050.//**Rural Residential Appliances:** In the BAU case, in Ohio,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rise from 9% to 10% through 2050.//**Comercial Appliances:** In the BAU case, in Ohio, the share of electricity among fuels used for appliances in commercial buildings will fall from 39% to 37% through 2050.//**Comercial Other Components:** In the BAU case, in Ohio,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13% to 22% through 2050.//**Urban Residential Appliances:** In the BAU case, in Ohio,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13% to 22% through 2050.//**Rural Residential Appliances:** In the BAU case, in Ohio,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rise from 9% to 10% through 2050.//**Comercial Appliances:** In the BAU case, in Ohio, the share of electricity among fuels used for appliances in commercial buildings will fall from 39% to 37% through 2050.//**Comercial Other Components:** In the BAU case, in Ohio,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13% to 22% through 2050.//**Urban Residential Appliances:** In the BAU case, in Ohio,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13% to 22% through 2050.//**Rural Residential Appliances:** In the BAU case, in Ohio,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rise from 9% to 10% through 2050.//**Comercial Appliances:** In the BAU case, in Ohio, the share of electricity among fuels used for appliances in commercial buildings will fall from 39% to 37% through 2050.//**Comercial Other Components:** In the BAU case, in Ohio,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13% to 22% through 2050.//**Urban Residential Appliances:** In the BAU case, in Ohio,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13% to 22% through 2050.//**Rural Residential Appliances:** In the BAU case, in Ohio,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rise from 9% to 10% through 2050.//**Comercial Appliances:** In the BAU case, in Ohio, the share of electricity among fuels used for appliances in commercial buildings will fall from 39% to 37% through 2050.//**Comercial Other Components:** In the BAU case, in Ohio,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13% to 22% through 2050.//**Urban Residential Appliances:** In the BAU case, in Ohio,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13% to 22% through 2050.//**Rural Residential Appliances:** In the BAU case, in Ohio,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rise from 9% to 10% through 2050.//**Comercial Appliances:** In the BAU case, in Ohio, the share of electricity among fuels used for appliances in commercial buildings will fall from 39% to 37% through 2050.//**Comercial Other Components:** In the BAU case, in Ohio,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13% to 22% through 2050.//**Urban Residential Appliances:** In the BAU case, in Ohio,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13% to 22% through 2050.//**Rural Residential Appliances:** In the BAU case, in Ohio,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rise from 9% to 10% through 2050.//**Comercial Appliances:** In the BAU case, in Ohio, the share of electricity among fuels used for appliances in commercial buildings will fall from 39% to 37% through 2050.//**Comercial Other Components:** In the BAU case, in Ohio,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13% to 22% through 2050.//**Urban Residential Appliances:** In the BAU case, in Ohio,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13% to 22% through 2050.//**Rural Residential Appliances:** In the BAU case, in Ohio,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rise from 9% to 10% through 2050.//**Comercial Appliances:** In the BAU case, in Ohio, the share of electricity among fuels used for appliances in commercial buildings will fall from 39% to 37% through 2050.//**Comercial Other Components:** In the BAU case, in Ohio,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13% to 22% through 2050.//**Urban Residential Appliances:** In the BAU case, in Ohio,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13% to 22% through 2050.//**Rural Residential Appliances:** In the BAU case, in Ohio,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rise from 9% to 10% through 2050.//**Comercial Appliances:** In the BAU case, in Ohio, the share of electricity among fuels used for appliances in commercial buildings will fall from 39% to 37% through 2050.//**Comercial Other Components:** In the BAU case, in Ohio,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13% to 22% through 2050.//**Urban Residential Appliances:** In the BAU case, in Ohio,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13% to 22% through 2050.//**Rural Residential Appliances:** In the BAU case, in Ohio,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rise from 9% to 10% through 2050.//**Comercial Appliances:** In the BAU case, in Ohio, the share of electricity among fuels used for appliances in commercial buildings will fall from 39% to 37% through 2050.//**Comercial Other Components:** In the BAU case, in Ohio,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13% to 22% through 2050.//**Urban Residential Appliances:** In the BAU case, in Ohio,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13% to 22% through 2050.//**Rural Residential Appliances:** In the BAU case, in Ohio,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rise from 9% to 10% through 2050.//**Comercial Appliances:** In the BAU case, in Ohio, the share of electricity among fuels used for appliances in commercial buildings will fall from 39% to 37% through 2050.//**Comercial Other Components:** In the BAU case, in Ohio,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13% to 22% through 2050.//**Urban Residential Appliances:** In the BAU case, in Ohio,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13% to 22% through 2050.//**Rural Residential Appliances:** In the BAU case, in Ohio,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rise from 9% to 10% through 2050.//**Comercial Appliances:** In the BAU case, in Ohio, the share of electricity among fuels used for appliances in commercial buildings will fall from 39% to 37% through 2050.//**Comercial Other Components:** In the BAU case, in Ohio,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13% to 22% through 2050.//**Urban Residential Appliances:** In the BAU case, in Ohio,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13% to 22% through 2050.//**Rural Residential Appliances:** In the BAU case, in Ohio,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rise from 9% to 10% through 2050.//**Comercial Appliances:** In the BAU case, in Ohio, the share of electricity among fuels used for appliances in commercial buildings will fall from 39% to 37% through 2050.//**Comercial Other Components:** In the BAU case, in Ohio,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Ohio.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Ohio will retire 0 MW of coal by 2050. Ohio currently has 0 MW of coal capacity.//**Natural gas non-peaker:** The EIA projects that Ohio will retire 3950 MW of natural gas by 2050. Ohio currently has 18863 MW of natural gas non-peaker capacity.//**Nuclear:** The EIA projects that Ohio will retire 2000 MW of nuclear by 2050. Ohio currently has 2240 MW of nuclear capacity.//**Natural gas peaker:** The EIA projects that Ohio will retire 100 MW of natural gas by 2050. Ohio currently has 15301 MW of natural gas peaker capacity.//**Lignite:** The EIA projects that Ohio will retire 0 MW of lignite by 2050. Ohio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conventional nuclear. However, the Investment Tax Credit, a similar program for solar power, covers 30% of system costs through 2019, with declining amounts thereafter.//**Solar PV:**Ohio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OH</v>
      </c>
      <c r="C1" s="223">
        <f>SUM(C4:C87)</f>
        <v>256.93379321794424</v>
      </c>
      <c r="D1" s="223">
        <f t="shared" ref="D1:AH1" si="0">SUM(D4:D87)</f>
        <v>255.60740594902825</v>
      </c>
      <c r="E1" s="223">
        <f t="shared" si="0"/>
        <v>260.78221101376511</v>
      </c>
      <c r="F1" s="223">
        <f t="shared" si="0"/>
        <v>265.90453848880577</v>
      </c>
      <c r="G1" s="223">
        <f t="shared" si="0"/>
        <v>263.30676950416176</v>
      </c>
      <c r="H1" s="223">
        <f t="shared" si="0"/>
        <v>268.65303252982369</v>
      </c>
      <c r="I1" s="223">
        <f t="shared" si="0"/>
        <v>280.58963409866777</v>
      </c>
      <c r="J1" s="223">
        <f t="shared" si="0"/>
        <v>277.35812464538543</v>
      </c>
      <c r="K1" s="223">
        <f t="shared" si="0"/>
        <v>277.9125701773786</v>
      </c>
      <c r="L1" s="223">
        <f t="shared" si="0"/>
        <v>278.20181512399597</v>
      </c>
      <c r="M1" s="223">
        <f t="shared" si="0"/>
        <v>285.00933911210501</v>
      </c>
      <c r="N1" s="223">
        <f t="shared" si="0"/>
        <v>272.02437085110995</v>
      </c>
      <c r="O1" s="223">
        <f t="shared" si="0"/>
        <v>278.55952851167092</v>
      </c>
      <c r="P1" s="223">
        <f t="shared" si="0"/>
        <v>284.06953160609004</v>
      </c>
      <c r="Q1" s="223">
        <f t="shared" si="0"/>
        <v>279.61664279880051</v>
      </c>
      <c r="R1" s="223">
        <f t="shared" si="0"/>
        <v>285.63391494280228</v>
      </c>
      <c r="S1" s="223">
        <f t="shared" si="0"/>
        <v>276.91761674720715</v>
      </c>
      <c r="T1" s="223">
        <f t="shared" si="0"/>
        <v>281.79824525325944</v>
      </c>
      <c r="U1" s="223">
        <f t="shared" si="0"/>
        <v>276.32291423394724</v>
      </c>
      <c r="V1" s="223">
        <f t="shared" si="0"/>
        <v>246.61223129484847</v>
      </c>
      <c r="W1" s="223">
        <f t="shared" si="0"/>
        <v>252.98090010956872</v>
      </c>
      <c r="X1" s="223">
        <f t="shared" si="0"/>
        <v>241.08649021232574</v>
      </c>
      <c r="Y1" s="223">
        <f t="shared" si="0"/>
        <v>220.37721744035741</v>
      </c>
      <c r="Z1" s="223">
        <f t="shared" si="0"/>
        <v>231.53858346164176</v>
      </c>
      <c r="AA1" s="223">
        <f t="shared" si="0"/>
        <v>232.06756248012545</v>
      </c>
      <c r="AB1" s="223">
        <f t="shared" si="0"/>
        <v>216.30350809083558</v>
      </c>
      <c r="AC1" s="223">
        <f t="shared" si="0"/>
        <v>209.76134808461617</v>
      </c>
      <c r="AD1" s="223">
        <f t="shared" si="0"/>
        <v>210.50913477346489</v>
      </c>
      <c r="AE1" s="223">
        <f t="shared" si="0"/>
        <v>213.59565089688749</v>
      </c>
      <c r="AF1" s="223">
        <f t="shared" si="0"/>
        <v>200.77794081248169</v>
      </c>
      <c r="AG1" s="223">
        <f t="shared" si="0"/>
        <v>189.64553780793474</v>
      </c>
      <c r="AH1" s="223">
        <f t="shared" si="0"/>
        <v>201.58990294750933</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25">
      <c r="A5" s="227" t="s">
        <v>479</v>
      </c>
      <c r="B5" s="199" t="s">
        <v>2259</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25">
      <c r="A6" s="227" t="s">
        <v>479</v>
      </c>
      <c r="B6" s="199" t="s">
        <v>2263</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25">
      <c r="A7" s="227" t="s">
        <v>479</v>
      </c>
      <c r="B7" s="199" t="s">
        <v>2265</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25">
      <c r="A8" s="227" t="s">
        <v>479</v>
      </c>
      <c r="B8" s="199" t="s">
        <v>2267</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25">
      <c r="A9" s="227" t="s">
        <v>479</v>
      </c>
      <c r="B9" s="199" t="s">
        <v>2277</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25">
      <c r="A10" s="227" t="s">
        <v>479</v>
      </c>
      <c r="B10" s="199" t="s">
        <v>2286</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25">
      <c r="A11" s="227" t="s">
        <v>479</v>
      </c>
      <c r="B11" s="199" t="s">
        <v>2281</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25">
      <c r="A12" s="227" t="s">
        <v>479</v>
      </c>
      <c r="B12" s="199" t="s">
        <v>2292</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25">
      <c r="A13" s="227" t="s">
        <v>479</v>
      </c>
      <c r="B13" s="199" t="s">
        <v>2296</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25">
      <c r="A14" s="227" t="s">
        <v>479</v>
      </c>
      <c r="B14" s="199" t="s">
        <v>2314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25">
      <c r="A17" s="227" t="s">
        <v>479</v>
      </c>
      <c r="B17" s="199" t="s">
        <v>2294</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0.13691720811829999</v>
      </c>
      <c r="D18" s="228">
        <f>SUMIFS('EPA Export Aggregation'!G:G,'EPA Export Aggregation'!$A:$A,$B18,'EPA Export Aggregation'!$D:$D,$A$1)*IF($A18="CH4",About!$D$58,IF($A18="N2O",About!$D$59,1))</f>
        <v>0.1184445086637</v>
      </c>
      <c r="E18" s="228">
        <f>SUMIFS('EPA Export Aggregation'!H:H,'EPA Export Aggregation'!$A:$A,$B18,'EPA Export Aggregation'!$D:$D,$A$1)*IF($A18="CH4",About!$D$58,IF($A18="N2O",About!$D$59,1))</f>
        <v>0.191853968254</v>
      </c>
      <c r="F18" s="228">
        <f>SUMIFS('EPA Export Aggregation'!I:I,'EPA Export Aggregation'!$A:$A,$B18,'EPA Export Aggregation'!$D:$D,$A$1)*IF($A18="CH4",About!$D$58,IF($A18="N2O",About!$D$59,1))</f>
        <v>0.18982789060380001</v>
      </c>
      <c r="G18" s="228">
        <f>SUMIFS('EPA Export Aggregation'!J:J,'EPA Export Aggregation'!$A:$A,$B18,'EPA Export Aggregation'!$D:$D,$A$1)*IF($A18="CH4",About!$D$58,IF($A18="N2O",About!$D$59,1))</f>
        <v>0.20455591659899999</v>
      </c>
      <c r="H18" s="228">
        <f>SUMIFS('EPA Export Aggregation'!K:K,'EPA Export Aggregation'!$A:$A,$B18,'EPA Export Aggregation'!$D:$D,$A$1)*IF($A18="CH4",About!$D$58,IF($A18="N2O",About!$D$59,1))</f>
        <v>0.20455591659899999</v>
      </c>
      <c r="I18" s="228">
        <f>SUMIFS('EPA Export Aggregation'!L:L,'EPA Export Aggregation'!$A:$A,$B18,'EPA Export Aggregation'!$D:$D,$A$1)*IF($A18="CH4",About!$D$58,IF($A18="N2O",About!$D$59,1))</f>
        <v>0.20645662715909999</v>
      </c>
      <c r="J18" s="228">
        <f>SUMIFS('EPA Export Aggregation'!M:M,'EPA Export Aggregation'!$A:$A,$B18,'EPA Export Aggregation'!$D:$D,$A$1)*IF($A18="CH4",About!$D$58,IF($A18="N2O",About!$D$59,1))</f>
        <v>0.22878310523430001</v>
      </c>
      <c r="K18" s="228">
        <f>SUMIFS('EPA Export Aggregation'!N:N,'EPA Export Aggregation'!$A:$A,$B18,'EPA Export Aggregation'!$D:$D,$A$1)*IF($A18="CH4",About!$D$58,IF($A18="N2O",About!$D$59,1))</f>
        <v>0.23272714776629999</v>
      </c>
      <c r="L18" s="228">
        <f>SUMIFS('EPA Export Aggregation'!O:O,'EPA Export Aggregation'!$A:$A,$B18,'EPA Export Aggregation'!$D:$D,$A$1)*IF($A18="CH4",About!$D$58,IF($A18="N2O",About!$D$59,1))</f>
        <v>0.22557207030250001</v>
      </c>
      <c r="M18" s="228">
        <f>SUMIFS('EPA Export Aggregation'!P:P,'EPA Export Aggregation'!$A:$A,$B18,'EPA Export Aggregation'!$D:$D,$A$1)*IF($A18="CH4",About!$D$58,IF($A18="N2O",About!$D$59,1))</f>
        <v>0.23550920378760001</v>
      </c>
      <c r="N18" s="228">
        <f>SUMIFS('EPA Export Aggregation'!Q:Q,'EPA Export Aggregation'!$A:$A,$B18,'EPA Export Aggregation'!$D:$D,$A$1)*IF($A18="CH4",About!$D$58,IF($A18="N2O",About!$D$59,1))</f>
        <v>0.2355106604468</v>
      </c>
      <c r="O18" s="228">
        <f>SUMIFS('EPA Export Aggregation'!R:R,'EPA Export Aggregation'!$A:$A,$B18,'EPA Export Aggregation'!$D:$D,$A$1)*IF($A18="CH4",About!$D$58,IF($A18="N2O",About!$D$59,1))</f>
        <v>0.25318879176719999</v>
      </c>
      <c r="P18" s="228">
        <f>SUMIFS('EPA Export Aggregation'!S:S,'EPA Export Aggregation'!$A:$A,$B18,'EPA Export Aggregation'!$D:$D,$A$1)*IF($A18="CH4",About!$D$58,IF($A18="N2O",About!$D$59,1))</f>
        <v>0.24772969621820001</v>
      </c>
      <c r="Q18" s="228">
        <f>SUMIFS('EPA Export Aggregation'!T:T,'EPA Export Aggregation'!$A:$A,$B18,'EPA Export Aggregation'!$D:$D,$A$1)*IF($A18="CH4",About!$D$58,IF($A18="N2O",About!$D$59,1))</f>
        <v>0.28751868271059999</v>
      </c>
      <c r="R18" s="228">
        <f>SUMIFS('EPA Export Aggregation'!U:U,'EPA Export Aggregation'!$A:$A,$B18,'EPA Export Aggregation'!$D:$D,$A$1)*IF($A18="CH4",About!$D$58,IF($A18="N2O",About!$D$59,1))</f>
        <v>0.26005925925930001</v>
      </c>
      <c r="S18" s="228">
        <f>SUMIFS('EPA Export Aggregation'!V:V,'EPA Export Aggregation'!$A:$A,$B18,'EPA Export Aggregation'!$D:$D,$A$1)*IF($A18="CH4",About!$D$58,IF($A18="N2O",About!$D$59,1))</f>
        <v>0.24853907692310001</v>
      </c>
      <c r="T18" s="228">
        <f>SUMIFS('EPA Export Aggregation'!W:W,'EPA Export Aggregation'!$A:$A,$B18,'EPA Export Aggregation'!$D:$D,$A$1)*IF($A18="CH4",About!$D$58,IF($A18="N2O",About!$D$59,1))</f>
        <v>0.26123815384620003</v>
      </c>
      <c r="U18" s="228">
        <f>SUMIFS('EPA Export Aggregation'!X:X,'EPA Export Aggregation'!$A:$A,$B18,'EPA Export Aggregation'!$D:$D,$A$1)*IF($A18="CH4",About!$D$58,IF($A18="N2O",About!$D$59,1))</f>
        <v>0.24491076923079999</v>
      </c>
      <c r="V18" s="228">
        <f>SUMIFS('EPA Export Aggregation'!Y:Y,'EPA Export Aggregation'!$A:$A,$B18,'EPA Export Aggregation'!$D:$D,$A$1)*IF($A18="CH4",About!$D$58,IF($A18="N2O",About!$D$59,1))</f>
        <v>0.2475112627986</v>
      </c>
      <c r="W18" s="228">
        <f>SUMIFS('EPA Export Aggregation'!Z:Z,'EPA Export Aggregation'!$A:$A,$B18,'EPA Export Aggregation'!$D:$D,$A$1)*IF($A18="CH4",About!$D$58,IF($A18="N2O",About!$D$59,1))</f>
        <v>0.29820093414510002</v>
      </c>
      <c r="X18" s="228">
        <f>SUMIFS('EPA Export Aggregation'!AA:AA,'EPA Export Aggregation'!$A:$A,$B18,'EPA Export Aggregation'!$D:$D,$A$1)*IF($A18="CH4",About!$D$58,IF($A18="N2O",About!$D$59,1))</f>
        <v>0.32553596389689998</v>
      </c>
      <c r="Y18" s="228">
        <f>SUMIFS('EPA Export Aggregation'!AB:AB,'EPA Export Aggregation'!$A:$A,$B18,'EPA Export Aggregation'!$D:$D,$A$1)*IF($A18="CH4",About!$D$58,IF($A18="N2O",About!$D$59,1))</f>
        <v>0.29363768771549997</v>
      </c>
      <c r="Z18" s="228">
        <f>SUMIFS('EPA Export Aggregation'!AC:AC,'EPA Export Aggregation'!$A:$A,$B18,'EPA Export Aggregation'!$D:$D,$A$1)*IF($A18="CH4",About!$D$58,IF($A18="N2O",About!$D$59,1))</f>
        <v>0.32389161921440002</v>
      </c>
      <c r="AA18" s="228">
        <f>SUMIFS('EPA Export Aggregation'!AD:AD,'EPA Export Aggregation'!$A:$A,$B18,'EPA Export Aggregation'!$D:$D,$A$1)*IF($A18="CH4",About!$D$58,IF($A18="N2O",About!$D$59,1))</f>
        <v>0.29502732123309999</v>
      </c>
      <c r="AB18" s="228">
        <f>SUMIFS('EPA Export Aggregation'!AE:AE,'EPA Export Aggregation'!$A:$A,$B18,'EPA Export Aggregation'!$D:$D,$A$1)*IF($A18="CH4",About!$D$58,IF($A18="N2O",About!$D$59,1))</f>
        <v>0.30005596824449998</v>
      </c>
      <c r="AC18" s="228">
        <f>SUMIFS('EPA Export Aggregation'!AF:AF,'EPA Export Aggregation'!$A:$A,$B18,'EPA Export Aggregation'!$D:$D,$A$1)*IF($A18="CH4",About!$D$58,IF($A18="N2O",About!$D$59,1))</f>
        <v>0.29664496098400001</v>
      </c>
      <c r="AD18" s="228">
        <f>SUMIFS('EPA Export Aggregation'!AG:AG,'EPA Export Aggregation'!$A:$A,$B18,'EPA Export Aggregation'!$D:$D,$A$1)*IF($A18="CH4",About!$D$58,IF($A18="N2O",About!$D$59,1))</f>
        <v>0.2848308819907</v>
      </c>
      <c r="AE18" s="228">
        <f>SUMIFS('EPA Export Aggregation'!AH:AH,'EPA Export Aggregation'!$A:$A,$B18,'EPA Export Aggregation'!$D:$D,$A$1)*IF($A18="CH4",About!$D$58,IF($A18="N2O",About!$D$59,1))</f>
        <v>0.28818449473899999</v>
      </c>
      <c r="AF18" s="228">
        <f>SUMIFS('EPA Export Aggregation'!AI:AI,'EPA Export Aggregation'!$A:$A,$B18,'EPA Export Aggregation'!$D:$D,$A$1)*IF($A18="CH4",About!$D$58,IF($A18="N2O",About!$D$59,1))</f>
        <v>0.30221070421079999</v>
      </c>
      <c r="AG18" s="228">
        <f>SUMIFS('EPA Export Aggregation'!AJ:AJ,'EPA Export Aggregation'!$A:$A,$B18,'EPA Export Aggregation'!$D:$D,$A$1)*IF($A18="CH4",About!$D$58,IF($A18="N2O",About!$D$59,1))</f>
        <v>0.2273826860864</v>
      </c>
      <c r="AH18" s="228">
        <f>SUMIFS('EPA Export Aggregation'!AK:AK,'EPA Export Aggregation'!$A:$A,$B18,'EPA Export Aggregation'!$D:$D,$A$1)*IF($A18="CH4",About!$D$58,IF($A18="N2O",About!$D$59,1))</f>
        <v>0.23891462848530001</v>
      </c>
    </row>
    <row r="19" spans="1:34" x14ac:dyDescent="0.25">
      <c r="A19" s="227" t="s">
        <v>479</v>
      </c>
      <c r="B19" s="199" t="s">
        <v>2312</v>
      </c>
      <c r="C19" s="228">
        <f>SUMIFS('EPA Export Aggregation'!F:F,'EPA Export Aggregation'!$A:$A,$B19,'EPA Export Aggregation'!$D:$D,$A$1)*IF($A19="CH4",About!$D$58,IF($A19="N2O",About!$D$59,1))</f>
        <v>0.38621510149190003</v>
      </c>
      <c r="D19" s="228">
        <f>SUMIFS('EPA Export Aggregation'!G:G,'EPA Export Aggregation'!$A:$A,$B19,'EPA Export Aggregation'!$D:$D,$A$1)*IF($A19="CH4",About!$D$58,IF($A19="N2O",About!$D$59,1))</f>
        <v>0.39253050474759998</v>
      </c>
      <c r="E19" s="228">
        <f>SUMIFS('EPA Export Aggregation'!H:H,'EPA Export Aggregation'!$A:$A,$B19,'EPA Export Aggregation'!$D:$D,$A$1)*IF($A19="CH4",About!$D$58,IF($A19="N2O",About!$D$59,1))</f>
        <v>0.38881937978839998</v>
      </c>
      <c r="F19" s="228">
        <f>SUMIFS('EPA Export Aggregation'!I:I,'EPA Export Aggregation'!$A:$A,$B19,'EPA Export Aggregation'!$D:$D,$A$1)*IF($A19="CH4",About!$D$58,IF($A19="N2O",About!$D$59,1))</f>
        <v>0.34944990879240001</v>
      </c>
      <c r="G19" s="228">
        <f>SUMIFS('EPA Export Aggregation'!J:J,'EPA Export Aggregation'!$A:$A,$B19,'EPA Export Aggregation'!$D:$D,$A$1)*IF($A19="CH4",About!$D$58,IF($A19="N2O",About!$D$59,1))</f>
        <v>0.31085355491990002</v>
      </c>
      <c r="H19" s="228">
        <f>SUMIFS('EPA Export Aggregation'!K:K,'EPA Export Aggregation'!$A:$A,$B19,'EPA Export Aggregation'!$D:$D,$A$1)*IF($A19="CH4",About!$D$58,IF($A19="N2O",About!$D$59,1))</f>
        <v>0.31306927724290001</v>
      </c>
      <c r="I19" s="228">
        <f>SUMIFS('EPA Export Aggregation'!L:L,'EPA Export Aggregation'!$A:$A,$B19,'EPA Export Aggregation'!$D:$D,$A$1)*IF($A19="CH4",About!$D$58,IF($A19="N2O",About!$D$59,1))</f>
        <v>0.3241234711655</v>
      </c>
      <c r="J19" s="228">
        <f>SUMIFS('EPA Export Aggregation'!M:M,'EPA Export Aggregation'!$A:$A,$B19,'EPA Export Aggregation'!$D:$D,$A$1)*IF($A19="CH4",About!$D$58,IF($A19="N2O",About!$D$59,1))</f>
        <v>0.32636900177779998</v>
      </c>
      <c r="K19" s="228">
        <f>SUMIFS('EPA Export Aggregation'!N:N,'EPA Export Aggregation'!$A:$A,$B19,'EPA Export Aggregation'!$D:$D,$A$1)*IF($A19="CH4",About!$D$58,IF($A19="N2O",About!$D$59,1))</f>
        <v>0.35820202301429999</v>
      </c>
      <c r="L19" s="228">
        <f>SUMIFS('EPA Export Aggregation'!O:O,'EPA Export Aggregation'!$A:$A,$B19,'EPA Export Aggregation'!$D:$D,$A$1)*IF($A19="CH4",About!$D$58,IF($A19="N2O",About!$D$59,1))</f>
        <v>0.37144309692060001</v>
      </c>
      <c r="M19" s="228">
        <f>SUMIFS('EPA Export Aggregation'!P:P,'EPA Export Aggregation'!$A:$A,$B19,'EPA Export Aggregation'!$D:$D,$A$1)*IF($A19="CH4",About!$D$58,IF($A19="N2O",About!$D$59,1))</f>
        <v>0.3867891265167</v>
      </c>
      <c r="N19" s="228">
        <f>SUMIFS('EPA Export Aggregation'!Q:Q,'EPA Export Aggregation'!$A:$A,$B19,'EPA Export Aggregation'!$D:$D,$A$1)*IF($A19="CH4",About!$D$58,IF($A19="N2O",About!$D$59,1))</f>
        <v>0.24779812893709999</v>
      </c>
      <c r="O19" s="228">
        <f>SUMIFS('EPA Export Aggregation'!R:R,'EPA Export Aggregation'!$A:$A,$B19,'EPA Export Aggregation'!$D:$D,$A$1)*IF($A19="CH4",About!$D$58,IF($A19="N2O",About!$D$59,1))</f>
        <v>0.43939519999999999</v>
      </c>
      <c r="P19" s="228">
        <f>SUMIFS('EPA Export Aggregation'!S:S,'EPA Export Aggregation'!$A:$A,$B19,'EPA Export Aggregation'!$D:$D,$A$1)*IF($A19="CH4",About!$D$58,IF($A19="N2O",About!$D$59,1))</f>
        <v>0.40957595200000002</v>
      </c>
      <c r="Q19" s="228">
        <f>SUMIFS('EPA Export Aggregation'!T:T,'EPA Export Aggregation'!$A:$A,$B19,'EPA Export Aggregation'!$D:$D,$A$1)*IF($A19="CH4",About!$D$58,IF($A19="N2O",About!$D$59,1))</f>
        <v>0.2301595828644</v>
      </c>
      <c r="R19" s="228">
        <f>SUMIFS('EPA Export Aggregation'!U:U,'EPA Export Aggregation'!$A:$A,$B19,'EPA Export Aggregation'!$D:$D,$A$1)*IF($A19="CH4",About!$D$58,IF($A19="N2O",About!$D$59,1))</f>
        <v>0</v>
      </c>
      <c r="S19" s="228">
        <f>SUMIFS('EPA Export Aggregation'!V:V,'EPA Export Aggregation'!$A:$A,$B19,'EPA Export Aggregation'!$D:$D,$A$1)*IF($A19="CH4",About!$D$58,IF($A19="N2O",About!$D$59,1))</f>
        <v>2.3760000000000001E-3</v>
      </c>
      <c r="T19" s="228">
        <f>SUMIFS('EPA Export Aggregation'!W:W,'EPA Export Aggregation'!$A:$A,$B19,'EPA Export Aggregation'!$D:$D,$A$1)*IF($A19="CH4",About!$D$58,IF($A19="N2O",About!$D$59,1))</f>
        <v>0.25531984320000001</v>
      </c>
      <c r="U19" s="228">
        <f>SUMIFS('EPA Export Aggregation'!X:X,'EPA Export Aggregation'!$A:$A,$B19,'EPA Export Aggregation'!$D:$D,$A$1)*IF($A19="CH4",About!$D$58,IF($A19="N2O",About!$D$59,1))</f>
        <v>0.40783841599999998</v>
      </c>
      <c r="V19" s="228">
        <f>SUMIFS('EPA Export Aggregation'!Y:Y,'EPA Export Aggregation'!$A:$A,$B19,'EPA Export Aggregation'!$D:$D,$A$1)*IF($A19="CH4",About!$D$58,IF($A19="N2O",About!$D$59,1))</f>
        <v>0.26903018556699998</v>
      </c>
      <c r="W19" s="228">
        <f>SUMIFS('EPA Export Aggregation'!Z:Z,'EPA Export Aggregation'!$A:$A,$B19,'EPA Export Aggregation'!$D:$D,$A$1)*IF($A19="CH4",About!$D$58,IF($A19="N2O",About!$D$59,1))</f>
        <v>0.286441</v>
      </c>
      <c r="X19" s="228">
        <f>SUMIFS('EPA Export Aggregation'!AA:AA,'EPA Export Aggregation'!$A:$A,$B19,'EPA Export Aggregation'!$D:$D,$A$1)*IF($A19="CH4",About!$D$58,IF($A19="N2O",About!$D$59,1))</f>
        <v>0.419456</v>
      </c>
      <c r="Y19" s="228">
        <f>SUMIFS('EPA Export Aggregation'!AB:AB,'EPA Export Aggregation'!$A:$A,$B19,'EPA Export Aggregation'!$D:$D,$A$1)*IF($A19="CH4",About!$D$58,IF($A19="N2O",About!$D$59,1))</f>
        <v>0.37010399999999999</v>
      </c>
      <c r="Z19" s="228">
        <f>SUMIFS('EPA Export Aggregation'!AC:AC,'EPA Export Aggregation'!$A:$A,$B19,'EPA Export Aggregation'!$D:$D,$A$1)*IF($A19="CH4",About!$D$58,IF($A19="N2O",About!$D$59,1))</f>
        <v>0.18787499999999999</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25">
      <c r="A21" s="227" t="s">
        <v>479</v>
      </c>
      <c r="B21" s="199" t="s">
        <v>2306</v>
      </c>
      <c r="C21" s="228">
        <f>SUMIFS('EPA Export Aggregation'!F:F,'EPA Export Aggregation'!$A:$A,$B21,'EPA Export Aggregation'!$D:$D,$A$1)*IF($A21="CH4",About!$D$58,IF($A21="N2O",About!$D$59,1))</f>
        <v>0.81490967777779999</v>
      </c>
      <c r="D21" s="228">
        <f>SUMIFS('EPA Export Aggregation'!G:G,'EPA Export Aggregation'!$A:$A,$B21,'EPA Export Aggregation'!$D:$D,$A$1)*IF($A21="CH4",About!$D$58,IF($A21="N2O",About!$D$59,1))</f>
        <v>0.74082492777779996</v>
      </c>
      <c r="E21" s="228">
        <f>SUMIFS('EPA Export Aggregation'!H:H,'EPA Export Aggregation'!$A:$A,$B21,'EPA Export Aggregation'!$D:$D,$A$1)*IF($A21="CH4",About!$D$58,IF($A21="N2O",About!$D$59,1))</f>
        <v>0.7501396777778</v>
      </c>
      <c r="F21" s="228">
        <f>SUMIFS('EPA Export Aggregation'!I:I,'EPA Export Aggregation'!$A:$A,$B21,'EPA Export Aggregation'!$D:$D,$A$1)*IF($A21="CH4",About!$D$58,IF($A21="N2O",About!$D$59,1))</f>
        <v>0.73250476111109997</v>
      </c>
      <c r="G21" s="228">
        <f>SUMIFS('EPA Export Aggregation'!J:J,'EPA Export Aggregation'!$A:$A,$B21,'EPA Export Aggregation'!$D:$D,$A$1)*IF($A21="CH4",About!$D$58,IF($A21="N2O",About!$D$59,1))</f>
        <v>0.70892471428570003</v>
      </c>
      <c r="H21" s="228">
        <f>SUMIFS('EPA Export Aggregation'!K:K,'EPA Export Aggregation'!$A:$A,$B21,'EPA Export Aggregation'!$D:$D,$A$1)*IF($A21="CH4",About!$D$58,IF($A21="N2O",About!$D$59,1))</f>
        <v>0.71328185714290004</v>
      </c>
      <c r="I21" s="228">
        <f>SUMIFS('EPA Export Aggregation'!L:L,'EPA Export Aggregation'!$A:$A,$B21,'EPA Export Aggregation'!$D:$D,$A$1)*IF($A21="CH4",About!$D$58,IF($A21="N2O",About!$D$59,1))</f>
        <v>0.74106757142860002</v>
      </c>
      <c r="J21" s="228">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25">
      <c r="A22" s="227" t="s">
        <v>479</v>
      </c>
      <c r="B22" s="199" t="s">
        <v>2290</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25">
      <c r="A23" s="227" t="s">
        <v>479</v>
      </c>
      <c r="B23" s="199" t="s">
        <v>2302</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25">
      <c r="A26" s="227" t="s">
        <v>479</v>
      </c>
      <c r="B26" s="199" t="s">
        <v>2322</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25">
      <c r="A30" s="227" t="s">
        <v>479</v>
      </c>
      <c r="B30" s="199" t="s">
        <v>2327</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25">
      <c r="A33" s="227" t="s">
        <v>479</v>
      </c>
      <c r="B33" s="199" t="s">
        <v>2304</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228">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228">
        <f>SUMIFS('EPA Export Aggregation'!R:R,'EPA Export Aggregation'!$A:$A,$B33,'EPA Export Aggregation'!$D:$D,$A$1)*IF($A33="CH4",About!$D$58,IF($A33="N2O",About!$D$59,1))</f>
        <v>0.31584071791200002</v>
      </c>
      <c r="P33" s="228">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228">
        <f>SUMIFS('EPA Export Aggregation'!U:U,'EPA Export Aggregation'!$A:$A,$B33,'EPA Export Aggregation'!$D:$D,$A$1)*IF($A33="CH4",About!$D$58,IF($A33="N2O",About!$D$59,1))</f>
        <v>0.3695466036874</v>
      </c>
      <c r="S33" s="228">
        <f>SUMIFS('EPA Export Aggregation'!V:V,'EPA Export Aggregation'!$A:$A,$B33,'EPA Export Aggregation'!$D:$D,$A$1)*IF($A33="CH4",About!$D$58,IF($A33="N2O",About!$D$59,1))</f>
        <v>0.56156595053189995</v>
      </c>
      <c r="T33" s="228">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228">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228">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228">
        <f>SUMIFS('EPA Export Aggregation'!AD:AD,'EPA Export Aggregation'!$A:$A,$B33,'EPA Export Aggregation'!$D:$D,$A$1)*IF($A33="CH4",About!$D$58,IF($A33="N2O",About!$D$59,1))</f>
        <v>9.7130711124799998E-2</v>
      </c>
      <c r="AB33" s="228">
        <f>SUMIFS('EPA Export Aggregation'!AE:AE,'EPA Export Aggregation'!$A:$A,$B33,'EPA Export Aggregation'!$D:$D,$A$1)*IF($A33="CH4",About!$D$58,IF($A33="N2O",About!$D$59,1))</f>
        <v>0.1682048534277</v>
      </c>
      <c r="AC33" s="228">
        <f>SUMIFS('EPA Export Aggregation'!AF:AF,'EPA Export Aggregation'!$A:$A,$B33,'EPA Export Aggregation'!$D:$D,$A$1)*IF($A33="CH4",About!$D$58,IF($A33="N2O",About!$D$59,1))</f>
        <v>0.12611385698829999</v>
      </c>
      <c r="AD33" s="228">
        <f>SUMIFS('EPA Export Aggregation'!AG:AG,'EPA Export Aggregation'!$A:$A,$B33,'EPA Export Aggregation'!$D:$D,$A$1)*IF($A33="CH4",About!$D$58,IF($A33="N2O",About!$D$59,1))</f>
        <v>3.6103706994700002E-2</v>
      </c>
      <c r="AE33" s="228">
        <f>SUMIFS('EPA Export Aggregation'!AH:AH,'EPA Export Aggregation'!$A:$A,$B33,'EPA Export Aggregation'!$D:$D,$A$1)*IF($A33="CH4",About!$D$58,IF($A33="N2O",About!$D$59,1))</f>
        <v>4.53923829985E-2</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0.73404457879200002</v>
      </c>
      <c r="D79" s="228">
        <f>SUMIFS('EPA Export Aggregation'!G:G,'EPA Export Aggregation'!$A:$A,$B79,'EPA Export Aggregation'!$D:$D,$A$1)*IF($A79="CH4",About!$D$58,IF($A79="N2O",About!$D$59,1))</f>
        <v>0.63026369511900004</v>
      </c>
      <c r="E79" s="228">
        <f>SUMIFS('EPA Export Aggregation'!H:H,'EPA Export Aggregation'!$A:$A,$B79,'EPA Export Aggregation'!$D:$D,$A$1)*IF($A79="CH4",About!$D$58,IF($A79="N2O",About!$D$59,1))</f>
        <v>0.65521683216000004</v>
      </c>
      <c r="F79" s="228">
        <f>SUMIFS('EPA Export Aggregation'!I:I,'EPA Export Aggregation'!$A:$A,$B79,'EPA Export Aggregation'!$D:$D,$A$1)*IF($A79="CH4",About!$D$58,IF($A79="N2O",About!$D$59,1))</f>
        <v>0.48193118041799998</v>
      </c>
      <c r="G79" s="228">
        <f>SUMIFS('EPA Export Aggregation'!J:J,'EPA Export Aggregation'!$A:$A,$B79,'EPA Export Aggregation'!$D:$D,$A$1)*IF($A79="CH4",About!$D$58,IF($A79="N2O",About!$D$59,1))</f>
        <v>0.363406425624</v>
      </c>
      <c r="H79" s="228">
        <f>SUMIFS('EPA Export Aggregation'!K:K,'EPA Export Aggregation'!$A:$A,$B79,'EPA Export Aggregation'!$D:$D,$A$1)*IF($A79="CH4",About!$D$58,IF($A79="N2O",About!$D$59,1))</f>
        <v>0.29977389966899998</v>
      </c>
      <c r="I79" s="228">
        <f>SUMIFS('EPA Export Aggregation'!L:L,'EPA Export Aggregation'!$A:$A,$B79,'EPA Export Aggregation'!$D:$D,$A$1)*IF($A79="CH4",About!$D$58,IF($A79="N2O",About!$D$59,1))</f>
        <v>0.440569106544</v>
      </c>
      <c r="J79" s="228">
        <f>SUMIFS('EPA Export Aggregation'!M:M,'EPA Export Aggregation'!$A:$A,$B79,'EPA Export Aggregation'!$D:$D,$A$1)*IF($A79="CH4",About!$D$58,IF($A79="N2O",About!$D$59,1))</f>
        <v>0.33352437279000002</v>
      </c>
      <c r="K79" s="228">
        <f>SUMIFS('EPA Export Aggregation'!N:N,'EPA Export Aggregation'!$A:$A,$B79,'EPA Export Aggregation'!$D:$D,$A$1)*IF($A79="CH4",About!$D$58,IF($A79="N2O",About!$D$59,1))</f>
        <v>0.36605530707299999</v>
      </c>
      <c r="L79" s="228">
        <f>SUMIFS('EPA Export Aggregation'!O:O,'EPA Export Aggregation'!$A:$A,$B79,'EPA Export Aggregation'!$D:$D,$A$1)*IF($A79="CH4",About!$D$58,IF($A79="N2O",About!$D$59,1))</f>
        <v>0.37958667978900001</v>
      </c>
      <c r="M79" s="228">
        <f>SUMIFS('EPA Export Aggregation'!P:P,'EPA Export Aggregation'!$A:$A,$B79,'EPA Export Aggregation'!$D:$D,$A$1)*IF($A79="CH4",About!$D$58,IF($A79="N2O",About!$D$59,1))</f>
        <v>0.39477691689299999</v>
      </c>
      <c r="N79" s="228">
        <f>SUMIFS('EPA Export Aggregation'!Q:Q,'EPA Export Aggregation'!$A:$A,$B79,'EPA Export Aggregation'!$D:$D,$A$1)*IF($A79="CH4",About!$D$58,IF($A79="N2O",About!$D$59,1))</f>
        <v>0.25327282888500002</v>
      </c>
      <c r="O79" s="228">
        <f>SUMIFS('EPA Export Aggregation'!R:R,'EPA Export Aggregation'!$A:$A,$B79,'EPA Export Aggregation'!$D:$D,$A$1)*IF($A79="CH4",About!$D$58,IF($A79="N2O",About!$D$59,1))</f>
        <v>0.45206491852199998</v>
      </c>
      <c r="P79" s="228">
        <f>SUMIFS('EPA Export Aggregation'!S:S,'EPA Export Aggregation'!$A:$A,$B79,'EPA Export Aggregation'!$D:$D,$A$1)*IF($A79="CH4",About!$D$58,IF($A79="N2O",About!$D$59,1))</f>
        <v>0.41816952496499998</v>
      </c>
      <c r="Q79" s="228">
        <f>SUMIFS('EPA Export Aggregation'!T:T,'EPA Export Aggregation'!$A:$A,$B79,'EPA Export Aggregation'!$D:$D,$A$1)*IF($A79="CH4",About!$D$58,IF($A79="N2O",About!$D$59,1))</f>
        <v>0.23379293304900001</v>
      </c>
      <c r="R79" s="228">
        <f>SUMIFS('EPA Export Aggregation'!U:U,'EPA Export Aggregation'!$A:$A,$B79,'EPA Export Aggregation'!$D:$D,$A$1)*IF($A79="CH4",About!$D$58,IF($A79="N2O",About!$D$59,1))</f>
        <v>4.3180794599999997E-3</v>
      </c>
      <c r="S79" s="228">
        <f>SUMIFS('EPA Export Aggregation'!V:V,'EPA Export Aggregation'!$A:$A,$B79,'EPA Export Aggregation'!$D:$D,$A$1)*IF($A79="CH4",About!$D$58,IF($A79="N2O",About!$D$59,1))</f>
        <v>2.8031150729999998E-3</v>
      </c>
      <c r="T79" s="228">
        <f>SUMIFS('EPA Export Aggregation'!W:W,'EPA Export Aggregation'!$A:$A,$B79,'EPA Export Aggregation'!$D:$D,$A$1)*IF($A79="CH4",About!$D$58,IF($A79="N2O",About!$D$59,1))</f>
        <v>0.26082504522</v>
      </c>
      <c r="U79" s="228">
        <f>SUMIFS('EPA Export Aggregation'!X:X,'EPA Export Aggregation'!$A:$A,$B79,'EPA Export Aggregation'!$D:$D,$A$1)*IF($A79="CH4",About!$D$58,IF($A79="N2O",About!$D$59,1))</f>
        <v>0.430205190111</v>
      </c>
      <c r="V79" s="228">
        <f>SUMIFS('EPA Export Aggregation'!Y:Y,'EPA Export Aggregation'!$A:$A,$B79,'EPA Export Aggregation'!$D:$D,$A$1)*IF($A79="CH4",About!$D$58,IF($A79="N2O",About!$D$59,1))</f>
        <v>0.28485113577299997</v>
      </c>
      <c r="W79" s="228">
        <f>SUMIFS('EPA Export Aggregation'!Z:Z,'EPA Export Aggregation'!$A:$A,$B79,'EPA Export Aggregation'!$D:$D,$A$1)*IF($A79="CH4",About!$D$58,IF($A79="N2O",About!$D$59,1))</f>
        <v>0.340715879562</v>
      </c>
      <c r="X79" s="228">
        <f>SUMIFS('EPA Export Aggregation'!AA:AA,'EPA Export Aggregation'!$A:$A,$B79,'EPA Export Aggregation'!$D:$D,$A$1)*IF($A79="CH4",About!$D$58,IF($A79="N2O",About!$D$59,1))</f>
        <v>0.49840838576099999</v>
      </c>
      <c r="Y79" s="228">
        <f>SUMIFS('EPA Export Aggregation'!AB:AB,'EPA Export Aggregation'!$A:$A,$B79,'EPA Export Aggregation'!$D:$D,$A$1)*IF($A79="CH4",About!$D$58,IF($A79="N2O",About!$D$59,1))</f>
        <v>0.31565347274400002</v>
      </c>
      <c r="Z79" s="228">
        <f>SUMIFS('EPA Export Aggregation'!AC:AC,'EPA Export Aggregation'!$A:$A,$B79,'EPA Export Aggregation'!$D:$D,$A$1)*IF($A79="CH4",About!$D$58,IF($A79="N2O",About!$D$59,1))</f>
        <v>0.18401663573400001</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2024-03-18T21:14:04Z</dcterms:modified>
</cp:coreProperties>
</file>