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elec\EIaE\"/>
    </mc:Choice>
  </mc:AlternateContent>
  <xr:revisionPtr revIDLastSave="0" documentId="8_{675990D4-64DA-4D31-9E39-471C14A0F2B5}"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<sst xmlns="http://schemas.openxmlformats.org/spreadsheetml/2006/main" count="15219" uniqueCount="1084">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</sst>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505</v>
      </c>
      <c r="C1" s="86">
        <v>45735</v>
      </c>
      <c r="D1" s="87"/>
      <c r="E1" s="87"/>
      <c r="F1" s="87"/>
      <c r="G1" s="87"/>
      <c r="H1" s="87"/>
      <c r="I1" s="87"/>
      <c r="J1" s="87"/>
      <c r="K1" s="85" t="s">
        <v>533</v>
      </c>
      <c r="L1" s="85" t="s">
        <v>535</v>
      </c>
      <c r="M1" s="163" t="s">
        <v>1053</v>
      </c>
    </row>
    <row r="2" spans="1:13">
      <c r="A2" s="1" t="s">
        <v>1</v>
      </c>
      <c r="B2" s="87" t="str">
        <f>LOOKUP(B1,K1:L50,L1:L50)</f>
        <v>OH</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OH</v>
      </c>
      <c r="C6" s="91">
        <f t="shared" ref="C6:AE6" si="1">SUMIFS(C$20:C$119,$B$20:$B$119,$B$6,$A$20:$A$119,$A$6)</f>
        <v>31620437</v>
      </c>
      <c r="D6" s="91">
        <f t="shared" si="1"/>
        <v>29106323</v>
      </c>
      <c r="E6" s="91">
        <f t="shared" si="1"/>
        <v>25527168</v>
      </c>
      <c r="F6" s="91">
        <f t="shared" si="1"/>
        <v>32152396</v>
      </c>
      <c r="G6" s="91">
        <f t="shared" si="1"/>
        <v>41379087</v>
      </c>
      <c r="H6" s="91">
        <f t="shared" si="1"/>
        <v>39208480</v>
      </c>
      <c r="I6" s="91">
        <f t="shared" si="1"/>
        <v>33699352</v>
      </c>
      <c r="J6" s="91">
        <f t="shared" si="1"/>
        <v>34842360</v>
      </c>
      <c r="K6" s="91">
        <f t="shared" si="1"/>
        <v>30541752</v>
      </c>
      <c r="L6" s="91">
        <f t="shared" si="1"/>
        <v>42367776</v>
      </c>
      <c r="M6" s="91">
        <f t="shared" si="1"/>
        <v>36142111</v>
      </c>
      <c r="N6" s="91">
        <f t="shared" si="1"/>
        <v>30160840</v>
      </c>
      <c r="O6" s="91">
        <f t="shared" si="1"/>
        <v>23901099</v>
      </c>
      <c r="P6" s="91">
        <f t="shared" si="1"/>
        <v>22820869</v>
      </c>
      <c r="Q6" s="91">
        <f t="shared" si="1"/>
        <v>24858371</v>
      </c>
      <c r="R6" s="91">
        <f t="shared" si="1"/>
        <v>21895152</v>
      </c>
      <c r="S6" s="91">
        <f t="shared" si="1"/>
        <v>14662304</v>
      </c>
      <c r="T6" s="91">
        <f t="shared" si="1"/>
        <v>20217486</v>
      </c>
      <c r="U6" s="91">
        <f t="shared" si="1"/>
        <v>19424322</v>
      </c>
      <c r="V6" s="91">
        <f t="shared" si="1"/>
        <v>21808230</v>
      </c>
      <c r="W6" s="91">
        <f t="shared" si="1"/>
        <v>22551010</v>
      </c>
      <c r="X6" s="91">
        <f t="shared" si="1"/>
        <v>30972564</v>
      </c>
      <c r="Y6" s="91">
        <f t="shared" si="1"/>
        <v>35028733</v>
      </c>
      <c r="Z6" s="91">
        <f t="shared" si="1"/>
        <v>24544335</v>
      </c>
      <c r="AA6" s="91">
        <f t="shared" si="1"/>
        <v>27180567</v>
      </c>
      <c r="AB6" s="91">
        <f t="shared" si="1"/>
        <v>38244127</v>
      </c>
      <c r="AC6" s="91">
        <f t="shared" si="1"/>
        <v>42198409</v>
      </c>
      <c r="AD6" s="91">
        <f t="shared" si="1"/>
        <v>37031973</v>
      </c>
      <c r="AE6" s="91">
        <f t="shared" si="1"/>
        <v>36569945</v>
      </c>
      <c r="AF6" s="119">
        <f t="shared" ref="AF6:BK7" si="2">AE6</f>
        <v>36569945</v>
      </c>
      <c r="AG6" s="119">
        <f t="shared" si="2"/>
        <v>36569945</v>
      </c>
      <c r="AH6" s="119">
        <f t="shared" si="2"/>
        <v>36569945</v>
      </c>
      <c r="AI6" s="119">
        <f t="shared" si="2"/>
        <v>36569945</v>
      </c>
      <c r="AJ6" s="119">
        <f t="shared" si="2"/>
        <v>36569945</v>
      </c>
      <c r="AK6" s="119">
        <f t="shared" si="2"/>
        <v>36569945</v>
      </c>
      <c r="AL6" s="119">
        <f t="shared" si="2"/>
        <v>36569945</v>
      </c>
      <c r="AM6" s="119">
        <f t="shared" si="2"/>
        <v>36569945</v>
      </c>
      <c r="AN6" s="119">
        <f t="shared" si="2"/>
        <v>36569945</v>
      </c>
      <c r="AO6" s="119">
        <f t="shared" si="2"/>
        <v>36569945</v>
      </c>
      <c r="AP6" s="119">
        <f t="shared" si="2"/>
        <v>36569945</v>
      </c>
      <c r="AQ6" s="119">
        <f t="shared" si="2"/>
        <v>36569945</v>
      </c>
      <c r="AR6" s="119">
        <f t="shared" si="2"/>
        <v>36569945</v>
      </c>
      <c r="AS6" s="119">
        <f t="shared" si="2"/>
        <v>36569945</v>
      </c>
      <c r="AT6" s="119">
        <f t="shared" si="2"/>
        <v>36569945</v>
      </c>
      <c r="AU6" s="119">
        <f t="shared" si="2"/>
        <v>36569945</v>
      </c>
      <c r="AV6" s="119">
        <f t="shared" si="2"/>
        <v>36569945</v>
      </c>
      <c r="AW6" s="119">
        <f t="shared" si="2"/>
        <v>36569945</v>
      </c>
      <c r="AX6" s="119">
        <f t="shared" si="2"/>
        <v>36569945</v>
      </c>
      <c r="AY6" s="119">
        <f t="shared" si="2"/>
        <v>36569945</v>
      </c>
      <c r="AZ6" s="119">
        <f t="shared" si="2"/>
        <v>36569945</v>
      </c>
      <c r="BA6" s="119">
        <f t="shared" si="2"/>
        <v>36569945</v>
      </c>
      <c r="BB6" s="119">
        <f t="shared" si="2"/>
        <v>36569945</v>
      </c>
      <c r="BC6" s="119">
        <f t="shared" si="2"/>
        <v>36569945</v>
      </c>
      <c r="BD6" s="119">
        <f t="shared" si="2"/>
        <v>36569945</v>
      </c>
      <c r="BE6" s="119">
        <f t="shared" si="2"/>
        <v>36569945</v>
      </c>
      <c r="BF6" s="119">
        <f t="shared" si="2"/>
        <v>36569945</v>
      </c>
      <c r="BG6" s="119">
        <f t="shared" si="2"/>
        <v>36569945</v>
      </c>
      <c r="BH6" s="119">
        <f t="shared" si="2"/>
        <v>36569945</v>
      </c>
      <c r="BI6" s="119">
        <f t="shared" si="2"/>
        <v>36569945</v>
      </c>
      <c r="BJ6" s="119">
        <f t="shared" si="2"/>
        <v>36569945</v>
      </c>
      <c r="BK6" s="119">
        <f t="shared" si="2"/>
        <v>36569945</v>
      </c>
    </row>
    <row r="7" spans="1:63">
      <c r="A7" s="91" t="s">
        <v>848</v>
      </c>
      <c r="B7" s="91" t="str">
        <f>About!B2</f>
        <v>OH</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OH</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110</v>
      </c>
      <c r="P10" s="91">
        <f t="shared" si="5"/>
        <v>2057</v>
      </c>
      <c r="Q10" s="91">
        <f t="shared" si="5"/>
        <v>2828</v>
      </c>
      <c r="R10" s="91">
        <f t="shared" si="5"/>
        <v>48807</v>
      </c>
      <c r="S10" s="91">
        <f t="shared" si="5"/>
        <v>844370</v>
      </c>
      <c r="T10" s="91">
        <f t="shared" si="5"/>
        <v>361048</v>
      </c>
      <c r="U10" s="91">
        <f t="shared" si="5"/>
        <v>0</v>
      </c>
      <c r="V10" s="91">
        <f t="shared" si="5"/>
        <v>3972</v>
      </c>
      <c r="W10" s="91">
        <f t="shared" si="5"/>
        <v>0</v>
      </c>
      <c r="X10" s="91">
        <f t="shared" si="5"/>
        <v>0</v>
      </c>
      <c r="Y10" s="91">
        <f t="shared" si="5"/>
        <v>0</v>
      </c>
      <c r="Z10" s="91">
        <f t="shared" si="5"/>
        <v>0</v>
      </c>
      <c r="AA10" s="91">
        <f t="shared" si="5"/>
        <v>0</v>
      </c>
      <c r="AB10" s="91">
        <f t="shared" si="5"/>
        <v>0</v>
      </c>
      <c r="AC10" s="91">
        <f t="shared" si="5"/>
        <v>1846</v>
      </c>
      <c r="AD10" s="91">
        <f t="shared" si="5"/>
        <v>17466</v>
      </c>
      <c r="AE10" s="91">
        <f t="shared" si="5"/>
        <v>82261</v>
      </c>
      <c r="AF10" s="119">
        <f t="shared" ref="AF10:BK11" si="6">AE10</f>
        <v>82261</v>
      </c>
      <c r="AG10" s="119">
        <f t="shared" si="6"/>
        <v>82261</v>
      </c>
      <c r="AH10" s="119">
        <f t="shared" si="6"/>
        <v>82261</v>
      </c>
      <c r="AI10" s="119">
        <f t="shared" si="6"/>
        <v>82261</v>
      </c>
      <c r="AJ10" s="119">
        <f t="shared" si="6"/>
        <v>82261</v>
      </c>
      <c r="AK10" s="119">
        <f t="shared" si="6"/>
        <v>82261</v>
      </c>
      <c r="AL10" s="119">
        <f t="shared" si="6"/>
        <v>82261</v>
      </c>
      <c r="AM10" s="119">
        <f t="shared" si="6"/>
        <v>82261</v>
      </c>
      <c r="AN10" s="119">
        <f t="shared" si="6"/>
        <v>82261</v>
      </c>
      <c r="AO10" s="119">
        <f t="shared" si="6"/>
        <v>82261</v>
      </c>
      <c r="AP10" s="119">
        <f t="shared" si="6"/>
        <v>82261</v>
      </c>
      <c r="AQ10" s="119">
        <f t="shared" si="6"/>
        <v>82261</v>
      </c>
      <c r="AR10" s="119">
        <f t="shared" si="6"/>
        <v>82261</v>
      </c>
      <c r="AS10" s="119">
        <f t="shared" si="6"/>
        <v>82261</v>
      </c>
      <c r="AT10" s="119">
        <f t="shared" si="6"/>
        <v>82261</v>
      </c>
      <c r="AU10" s="119">
        <f t="shared" si="6"/>
        <v>82261</v>
      </c>
      <c r="AV10" s="119">
        <f t="shared" si="6"/>
        <v>82261</v>
      </c>
      <c r="AW10" s="119">
        <f t="shared" si="6"/>
        <v>82261</v>
      </c>
      <c r="AX10" s="119">
        <f t="shared" si="6"/>
        <v>82261</v>
      </c>
      <c r="AY10" s="119">
        <f t="shared" si="6"/>
        <v>82261</v>
      </c>
      <c r="AZ10" s="119">
        <f t="shared" si="6"/>
        <v>82261</v>
      </c>
      <c r="BA10" s="119">
        <f t="shared" si="6"/>
        <v>82261</v>
      </c>
      <c r="BB10" s="119">
        <f t="shared" si="6"/>
        <v>82261</v>
      </c>
      <c r="BC10" s="119">
        <f t="shared" si="6"/>
        <v>82261</v>
      </c>
      <c r="BD10" s="119">
        <f t="shared" si="6"/>
        <v>82261</v>
      </c>
      <c r="BE10" s="119">
        <f t="shared" si="6"/>
        <v>82261</v>
      </c>
      <c r="BF10" s="119">
        <f t="shared" si="6"/>
        <v>82261</v>
      </c>
      <c r="BG10" s="119">
        <f t="shared" si="6"/>
        <v>82261</v>
      </c>
      <c r="BH10" s="119">
        <f t="shared" si="6"/>
        <v>82261</v>
      </c>
      <c r="BI10" s="119">
        <f t="shared" si="6"/>
        <v>82261</v>
      </c>
      <c r="BJ10" s="119">
        <f t="shared" si="6"/>
        <v>82261</v>
      </c>
      <c r="BK10" s="119">
        <f t="shared" si="6"/>
        <v>82261</v>
      </c>
    </row>
    <row r="11" spans="1:63">
      <c r="A11" s="91" t="s">
        <v>848</v>
      </c>
      <c r="B11" s="91" t="str">
        <f>About!B2</f>
        <v>OH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3902</v>
      </c>
      <c r="P11" s="91">
        <f t="shared" si="7"/>
        <v>13740</v>
      </c>
      <c r="Q11" s="91">
        <f t="shared" si="7"/>
        <v>67940</v>
      </c>
      <c r="R11" s="91">
        <f t="shared" si="7"/>
        <v>396514</v>
      </c>
      <c r="S11" s="91">
        <f t="shared" si="7"/>
        <v>225034</v>
      </c>
      <c r="T11" s="91">
        <f t="shared" si="7"/>
        <v>55197</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45</v>
      </c>
      <c r="AE11" s="91">
        <f t="shared" si="7"/>
        <v>1119</v>
      </c>
      <c r="AF11" s="119">
        <f>AVERAGE(W11:AE11)</f>
        <v>129.33333333333334</v>
      </c>
      <c r="AG11" s="119">
        <f t="shared" si="6"/>
        <v>129.33333333333334</v>
      </c>
      <c r="AH11" s="119">
        <f t="shared" si="6"/>
        <v>129.33333333333334</v>
      </c>
      <c r="AI11" s="119">
        <f t="shared" si="6"/>
        <v>129.33333333333334</v>
      </c>
      <c r="AJ11" s="119">
        <f t="shared" si="6"/>
        <v>129.33333333333334</v>
      </c>
      <c r="AK11" s="119">
        <f t="shared" si="6"/>
        <v>129.33333333333334</v>
      </c>
      <c r="AL11" s="119">
        <f t="shared" si="6"/>
        <v>129.33333333333334</v>
      </c>
      <c r="AM11" s="119">
        <f t="shared" si="6"/>
        <v>129.33333333333334</v>
      </c>
      <c r="AN11" s="119">
        <f t="shared" si="6"/>
        <v>129.33333333333334</v>
      </c>
      <c r="AO11" s="119">
        <f t="shared" si="6"/>
        <v>129.33333333333334</v>
      </c>
      <c r="AP11" s="119">
        <f t="shared" si="6"/>
        <v>129.33333333333334</v>
      </c>
      <c r="AQ11" s="119">
        <f t="shared" si="6"/>
        <v>129.33333333333334</v>
      </c>
      <c r="AR11" s="119">
        <f t="shared" si="6"/>
        <v>129.33333333333334</v>
      </c>
      <c r="AS11" s="119">
        <f t="shared" si="6"/>
        <v>129.33333333333334</v>
      </c>
      <c r="AT11" s="119">
        <f t="shared" si="6"/>
        <v>129.33333333333334</v>
      </c>
      <c r="AU11" s="119">
        <f t="shared" si="6"/>
        <v>129.33333333333334</v>
      </c>
      <c r="AV11" s="119">
        <f t="shared" si="6"/>
        <v>129.33333333333334</v>
      </c>
      <c r="AW11" s="119">
        <f t="shared" si="6"/>
        <v>129.33333333333334</v>
      </c>
      <c r="AX11" s="119">
        <f t="shared" si="6"/>
        <v>129.33333333333334</v>
      </c>
      <c r="AY11" s="119">
        <f t="shared" si="6"/>
        <v>129.33333333333334</v>
      </c>
      <c r="AZ11" s="119">
        <f t="shared" si="6"/>
        <v>129.33333333333334</v>
      </c>
      <c r="BA11" s="119">
        <f t="shared" si="6"/>
        <v>129.33333333333334</v>
      </c>
      <c r="BB11" s="119">
        <f t="shared" si="6"/>
        <v>129.33333333333334</v>
      </c>
      <c r="BC11" s="119">
        <f t="shared" si="6"/>
        <v>129.33333333333334</v>
      </c>
      <c r="BD11" s="119">
        <f t="shared" si="6"/>
        <v>129.33333333333334</v>
      </c>
      <c r="BE11" s="119">
        <f t="shared" si="6"/>
        <v>129.33333333333334</v>
      </c>
      <c r="BF11" s="119">
        <f t="shared" si="6"/>
        <v>129.33333333333334</v>
      </c>
      <c r="BG11" s="119">
        <f t="shared" si="6"/>
        <v>129.33333333333334</v>
      </c>
      <c r="BH11" s="119">
        <f t="shared" si="6"/>
        <v>129.33333333333334</v>
      </c>
      <c r="BI11" s="119">
        <f t="shared" si="6"/>
        <v>129.33333333333334</v>
      </c>
      <c r="BJ11" s="119">
        <f t="shared" si="6"/>
        <v>129.33333333333334</v>
      </c>
      <c r="BK11" s="119">
        <f t="shared" si="6"/>
        <v>129.33333333333334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OH</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619336</v>
      </c>
      <c r="T14" s="91">
        <f t="shared" si="9"/>
        <v>305851</v>
      </c>
      <c r="U14" s="91">
        <f t="shared" si="9"/>
        <v>0</v>
      </c>
      <c r="V14" s="91">
        <f t="shared" si="9"/>
        <v>3972</v>
      </c>
      <c r="W14" s="91">
        <f t="shared" si="9"/>
        <v>0</v>
      </c>
      <c r="X14" s="91">
        <f t="shared" si="9"/>
        <v>0</v>
      </c>
      <c r="Y14" s="91">
        <f t="shared" si="9"/>
        <v>0</v>
      </c>
      <c r="Z14" s="91">
        <f t="shared" si="9"/>
        <v>0</v>
      </c>
      <c r="AA14" s="91">
        <f t="shared" si="9"/>
        <v>0</v>
      </c>
      <c r="AB14" s="91">
        <f t="shared" si="9"/>
        <v>0</v>
      </c>
      <c r="AC14" s="91">
        <f t="shared" si="9"/>
        <v>1846</v>
      </c>
      <c r="AD14" s="91">
        <f t="shared" si="9"/>
        <v>17421</v>
      </c>
      <c r="AE14" s="91">
        <f t="shared" si="9"/>
        <v>81142</v>
      </c>
      <c r="AF14" s="91">
        <f t="shared" si="9"/>
        <v>82131.666666666672</v>
      </c>
      <c r="AG14" s="91">
        <f t="shared" si="9"/>
        <v>82131.666666666672</v>
      </c>
      <c r="AH14" s="91">
        <f t="shared" si="9"/>
        <v>82131.666666666672</v>
      </c>
      <c r="AI14" s="91">
        <f t="shared" si="9"/>
        <v>82131.666666666672</v>
      </c>
      <c r="AJ14" s="91">
        <f t="shared" si="9"/>
        <v>82131.666666666672</v>
      </c>
      <c r="AK14" s="91">
        <f t="shared" si="9"/>
        <v>82131.666666666672</v>
      </c>
      <c r="AL14" s="91">
        <f t="shared" si="9"/>
        <v>82131.666666666672</v>
      </c>
      <c r="AM14" s="91">
        <f t="shared" si="9"/>
        <v>82131.666666666672</v>
      </c>
      <c r="AN14" s="91">
        <f t="shared" si="9"/>
        <v>82131.666666666672</v>
      </c>
      <c r="AO14" s="91">
        <f t="shared" si="9"/>
        <v>82131.666666666672</v>
      </c>
      <c r="AP14" s="91">
        <f t="shared" si="9"/>
        <v>82131.666666666672</v>
      </c>
      <c r="AQ14" s="91">
        <f t="shared" si="9"/>
        <v>82131.666666666672</v>
      </c>
      <c r="AR14" s="91">
        <f t="shared" si="9"/>
        <v>82131.666666666672</v>
      </c>
      <c r="AS14" s="91">
        <f t="shared" si="9"/>
        <v>82131.666666666672</v>
      </c>
      <c r="AT14" s="91">
        <f t="shared" si="9"/>
        <v>82131.666666666672</v>
      </c>
      <c r="AU14" s="91">
        <f t="shared" si="9"/>
        <v>82131.666666666672</v>
      </c>
      <c r="AV14" s="91">
        <f t="shared" si="9"/>
        <v>82131.666666666672</v>
      </c>
      <c r="AW14" s="91">
        <f t="shared" si="9"/>
        <v>82131.666666666672</v>
      </c>
      <c r="AX14" s="91">
        <f t="shared" si="9"/>
        <v>82131.666666666672</v>
      </c>
      <c r="AY14" s="91">
        <f t="shared" si="9"/>
        <v>82131.666666666672</v>
      </c>
      <c r="AZ14" s="91">
        <f t="shared" si="9"/>
        <v>82131.666666666672</v>
      </c>
      <c r="BA14" s="91">
        <f t="shared" si="9"/>
        <v>82131.666666666672</v>
      </c>
      <c r="BB14" s="91">
        <f t="shared" si="9"/>
        <v>82131.666666666672</v>
      </c>
      <c r="BC14" s="91">
        <f t="shared" si="9"/>
        <v>82131.666666666672</v>
      </c>
      <c r="BD14" s="91">
        <f t="shared" si="9"/>
        <v>82131.666666666672</v>
      </c>
      <c r="BE14" s="91">
        <f t="shared" si="9"/>
        <v>82131.666666666672</v>
      </c>
      <c r="BF14" s="91">
        <f t="shared" si="9"/>
        <v>82131.666666666672</v>
      </c>
      <c r="BG14" s="91">
        <f t="shared" si="9"/>
        <v>82131.666666666672</v>
      </c>
      <c r="BH14" s="91">
        <f t="shared" si="9"/>
        <v>82131.666666666672</v>
      </c>
      <c r="BI14" s="91">
        <f t="shared" si="9"/>
        <v>82131.666666666672</v>
      </c>
      <c r="BJ14" s="91">
        <f t="shared" si="9"/>
        <v>82131.666666666672</v>
      </c>
      <c r="BK14" s="91">
        <f t="shared" si="9"/>
        <v>82131.666666666672</v>
      </c>
    </row>
    <row r="15" spans="1:63">
      <c r="A15" s="91" t="s">
        <v>848</v>
      </c>
      <c r="B15" s="91" t="str">
        <f>About!B2</f>
        <v>OH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3792</v>
      </c>
      <c r="P15" s="91">
        <f t="shared" si="10"/>
        <v>11683</v>
      </c>
      <c r="Q15" s="91">
        <f t="shared" si="10"/>
        <v>65112</v>
      </c>
      <c r="R15" s="91">
        <f t="shared" si="10"/>
        <v>347707</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1.8457543080014075E-2</v>
      </c>
      <c r="G1015" s="107">
        <f>G289/SUMIFS(G$3:G$722,$B$3:$B$722,$B1015)*SUMIFS(Calculations!$E$3:$E$53,Calculations!$A$3:$A$53,$B1015)</f>
        <v>1.8279023032684787E-2</v>
      </c>
      <c r="H1015" s="107">
        <f>H289/SUMIFS(H$3:H$722,$B$3:$B$722,$B1015)*SUMIFS(Calculations!$E$3:$E$53,Calculations!$A$3:$A$53,$B1015)</f>
        <v>1.8097594854347268E-2</v>
      </c>
      <c r="I1015" s="107">
        <f>I289/SUMIFS(I$3:I$722,$B$3:$B$722,$B1015)*SUMIFS(Calculations!$E$3:$E$53,Calculations!$A$3:$A$53,$B1015)</f>
        <v>1.649057808819096E-2</v>
      </c>
      <c r="J1015" s="107">
        <f>J289/SUMIFS(J$3:J$722,$B$3:$B$722,$B1015)*SUMIFS(Calculations!$E$3:$E$53,Calculations!$A$3:$A$53,$B1015)</f>
        <v>1.4880509427699938E-2</v>
      </c>
      <c r="K1015" s="107">
        <f>K289/SUMIFS(K$3:K$722,$B$3:$B$722,$B1015)*SUMIFS(Calculations!$E$3:$E$53,Calculations!$A$3:$A$53,$B1015)</f>
        <v>1.4748244414146587E-2</v>
      </c>
      <c r="L1015" s="107">
        <f>L289/SUMIFS(L$3:L$722,$B$3:$B$722,$B1015)*SUMIFS(Calculations!$E$3:$E$53,Calculations!$A$3:$A$53,$B1015)</f>
        <v>1.4619986713962861E-2</v>
      </c>
      <c r="M1015" s="107">
        <f>M289/SUMIFS(M$3:M$722,$B$3:$B$722,$B1015)*SUMIFS(Calculations!$E$3:$E$53,Calculations!$A$3:$A$53,$B1015)</f>
        <v>1.4594847629494643E-2</v>
      </c>
      <c r="N1015" s="107">
        <f>N289/SUMIFS(N$3:N$722,$B$3:$B$722,$B1015)*SUMIFS(Calculations!$E$3:$E$53,Calculations!$A$3:$A$53,$B1015)</f>
        <v>1.4569799158203235E-2</v>
      </c>
      <c r="O1015" s="107">
        <f>O289/SUMIFS(O$3:O$722,$B$3:$B$722,$B1015)*SUMIFS(Calculations!$E$3:$E$53,Calculations!$A$3:$A$53,$B1015)</f>
        <v>1.4412151545278076E-2</v>
      </c>
      <c r="P1015" s="107">
        <f>P289/SUMIFS(P$3:P$722,$B$3:$B$722,$B1015)*SUMIFS(Calculations!$E$3:$E$53,Calculations!$A$3:$A$53,$B1015)</f>
        <v>1.4257858310692919E-2</v>
      </c>
      <c r="Q1015" s="107">
        <f>Q289/SUMIFS(Q$3:Q$722,$B$3:$B$722,$B1015)*SUMIFS(Calculations!$E$3:$E$53,Calculations!$A$3:$A$53,$B1015)</f>
        <v>1.4102913079888566E-2</v>
      </c>
      <c r="R1015" s="107">
        <f>R289/SUMIFS(R$3:R$722,$B$3:$B$722,$B1015)*SUMIFS(Calculations!$E$3:$E$53,Calculations!$A$3:$A$53,$B1015)</f>
        <v>1.3951670414464537E-2</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4.0265185123676659E-4</v>
      </c>
      <c r="G1018" s="107">
        <f>G292/SUMIFS(G$3:G$722,$B$3:$B$722,$B1018)*SUMIFS(Calculations!$E$3:$E$53,Calculations!$A$3:$A$53,$B1018)</f>
        <v>4.0603853906717225E-4</v>
      </c>
      <c r="H1018" s="107">
        <f>H292/SUMIFS(H$3:H$722,$B$3:$B$722,$B1018)*SUMIFS(Calculations!$E$3:$E$53,Calculations!$A$3:$A$53,$B1018)</f>
        <v>4.094803967904952E-4</v>
      </c>
      <c r="I1018" s="107">
        <f>I292/SUMIFS(I$3:I$722,$B$3:$B$722,$B1018)*SUMIFS(Calculations!$E$3:$E$53,Calculations!$A$3:$A$53,$B1018)</f>
        <v>4.0964419994654762E-4</v>
      </c>
      <c r="J1018" s="107">
        <f>J292/SUMIFS(J$3:J$722,$B$3:$B$722,$B1018)*SUMIFS(Calculations!$E$3:$E$53,Calculations!$A$3:$A$53,$B1018)</f>
        <v>4.0980831418207007E-4</v>
      </c>
      <c r="K1018" s="107">
        <f>K292/SUMIFS(K$3:K$722,$B$3:$B$722,$B1018)*SUMIFS(Calculations!$E$3:$E$53,Calculations!$A$3:$A$53,$B1018)</f>
        <v>4.0379019910198431E-4</v>
      </c>
      <c r="L1018" s="107">
        <f>L292/SUMIFS(L$3:L$722,$B$3:$B$722,$B1018)*SUMIFS(Calculations!$E$3:$E$53,Calculations!$A$3:$A$53,$B1018)</f>
        <v>3.9795441850607149E-4</v>
      </c>
      <c r="M1018" s="107">
        <f>M292/SUMIFS(M$3:M$722,$B$3:$B$722,$B1018)*SUMIFS(Calculations!$E$3:$E$53,Calculations!$A$3:$A$53,$B1018)</f>
        <v>3.9723591541224315E-4</v>
      </c>
      <c r="N1018" s="107">
        <f>N292/SUMIFS(N$3:N$722,$B$3:$B$722,$B1018)*SUMIFS(Calculations!$E$3:$E$53,Calculations!$A$3:$A$53,$B1018)</f>
        <v>3.9652000214414855E-4</v>
      </c>
      <c r="O1018" s="107">
        <f>O292/SUMIFS(O$3:O$722,$B$3:$B$722,$B1018)*SUMIFS(Calculations!$E$3:$E$53,Calculations!$A$3:$A$53,$B1018)</f>
        <v>3.9225612289529253E-4</v>
      </c>
      <c r="P1018" s="107">
        <f>P292/SUMIFS(P$3:P$722,$B$3:$B$722,$B1018)*SUMIFS(Calculations!$E$3:$E$53,Calculations!$A$3:$A$53,$B1018)</f>
        <v>3.8808296918253153E-4</v>
      </c>
      <c r="Q1018" s="107">
        <f>Q292/SUMIFS(Q$3:Q$722,$B$3:$B$722,$B1018)*SUMIFS(Calculations!$E$3:$E$53,Calculations!$A$3:$A$53,$B1018)</f>
        <v>3.8378810441661509E-4</v>
      </c>
      <c r="R1018" s="107">
        <f>R292/SUMIFS(R$3:R$722,$B$3:$B$722,$B1018)*SUMIFS(Calculations!$E$3:$E$53,Calculations!$A$3:$A$53,$B1018)</f>
        <v>3.7959586957685338E-4</v>
      </c>
    </row>
    <row r="1019" spans="2:18" ht="15.75" customHeight="1">
      <c r="B1019" s="107" t="s">
        <v>556</v>
      </c>
      <c r="C1019" s="107" t="s">
        <v>448</v>
      </c>
      <c r="D1019" s="107" t="s">
        <v>632</v>
      </c>
      <c r="E1019" s="107" t="str">
        <f t="shared" si="304"/>
        <v>hydro</v>
      </c>
      <c r="F1019" s="107">
        <f>F293/SUMIFS(F$3:F$722,$B$3:$B$722,$B1019)*SUMIFS(Calculations!$E$3:$E$53,Calculations!$A$3:$A$53,$B1019)</f>
        <v>1.8567138266433222E-3</v>
      </c>
      <c r="G1019" s="107">
        <f>G293/SUMIFS(G$3:G$722,$B$3:$B$722,$B1019)*SUMIFS(Calculations!$E$3:$E$53,Calculations!$A$3:$A$53,$B1019)</f>
        <v>1.561433730742693E-3</v>
      </c>
      <c r="H1019" s="107">
        <f>H293/SUMIFS(H$3:H$722,$B$3:$B$722,$B1019)*SUMIFS(Calculations!$E$3:$E$53,Calculations!$A$3:$A$53,$B1019)</f>
        <v>1.261343456848906E-3</v>
      </c>
      <c r="I1019" s="107">
        <f>I293/SUMIFS(I$3:I$722,$B$3:$B$722,$B1019)*SUMIFS(Calculations!$E$3:$E$53,Calculations!$A$3:$A$53,$B1019)</f>
        <v>8.1167178129569473E-4</v>
      </c>
      <c r="J1019" s="107">
        <f>J293/SUMIFS(J$3:J$722,$B$3:$B$722,$B1019)*SUMIFS(Calculations!$E$3:$E$53,Calculations!$A$3:$A$53,$B1019)</f>
        <v>3.6114613180269583E-4</v>
      </c>
      <c r="K1019" s="107">
        <f>K293/SUMIFS(K$3:K$722,$B$3:$B$722,$B1019)*SUMIFS(Calculations!$E$3:$E$53,Calculations!$A$3:$A$53,$B1019)</f>
        <v>4.2935910339741051E-4</v>
      </c>
      <c r="L1019" s="107">
        <f>L293/SUMIFS(L$3:L$722,$B$3:$B$722,$B1019)*SUMIFS(Calculations!$E$3:$E$53,Calculations!$A$3:$A$53,$B1019)</f>
        <v>4.9550538520236364E-4</v>
      </c>
      <c r="M1019" s="107">
        <f>M293/SUMIFS(M$3:M$722,$B$3:$B$722,$B1019)*SUMIFS(Calculations!$E$3:$E$53,Calculations!$A$3:$A$53,$B1019)</f>
        <v>3.3346414135232086E-4</v>
      </c>
      <c r="N1019" s="107">
        <f>N293/SUMIFS(N$3:N$722,$B$3:$B$722,$B1019)*SUMIFS(Calculations!$E$3:$E$53,Calculations!$A$3:$A$53,$B1019)</f>
        <v>1.7200697095560847E-4</v>
      </c>
      <c r="O1019" s="107">
        <f>O293/SUMIFS(O$3:O$722,$B$3:$B$722,$B1019)*SUMIFS(Calculations!$E$3:$E$53,Calculations!$A$3:$A$53,$B1019)</f>
        <v>5.5304689796059322E-4</v>
      </c>
      <c r="P1019" s="107">
        <f>P293/SUMIFS(P$3:P$722,$B$3:$B$722,$B1019)*SUMIFS(Calculations!$E$3:$E$53,Calculations!$A$3:$A$53,$B1019)</f>
        <v>9.2597917237188983E-4</v>
      </c>
      <c r="Q1019" s="107">
        <f>Q293/SUMIFS(Q$3:Q$722,$B$3:$B$722,$B1019)*SUMIFS(Calculations!$E$3:$E$53,Calculations!$A$3:$A$53,$B1019)</f>
        <v>9.03412288623568E-4</v>
      </c>
      <c r="R1019" s="107">
        <f>R293/SUMIFS(R$3:R$722,$B$3:$B$722,$B1019)*SUMIFS(Calculations!$E$3:$E$53,Calculations!$A$3:$A$53,$B1019)</f>
        <v>8.8138466227655318E-4</v>
      </c>
    </row>
    <row r="1020" spans="2:18" ht="15.75" customHeight="1">
      <c r="B1020" s="107" t="s">
        <v>556</v>
      </c>
      <c r="C1020" s="107" t="s">
        <v>448</v>
      </c>
      <c r="D1020" s="107" t="s">
        <v>643</v>
      </c>
      <c r="E1020" s="107" t="str">
        <f t="shared" si="304"/>
        <v>onshore wind</v>
      </c>
      <c r="F1020" s="107">
        <f>F294/SUMIFS(F$3:F$722,$B$3:$B$722,$B1020)*SUMIFS(Calculations!$E$3:$E$53,Calculations!$A$3:$A$53,$B1020)</f>
        <v>1.8292757017133298E-3</v>
      </c>
      <c r="G1020" s="107">
        <f>G294/SUMIFS(G$3:G$722,$B$3:$B$722,$B1020)*SUMIFS(Calculations!$E$3:$E$53,Calculations!$A$3:$A$53,$B1020)</f>
        <v>1.9182353058025134E-3</v>
      </c>
      <c r="H1020" s="107">
        <f>H294/SUMIFS(H$3:H$722,$B$3:$B$722,$B1020)*SUMIFS(Calculations!$E$3:$E$53,Calculations!$A$3:$A$53,$B1020)</f>
        <v>2.0086440814945593E-3</v>
      </c>
      <c r="I1020" s="107">
        <f>I294/SUMIFS(I$3:I$722,$B$3:$B$722,$B1020)*SUMIFS(Calculations!$E$3:$E$53,Calculations!$A$3:$A$53,$B1020)</f>
        <v>2.0105917962300718E-3</v>
      </c>
      <c r="J1020" s="107">
        <f>J294/SUMIFS(J$3:J$722,$B$3:$B$722,$B1020)*SUMIFS(Calculations!$E$3:$E$53,Calculations!$A$3:$A$53,$B1020)</f>
        <v>2.0125432098812971E-3</v>
      </c>
      <c r="K1020" s="107">
        <f>K294/SUMIFS(K$3:K$722,$B$3:$B$722,$B1020)*SUMIFS(Calculations!$E$3:$E$53,Calculations!$A$3:$A$53,$B1020)</f>
        <v>1.9816225789832274E-3</v>
      </c>
      <c r="L1020" s="107">
        <f>L294/SUMIFS(L$3:L$722,$B$3:$B$722,$B1020)*SUMIFS(Calculations!$E$3:$E$53,Calculations!$A$3:$A$53,$B1020)</f>
        <v>1.9516387692010842E-3</v>
      </c>
      <c r="M1020" s="107">
        <f>M294/SUMIFS(M$3:M$722,$B$3:$B$722,$B1020)*SUMIFS(Calculations!$E$3:$E$53,Calculations!$A$3:$A$53,$B1020)</f>
        <v>1.9481399282190114E-3</v>
      </c>
      <c r="N1020" s="107">
        <f>N294/SUMIFS(N$3:N$722,$B$3:$B$722,$B1020)*SUMIFS(Calculations!$E$3:$E$53,Calculations!$A$3:$A$53,$B1020)</f>
        <v>1.9446536987183531E-3</v>
      </c>
      <c r="O1020" s="107">
        <f>O294/SUMIFS(O$3:O$722,$B$3:$B$722,$B1020)*SUMIFS(Calculations!$E$3:$E$53,Calculations!$A$3:$A$53,$B1020)</f>
        <v>1.9237314111592873E-3</v>
      </c>
      <c r="P1020" s="107">
        <f>P294/SUMIFS(P$3:P$722,$B$3:$B$722,$B1020)*SUMIFS(Calculations!$E$3:$E$53,Calculations!$A$3:$A$53,$B1020)</f>
        <v>1.9032543017219142E-3</v>
      </c>
      <c r="Q1020" s="107">
        <f>Q294/SUMIFS(Q$3:Q$722,$B$3:$B$722,$B1020)*SUMIFS(Calculations!$E$3:$E$53,Calculations!$A$3:$A$53,$B1020)</f>
        <v>1.968421490233567E-3</v>
      </c>
      <c r="R1020" s="107">
        <f>R294/SUMIFS(R$3:R$722,$B$3:$B$722,$B1020)*SUMIFS(Calculations!$E$3:$E$53,Calculations!$A$3:$A$53,$B1020)</f>
        <v>2.0320314460710405E-3</v>
      </c>
    </row>
    <row r="1021" spans="2:18" ht="15.75" customHeight="1">
      <c r="B1021" s="107" t="s">
        <v>556</v>
      </c>
      <c r="C1021" s="107" t="s">
        <v>448</v>
      </c>
      <c r="D1021" s="107" t="s">
        <v>644</v>
      </c>
      <c r="E1021" s="107" t="str">
        <f t="shared" si="304"/>
        <v>natural gas nonpeaker</v>
      </c>
      <c r="F1021" s="107">
        <f>F295/SUMIFS(F$3:F$722,$B$3:$B$722,$B1021)*SUMIFS(Calculations!$E$3:$E$53,Calculations!$A$3:$A$53,$B1021)</f>
        <v>3.8888874839046171E-3</v>
      </c>
      <c r="G1021" s="107">
        <f>G295/SUMIFS(G$3:G$722,$B$3:$B$722,$B1021)*SUMIFS(Calculations!$E$3:$E$53,Calculations!$A$3:$A$53,$B1021)</f>
        <v>4.1909221473230467E-3</v>
      </c>
      <c r="H1021" s="107">
        <f>H295/SUMIFS(H$3:H$722,$B$3:$B$722,$B1021)*SUMIFS(Calculations!$E$3:$E$53,Calculations!$A$3:$A$53,$B1021)</f>
        <v>4.4978770221316628E-3</v>
      </c>
      <c r="I1021" s="107">
        <f>I295/SUMIFS(I$3:I$722,$B$3:$B$722,$B1021)*SUMIFS(Calculations!$E$3:$E$53,Calculations!$A$3:$A$53,$B1021)</f>
        <v>7.4950800269184053E-3</v>
      </c>
      <c r="J1021" s="107">
        <f>J295/SUMIFS(J$3:J$722,$B$3:$B$722,$B1021)*SUMIFS(Calculations!$E$3:$E$53,Calculations!$A$3:$A$53,$B1021)</f>
        <v>1.0497975036333172E-2</v>
      </c>
      <c r="K1021" s="107">
        <f>K295/SUMIFS(K$3:K$722,$B$3:$B$722,$B1021)*SUMIFS(Calculations!$E$3:$E$53,Calculations!$A$3:$A$53,$B1021)</f>
        <v>1.072230087665042E-2</v>
      </c>
      <c r="L1021" s="107">
        <f>L295/SUMIFS(L$3:L$722,$B$3:$B$722,$B1021)*SUMIFS(Calculations!$E$3:$E$53,Calculations!$A$3:$A$53,$B1021)</f>
        <v>1.0939830180870138E-2</v>
      </c>
      <c r="M1021" s="107">
        <f>M295/SUMIFS(M$3:M$722,$B$3:$B$722,$B1021)*SUMIFS(Calculations!$E$3:$E$53,Calculations!$A$3:$A$53,$B1021)</f>
        <v>1.1142845145476978E-2</v>
      </c>
      <c r="N1021" s="107">
        <f>N295/SUMIFS(N$3:N$722,$B$3:$B$722,$B1021)*SUMIFS(Calculations!$E$3:$E$53,Calculations!$A$3:$A$53,$B1021)</f>
        <v>1.1345128347918594E-2</v>
      </c>
      <c r="O1021" s="107">
        <f>O295/SUMIFS(O$3:O$722,$B$3:$B$722,$B1021)*SUMIFS(Calculations!$E$3:$E$53,Calculations!$A$3:$A$53,$B1021)</f>
        <v>1.1101337922138698E-2</v>
      </c>
      <c r="P1021" s="107">
        <f>P295/SUMIFS(P$3:P$722,$B$3:$B$722,$B1021)*SUMIFS(Calculations!$E$3:$E$53,Calculations!$A$3:$A$53,$B1021)</f>
        <v>1.0862734795478416E-2</v>
      </c>
      <c r="Q1021" s="107">
        <f>Q295/SUMIFS(Q$3:Q$722,$B$3:$B$722,$B1021)*SUMIFS(Calculations!$E$3:$E$53,Calculations!$A$3:$A$53,$B1021)</f>
        <v>1.0698079651738189E-2</v>
      </c>
      <c r="R1021" s="107">
        <f>R295/SUMIFS(R$3:R$722,$B$3:$B$722,$B1021)*SUMIFS(Calculations!$E$3:$E$53,Calculations!$A$3:$A$53,$B1021)</f>
        <v>1.0537359101090892E-2</v>
      </c>
    </row>
    <row r="1022" spans="2:18" ht="15.75" customHeight="1">
      <c r="B1022" s="107" t="s">
        <v>556</v>
      </c>
      <c r="C1022" s="107" t="s">
        <v>448</v>
      </c>
      <c r="D1022" s="107" t="s">
        <v>645</v>
      </c>
      <c r="E1022" s="107" t="str">
        <f t="shared" si="304"/>
        <v>natural gas peaker</v>
      </c>
      <c r="F1022" s="107">
        <f>F296/SUMIFS(F$3:F$722,$B$3:$B$722,$B1022)*SUMIFS(Calculations!$E$3:$E$53,Calculations!$A$3:$A$53,$B1022)</f>
        <v>5.7063862661654349E-5</v>
      </c>
      <c r="G1022" s="107">
        <f>G296/SUMIFS(G$3:G$722,$B$3:$B$722,$B1022)*SUMIFS(Calculations!$E$3:$E$53,Calculations!$A$3:$A$53,$B1022)</f>
        <v>5.7281297689965197E-5</v>
      </c>
      <c r="H1022" s="107">
        <f>H296/SUMIFS(H$3:H$722,$B$3:$B$722,$B1022)*SUMIFS(Calculations!$E$3:$E$53,Calculations!$A$3:$A$53,$B1022)</f>
        <v>5.7502274782921229E-5</v>
      </c>
      <c r="I1022" s="107">
        <f>I296/SUMIFS(I$3:I$722,$B$3:$B$722,$B1022)*SUMIFS(Calculations!$E$3:$E$53,Calculations!$A$3:$A$53,$B1022)</f>
        <v>6.2990509931404412E-5</v>
      </c>
      <c r="J1022" s="107">
        <f>J296/SUMIFS(J$3:J$722,$B$3:$B$722,$B1022)*SUMIFS(Calculations!$E$3:$E$53,Calculations!$A$3:$A$53,$B1022)</f>
        <v>6.8489167817291423E-5</v>
      </c>
      <c r="K1022" s="107">
        <f>K296/SUMIFS(K$3:K$722,$B$3:$B$722,$B1022)*SUMIFS(Calculations!$E$3:$E$53,Calculations!$A$3:$A$53,$B1022)</f>
        <v>6.55608077126314E-5</v>
      </c>
      <c r="L1022" s="107">
        <f>L296/SUMIFS(L$3:L$722,$B$3:$B$722,$B1022)*SUMIFS(Calculations!$E$3:$E$53,Calculations!$A$3:$A$53,$B1022)</f>
        <v>6.2721169910893526E-5</v>
      </c>
      <c r="M1022" s="107">
        <f>M296/SUMIFS(M$3:M$722,$B$3:$B$722,$B1022)*SUMIFS(Calculations!$E$3:$E$53,Calculations!$A$3:$A$53,$B1022)</f>
        <v>5.3778317777746689E-5</v>
      </c>
      <c r="N1022" s="107">
        <f>N296/SUMIFS(N$3:N$722,$B$3:$B$722,$B1022)*SUMIFS(Calculations!$E$3:$E$53,Calculations!$A$3:$A$53,$B1022)</f>
        <v>4.4867699922762166E-5</v>
      </c>
      <c r="O1022" s="107">
        <f>O296/SUMIFS(O$3:O$722,$B$3:$B$722,$B1022)*SUMIFS(Calculations!$E$3:$E$53,Calculations!$A$3:$A$53,$B1022)</f>
        <v>4.3196154761275163E-5</v>
      </c>
      <c r="P1022" s="107">
        <f>P296/SUMIFS(P$3:P$722,$B$3:$B$722,$B1022)*SUMIFS(Calculations!$E$3:$E$53,Calculations!$A$3:$A$53,$B1022)</f>
        <v>4.1560176233370435E-5</v>
      </c>
      <c r="Q1022" s="107">
        <f>Q296/SUMIFS(Q$3:Q$722,$B$3:$B$722,$B1022)*SUMIFS(Calculations!$E$3:$E$53,Calculations!$A$3:$A$53,$B1022)</f>
        <v>4.462576078415721E-5</v>
      </c>
      <c r="R1022" s="107">
        <f>R296/SUMIFS(R$3:R$722,$B$3:$B$722,$B1022)*SUMIFS(Calculations!$E$3:$E$53,Calculations!$A$3:$A$53,$B1022)</f>
        <v>4.7618090242358708E-5</v>
      </c>
    </row>
    <row r="1023" spans="2:18" ht="15.75" customHeight="1">
      <c r="B1023" s="107" t="s">
        <v>556</v>
      </c>
      <c r="C1023" s="107" t="s">
        <v>448</v>
      </c>
      <c r="D1023" s="107" t="s">
        <v>646</v>
      </c>
      <c r="E1023" s="107" t="str">
        <f t="shared" si="304"/>
        <v>nuclear</v>
      </c>
      <c r="F1023" s="107">
        <f>F297/SUMIFS(F$3:F$722,$B$3:$B$722,$B1023)*SUMIFS(Calculations!$E$3:$E$53,Calculations!$A$3:$A$53,$B1023)</f>
        <v>9.7132403475050279E-3</v>
      </c>
      <c r="G1023" s="107">
        <f>G297/SUMIFS(G$3:G$722,$B$3:$B$722,$B1023)*SUMIFS(Calculations!$E$3:$E$53,Calculations!$A$3:$A$53,$B1023)</f>
        <v>9.7917165655572441E-3</v>
      </c>
      <c r="H1023" s="107">
        <f>H297/SUMIFS(H$3:H$722,$B$3:$B$722,$B1023)*SUMIFS(Calculations!$E$3:$E$53,Calculations!$A$3:$A$53,$B1023)</f>
        <v>9.8714711785378717E-3</v>
      </c>
      <c r="I1023" s="107">
        <f>I297/SUMIFS(I$3:I$722,$B$3:$B$722,$B1023)*SUMIFS(Calculations!$E$3:$E$53,Calculations!$A$3:$A$53,$B1023)</f>
        <v>8.919326215439019E-3</v>
      </c>
      <c r="J1023" s="107">
        <f>J297/SUMIFS(J$3:J$722,$B$3:$B$722,$B1023)*SUMIFS(Calculations!$E$3:$E$53,Calculations!$A$3:$A$53,$B1023)</f>
        <v>7.9653730286303112E-3</v>
      </c>
      <c r="K1023" s="107">
        <f>K297/SUMIFS(K$3:K$722,$B$3:$B$722,$B1023)*SUMIFS(Calculations!$E$3:$E$53,Calculations!$A$3:$A$53,$B1023)</f>
        <v>7.8428510981091246E-3</v>
      </c>
      <c r="L1023" s="107">
        <f>L297/SUMIFS(L$3:L$722,$B$3:$B$722,$B1023)*SUMIFS(Calculations!$E$3:$E$53,Calculations!$A$3:$A$53,$B1023)</f>
        <v>7.7240412888591624E-3</v>
      </c>
      <c r="M1023" s="107">
        <f>M297/SUMIFS(M$3:M$722,$B$3:$B$722,$B1023)*SUMIFS(Calculations!$E$3:$E$53,Calculations!$A$3:$A$53,$B1023)</f>
        <v>7.7100956023563273E-3</v>
      </c>
      <c r="N1023" s="107">
        <f>N297/SUMIFS(N$3:N$722,$B$3:$B$722,$B1023)*SUMIFS(Calculations!$E$3:$E$53,Calculations!$A$3:$A$53,$B1023)</f>
        <v>7.6962001827181603E-3</v>
      </c>
      <c r="O1023" s="107">
        <f>O297/SUMIFS(O$3:O$722,$B$3:$B$722,$B1023)*SUMIFS(Calculations!$E$3:$E$53,Calculations!$A$3:$A$53,$B1023)</f>
        <v>7.6134410077038205E-3</v>
      </c>
      <c r="P1023" s="107">
        <f>P297/SUMIFS(P$3:P$722,$B$3:$B$722,$B1023)*SUMIFS(Calculations!$E$3:$E$53,Calculations!$A$3:$A$53,$B1023)</f>
        <v>7.5324427574440869E-3</v>
      </c>
      <c r="Q1023" s="107">
        <f>Q297/SUMIFS(Q$3:Q$722,$B$3:$B$722,$B1023)*SUMIFS(Calculations!$E$3:$E$53,Calculations!$A$3:$A$53,$B1023)</f>
        <v>7.4413569825765042E-3</v>
      </c>
      <c r="R1023" s="107">
        <f>R297/SUMIFS(R$3:R$722,$B$3:$B$722,$B1023)*SUMIFS(Calculations!$E$3:$E$53,Calculations!$A$3:$A$53,$B1023)</f>
        <v>7.3524477899432642E-3</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1.8564783765423183E-4</v>
      </c>
      <c r="G1025" s="107">
        <f>G299/SUMIFS(G$3:G$722,$B$3:$B$722,$B1025)*SUMIFS(Calculations!$E$3:$E$53,Calculations!$A$3:$A$53,$B1025)</f>
        <v>1.8329470114426127E-4</v>
      </c>
      <c r="H1025" s="107">
        <f>H299/SUMIFS(H$3:H$722,$B$3:$B$722,$B1025)*SUMIFS(Calculations!$E$3:$E$53,Calculations!$A$3:$A$53,$B1025)</f>
        <v>1.8090323152070698E-4</v>
      </c>
      <c r="I1025" s="107">
        <f>I299/SUMIFS(I$3:I$722,$B$3:$B$722,$B1025)*SUMIFS(Calculations!$E$3:$E$53,Calculations!$A$3:$A$53,$B1025)</f>
        <v>1.8107484572244225E-4</v>
      </c>
      <c r="J1025" s="107">
        <f>J299/SUMIFS(J$3:J$722,$B$3:$B$722,$B1025)*SUMIFS(Calculations!$E$3:$E$53,Calculations!$A$3:$A$53,$B1025)</f>
        <v>1.8124678583764719E-4</v>
      </c>
      <c r="K1025" s="107">
        <f>K299/SUMIFS(K$3:K$722,$B$3:$B$722,$B1025)*SUMIFS(Calculations!$E$3:$E$53,Calculations!$A$3:$A$53,$B1025)</f>
        <v>1.7845888048509558E-4</v>
      </c>
      <c r="L1025" s="107">
        <f>L299/SUMIFS(L$3:L$722,$B$3:$B$722,$B1025)*SUMIFS(Calculations!$E$3:$E$53,Calculations!$A$3:$A$53,$B1025)</f>
        <v>1.7575544199261827E-4</v>
      </c>
      <c r="M1025" s="107">
        <f>M299/SUMIFS(M$3:M$722,$B$3:$B$722,$B1025)*SUMIFS(Calculations!$E$3:$E$53,Calculations!$A$3:$A$53,$B1025)</f>
        <v>1.7543811713591E-4</v>
      </c>
      <c r="N1025" s="107">
        <f>N299/SUMIFS(N$3:N$722,$B$3:$B$722,$B1025)*SUMIFS(Calculations!$E$3:$E$53,Calculations!$A$3:$A$53,$B1025)</f>
        <v>1.7512193606840308E-4</v>
      </c>
      <c r="O1025" s="107">
        <f>O299/SUMIFS(O$3:O$722,$B$3:$B$722,$B1025)*SUMIFS(Calculations!$E$3:$E$53,Calculations!$A$3:$A$53,$B1025)</f>
        <v>1.7323880587274122E-4</v>
      </c>
      <c r="P1025" s="107">
        <f>P299/SUMIFS(P$3:P$722,$B$3:$B$722,$B1025)*SUMIFS(Calculations!$E$3:$E$53,Calculations!$A$3:$A$53,$B1025)</f>
        <v>1.7139574435317612E-4</v>
      </c>
      <c r="Q1025" s="107">
        <f>Q299/SUMIFS(Q$3:Q$722,$B$3:$B$722,$B1025)*SUMIFS(Calculations!$E$3:$E$53,Calculations!$A$3:$A$53,$B1025)</f>
        <v>1.6932314789461206E-4</v>
      </c>
      <c r="R1025" s="107">
        <f>R299/SUMIFS(R$3:R$722,$B$3:$B$722,$B1025)*SUMIFS(Calculations!$E$3:$E$53,Calculations!$A$3:$A$53,$B1025)</f>
        <v>1.6730007812270386E-4</v>
      </c>
    </row>
    <row r="1026" spans="2:18" ht="15.75" customHeight="1">
      <c r="B1026" s="107" t="s">
        <v>556</v>
      </c>
      <c r="C1026" s="107" t="s">
        <v>448</v>
      </c>
      <c r="D1026" s="107" t="s">
        <v>649</v>
      </c>
      <c r="E1026" s="107" t="str">
        <f t="shared" si="304"/>
        <v>solar PV</v>
      </c>
      <c r="F1026" s="107">
        <f>F300/SUMIFS(F$3:F$722,$B$3:$B$722,$B1026)*SUMIFS(Calculations!$E$3:$E$53,Calculations!$A$3:$A$53,$B1026)</f>
        <v>1.8272178976913748E-5</v>
      </c>
      <c r="G1026" s="107">
        <f>G300/SUMIFS(G$3:G$722,$B$3:$B$722,$B1026)*SUMIFS(Calculations!$E$3:$E$53,Calculations!$A$3:$A$53,$B1026)</f>
        <v>2.0873252705240832E-5</v>
      </c>
      <c r="H1026" s="107">
        <f>H300/SUMIFS(H$3:H$722,$B$3:$B$722,$B1026)*SUMIFS(Calculations!$E$3:$E$53,Calculations!$A$3:$A$53,$B1026)</f>
        <v>2.3516698499210922E-5</v>
      </c>
      <c r="I1026" s="107">
        <f>I300/SUMIFS(I$3:I$722,$B$3:$B$722,$B1026)*SUMIFS(Calculations!$E$3:$E$53,Calculations!$A$3:$A$53,$B1026)</f>
        <v>2.7318739417126806E-5</v>
      </c>
      <c r="J1026" s="107">
        <f>J300/SUMIFS(J$3:J$722,$B$3:$B$722,$B1026)*SUMIFS(Calculations!$E$3:$E$53,Calculations!$A$3:$A$53,$B1026)</f>
        <v>3.1128000811755866E-5</v>
      </c>
      <c r="K1026" s="107">
        <f>K300/SUMIFS(K$3:K$722,$B$3:$B$722,$B1026)*SUMIFS(Calculations!$E$3:$E$53,Calculations!$A$3:$A$53,$B1026)</f>
        <v>3.7250686461427521E-5</v>
      </c>
      <c r="L1026" s="107">
        <f>L300/SUMIFS(L$3:L$722,$B$3:$B$722,$B1026)*SUMIFS(Calculations!$E$3:$E$53,Calculations!$A$3:$A$53,$B1026)</f>
        <v>4.3187869388929607E-5</v>
      </c>
      <c r="M1026" s="107">
        <f>M300/SUMIFS(M$3:M$722,$B$3:$B$722,$B1026)*SUMIFS(Calculations!$E$3:$E$53,Calculations!$A$3:$A$53,$B1026)</f>
        <v>5.5169041689474518E-5</v>
      </c>
      <c r="N1026" s="107">
        <f>N300/SUMIFS(N$3:N$722,$B$3:$B$722,$B1026)*SUMIFS(Calculations!$E$3:$E$53,Calculations!$A$3:$A$53,$B1026)</f>
        <v>6.710702816575485E-5</v>
      </c>
      <c r="O1026" s="107">
        <f>O300/SUMIFS(O$3:O$722,$B$3:$B$722,$B1026)*SUMIFS(Calculations!$E$3:$E$53,Calculations!$A$3:$A$53,$B1026)</f>
        <v>8.7864249888048091E-5</v>
      </c>
      <c r="P1026" s="107">
        <f>P300/SUMIFS(P$3:P$722,$B$3:$B$722,$B1026)*SUMIFS(Calculations!$E$3:$E$53,Calculations!$A$3:$A$53,$B1026)</f>
        <v>1.0817980570971694E-4</v>
      </c>
      <c r="Q1026" s="107">
        <f>Q300/SUMIFS(Q$3:Q$722,$B$3:$B$722,$B1026)*SUMIFS(Calculations!$E$3:$E$53,Calculations!$A$3:$A$53,$B1026)</f>
        <v>1.4025720810742346E-4</v>
      </c>
      <c r="R1026" s="107">
        <f>R300/SUMIFS(R$3:R$722,$B$3:$B$722,$B1026)*SUMIFS(Calculations!$E$3:$E$53,Calculations!$A$3:$A$53,$B1026)</f>
        <v>1.715680901095544E-4</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5.9113707636406518E-5</v>
      </c>
      <c r="G1028" s="107">
        <f>G302/SUMIFS(G$3:G$722,$B$3:$B$722,$B1028)*SUMIFS(Calculations!$E$3:$E$53,Calculations!$A$3:$A$53,$B1028)</f>
        <v>5.9591305229422038E-5</v>
      </c>
      <c r="H1028" s="107">
        <f>H302/SUMIFS(H$3:H$722,$B$3:$B$722,$B1028)*SUMIFS(Calculations!$E$3:$E$53,Calculations!$A$3:$A$53,$B1028)</f>
        <v>6.0076682992734836E-5</v>
      </c>
      <c r="I1028" s="107">
        <f>I302/SUMIFS(I$3:I$722,$B$3:$B$722,$B1028)*SUMIFS(Calculations!$E$3:$E$53,Calculations!$A$3:$A$53,$B1028)</f>
        <v>6.0133674854671374E-5</v>
      </c>
      <c r="J1028" s="107">
        <f>J302/SUMIFS(J$3:J$722,$B$3:$B$722,$B1028)*SUMIFS(Calculations!$E$3:$E$53,Calculations!$A$3:$A$53,$B1028)</f>
        <v>6.0190774950164781E-5</v>
      </c>
      <c r="K1028" s="107">
        <f>K302/SUMIFS(K$3:K$722,$B$3:$B$722,$B1028)*SUMIFS(Calculations!$E$3:$E$53,Calculations!$A$3:$A$53,$B1028)</f>
        <v>5.8971232898433159E-5</v>
      </c>
      <c r="L1028" s="107">
        <f>L302/SUMIFS(L$3:L$722,$B$3:$B$722,$B1028)*SUMIFS(Calculations!$E$3:$E$53,Calculations!$A$3:$A$53,$B1028)</f>
        <v>5.77886400522203E-5</v>
      </c>
      <c r="M1028" s="107">
        <f>M302/SUMIFS(M$3:M$722,$B$3:$B$722,$B1028)*SUMIFS(Calculations!$E$3:$E$53,Calculations!$A$3:$A$53,$B1028)</f>
        <v>5.7396039031682242E-5</v>
      </c>
      <c r="N1028" s="107">
        <f>N302/SUMIFS(N$3:N$722,$B$3:$B$722,$B1028)*SUMIFS(Calculations!$E$3:$E$53,Calculations!$A$3:$A$53,$B1028)</f>
        <v>5.7004853131322238E-5</v>
      </c>
      <c r="O1028" s="107">
        <f>O302/SUMIFS(O$3:O$722,$B$3:$B$722,$B1028)*SUMIFS(Calculations!$E$3:$E$53,Calculations!$A$3:$A$53,$B1028)</f>
        <v>1.6814576028850674E-4</v>
      </c>
      <c r="P1028" s="107">
        <f>P302/SUMIFS(P$3:P$722,$B$3:$B$722,$B1028)*SUMIFS(Calculations!$E$3:$E$53,Calculations!$A$3:$A$53,$B1028)</f>
        <v>2.7692184475831442E-4</v>
      </c>
      <c r="Q1028" s="107">
        <f>Q302/SUMIFS(Q$3:Q$722,$B$3:$B$722,$B1028)*SUMIFS(Calculations!$E$3:$E$53,Calculations!$A$3:$A$53,$B1028)</f>
        <v>6.1623216368314341E-4</v>
      </c>
      <c r="R1028" s="107">
        <f>R302/SUMIFS(R$3:R$722,$B$3:$B$722,$B1028)*SUMIFS(Calculations!$E$3:$E$53,Calculations!$A$3:$A$53,$B1028)</f>
        <v>9.4743433604858299E-4</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2.1291623213147548E-5</v>
      </c>
      <c r="H1254" s="107">
        <f>H528/SUMIFS(H$3:H$722,$B$3:$B$722,$B1254)*SUMIFS(Calculations!$E$3:$E$53,Calculations!$A$3:$A$53,$B1254)</f>
        <v>4.0901772735245149E-5</v>
      </c>
      <c r="I1254" s="107">
        <f>I528/SUMIFS(I$3:I$722,$B$3:$B$722,$B1254)*SUMIFS(Calculations!$E$3:$E$53,Calculations!$A$3:$A$53,$B1254)</f>
        <v>2.2174279561340292E-5</v>
      </c>
      <c r="J1254" s="107">
        <f>J528/SUMIFS(J$3:J$722,$B$3:$B$722,$B1254)*SUMIFS(Calculations!$E$3:$E$53,Calculations!$A$3:$A$53,$B1254)</f>
        <v>2.7779508512143604E-6</v>
      </c>
      <c r="K1254" s="107">
        <f>K528/SUMIFS(K$3:K$722,$B$3:$B$722,$B1254)*SUMIFS(Calculations!$E$3:$E$53,Calculations!$A$3:$A$53,$B1254)</f>
        <v>1.4132490097997705E-6</v>
      </c>
      <c r="L1254" s="107">
        <f>L528/SUMIFS(L$3:L$722,$B$3:$B$722,$B1254)*SUMIFS(Calculations!$E$3:$E$53,Calculations!$A$3:$A$53,$B1254)</f>
        <v>0</v>
      </c>
      <c r="M1254" s="107">
        <f>M528/SUMIFS(M$3:M$722,$B$3:$B$722,$B1254)*SUMIFS(Calculations!$E$3:$E$53,Calculations!$A$3:$A$53,$B1254)</f>
        <v>1.4299946065876778E-6</v>
      </c>
      <c r="N1254" s="107">
        <f>N528/SUMIFS(N$3:N$722,$B$3:$B$722,$B1254)*SUMIFS(Calculations!$E$3:$E$53,Calculations!$A$3:$A$53,$B1254)</f>
        <v>2.8434009339542208E-6</v>
      </c>
      <c r="O1254" s="107">
        <f>O528/SUMIFS(O$3:O$722,$B$3:$B$722,$B1254)*SUMIFS(Calculations!$E$3:$E$53,Calculations!$A$3:$A$53,$B1254)</f>
        <v>1.4259789847674745E-6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0.12798994075252948</v>
      </c>
      <c r="G1255" s="107">
        <f>G529/SUMIFS(G$3:G$722,$B$3:$B$722,$B1255)*SUMIFS(Calculations!$E$3:$E$53,Calculations!$A$3:$A$53,$B1255)</f>
        <v>0.11328691177640696</v>
      </c>
      <c r="H1255" s="107">
        <f>H529/SUMIFS(H$3:H$722,$B$3:$B$722,$B1255)*SUMIFS(Calculations!$E$3:$E$53,Calculations!$A$3:$A$53,$B1255)</f>
        <v>9.9745032241761844E-2</v>
      </c>
      <c r="I1255" s="107">
        <f>I529/SUMIFS(I$3:I$722,$B$3:$B$722,$B1255)*SUMIFS(Calculations!$E$3:$E$53,Calculations!$A$3:$A$53,$B1255)</f>
        <v>0.10489934405784299</v>
      </c>
      <c r="J1255" s="107">
        <f>J529/SUMIFS(J$3:J$722,$B$3:$B$722,$B1255)*SUMIFS(Calculations!$E$3:$E$53,Calculations!$A$3:$A$53,$B1255)</f>
        <v>0.1102377374739197</v>
      </c>
      <c r="K1255" s="107">
        <f>K529/SUMIFS(K$3:K$722,$B$3:$B$722,$B1255)*SUMIFS(Calculations!$E$3:$E$53,Calculations!$A$3:$A$53,$B1255)</f>
        <v>0.11312694654390998</v>
      </c>
      <c r="L1255" s="107">
        <f>L529/SUMIFS(L$3:L$722,$B$3:$B$722,$B1255)*SUMIFS(Calculations!$E$3:$E$53,Calculations!$A$3:$A$53,$B1255)</f>
        <v>0.11611893478145482</v>
      </c>
      <c r="M1255" s="107">
        <f>M529/SUMIFS(M$3:M$722,$B$3:$B$722,$B1255)*SUMIFS(Calculations!$E$3:$E$53,Calculations!$A$3:$A$53,$B1255)</f>
        <v>0.11345873306961872</v>
      </c>
      <c r="N1255" s="107">
        <f>N529/SUMIFS(N$3:N$722,$B$3:$B$722,$B1255)*SUMIFS(Calculations!$E$3:$E$53,Calculations!$A$3:$A$53,$B1255)</f>
        <v>0.11082939033345796</v>
      </c>
      <c r="O1255" s="107">
        <f>O529/SUMIFS(O$3:O$722,$B$3:$B$722,$B1255)*SUMIFS(Calculations!$E$3:$E$53,Calculations!$A$3:$A$53,$B1255)</f>
        <v>0.10939105060929055</v>
      </c>
      <c r="P1255" s="107">
        <f>P529/SUMIFS(P$3:P$722,$B$3:$B$722,$B1255)*SUMIFS(Calculations!$E$3:$E$53,Calculations!$A$3:$A$53,$B1255)</f>
        <v>0.10794402756806012</v>
      </c>
      <c r="Q1255" s="107">
        <f>Q529/SUMIFS(Q$3:Q$722,$B$3:$B$722,$B1255)*SUMIFS(Calculations!$E$3:$E$53,Calculations!$A$3:$A$53,$B1255)</f>
        <v>0.11006433817654347</v>
      </c>
      <c r="R1255" s="107">
        <f>R529/SUMIFS(R$3:R$722,$B$3:$B$722,$B1255)*SUMIFS(Calculations!$E$3:$E$53,Calculations!$A$3:$A$53,$B1255)</f>
        <v>0.11219193774598617</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5.7632464685776113E-3</v>
      </c>
      <c r="G1258" s="107">
        <f>G532/SUMIFS(G$3:G$722,$B$3:$B$722,$B1258)*SUMIFS(Calculations!$E$3:$E$53,Calculations!$A$3:$A$53,$B1258)</f>
        <v>5.7549995115269868E-3</v>
      </c>
      <c r="H1258" s="107">
        <f>H532/SUMIFS(H$3:H$722,$B$3:$B$722,$B1258)*SUMIFS(Calculations!$E$3:$E$53,Calculations!$A$3:$A$53,$B1258)</f>
        <v>5.7474038454170756E-3</v>
      </c>
      <c r="I1258" s="107">
        <f>I532/SUMIFS(I$3:I$722,$B$3:$B$722,$B1258)*SUMIFS(Calculations!$E$3:$E$53,Calculations!$A$3:$A$53,$B1258)</f>
        <v>5.8460800521391914E-3</v>
      </c>
      <c r="J1258" s="107">
        <f>J532/SUMIFS(J$3:J$722,$B$3:$B$722,$B1258)*SUMIFS(Calculations!$E$3:$E$53,Calculations!$A$3:$A$53,$B1258)</f>
        <v>5.9482803906296304E-3</v>
      </c>
      <c r="K1258" s="107">
        <f>K532/SUMIFS(K$3:K$722,$B$3:$B$722,$B1258)*SUMIFS(Calculations!$E$3:$E$53,Calculations!$A$3:$A$53,$B1258)</f>
        <v>6.0544636274959037E-3</v>
      </c>
      <c r="L1258" s="107">
        <f>L532/SUMIFS(L$3:L$722,$B$3:$B$722,$B1258)*SUMIFS(Calculations!$E$3:$E$53,Calculations!$A$3:$A$53,$B1258)</f>
        <v>6.1644241696484992E-3</v>
      </c>
      <c r="M1258" s="107">
        <f>M532/SUMIFS(M$3:M$722,$B$3:$B$722,$B1258)*SUMIFS(Calculations!$E$3:$E$53,Calculations!$A$3:$A$53,$B1258)</f>
        <v>6.1284611831619448E-3</v>
      </c>
      <c r="N1258" s="107">
        <f>N532/SUMIFS(N$3:N$722,$B$3:$B$722,$B1258)*SUMIFS(Calculations!$E$3:$E$53,Calculations!$A$3:$A$53,$B1258)</f>
        <v>6.0929153759141938E-3</v>
      </c>
      <c r="O1258" s="107">
        <f>O532/SUMIFS(O$3:O$722,$B$3:$B$722,$B1258)*SUMIFS(Calculations!$E$3:$E$53,Calculations!$A$3:$A$53,$B1258)</f>
        <v>6.111251620036319E-3</v>
      </c>
      <c r="P1258" s="107">
        <f>P532/SUMIFS(P$3:P$722,$B$3:$B$722,$B1258)*SUMIFS(Calculations!$E$3:$E$53,Calculations!$A$3:$A$53,$B1258)</f>
        <v>6.1296985608309922E-3</v>
      </c>
      <c r="Q1258" s="107">
        <f>Q532/SUMIFS(Q$3:Q$722,$B$3:$B$722,$B1258)*SUMIFS(Calculations!$E$3:$E$53,Calculations!$A$3:$A$53,$B1258)</f>
        <v>6.1402164700218821E-3</v>
      </c>
      <c r="R1258" s="107">
        <f>R532/SUMIFS(R$3:R$722,$B$3:$B$722,$B1258)*SUMIFS(Calculations!$E$3:$E$53,Calculations!$A$3:$A$53,$B1258)</f>
        <v>6.1507705364763181E-3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1.0115195555246788E-2</v>
      </c>
      <c r="G1260" s="107">
        <f>G534/SUMIFS(G$3:G$722,$B$3:$B$722,$B1260)*SUMIFS(Calculations!$E$3:$E$53,Calculations!$A$3:$A$53,$B1260)</f>
        <v>1.1473238405431102E-2</v>
      </c>
      <c r="H1260" s="107">
        <f>H534/SUMIFS(H$3:H$722,$B$3:$B$722,$B1260)*SUMIFS(Calculations!$E$3:$E$53,Calculations!$A$3:$A$53,$B1260)</f>
        <v>1.2724031878663574E-2</v>
      </c>
      <c r="I1260" s="107">
        <f>I534/SUMIFS(I$3:I$722,$B$3:$B$722,$B1260)*SUMIFS(Calculations!$E$3:$E$53,Calculations!$A$3:$A$53,$B1260)</f>
        <v>1.5589623794810077E-2</v>
      </c>
      <c r="J1260" s="107">
        <f>J534/SUMIFS(J$3:J$722,$B$3:$B$722,$B1260)*SUMIFS(Calculations!$E$3:$E$53,Calculations!$A$3:$A$53,$B1260)</f>
        <v>1.855755774296422E-2</v>
      </c>
      <c r="K1260" s="107">
        <f>K534/SUMIFS(K$3:K$722,$B$3:$B$722,$B1260)*SUMIFS(Calculations!$E$3:$E$53,Calculations!$A$3:$A$53,$B1260)</f>
        <v>1.8881867613375198E-2</v>
      </c>
      <c r="L1260" s="107">
        <f>L534/SUMIFS(L$3:L$722,$B$3:$B$722,$B1260)*SUMIFS(Calculations!$E$3:$E$53,Calculations!$A$3:$A$53,$B1260)</f>
        <v>1.9217714308468331E-2</v>
      </c>
      <c r="M1260" s="107">
        <f>M534/SUMIFS(M$3:M$722,$B$3:$B$722,$B1260)*SUMIFS(Calculations!$E$3:$E$53,Calculations!$A$3:$A$53,$B1260)</f>
        <v>2.6851034104231761E-2</v>
      </c>
      <c r="N1260" s="107">
        <f>N534/SUMIFS(N$3:N$722,$B$3:$B$722,$B1260)*SUMIFS(Calculations!$E$3:$E$53,Calculations!$A$3:$A$53,$B1260)</f>
        <v>3.4395805565915462E-2</v>
      </c>
      <c r="O1260" s="107">
        <f>O534/SUMIFS(O$3:O$722,$B$3:$B$722,$B1260)*SUMIFS(Calculations!$E$3:$E$53,Calculations!$A$3:$A$53,$B1260)</f>
        <v>3.4499275128240012E-2</v>
      </c>
      <c r="P1260" s="107">
        <f>P534/SUMIFS(P$3:P$722,$B$3:$B$722,$B1260)*SUMIFS(Calculations!$E$3:$E$53,Calculations!$A$3:$A$53,$B1260)</f>
        <v>3.4603369340639185E-2</v>
      </c>
      <c r="Q1260" s="107">
        <f>Q534/SUMIFS(Q$3:Q$722,$B$3:$B$722,$B1260)*SUMIFS(Calculations!$E$3:$E$53,Calculations!$A$3:$A$53,$B1260)</f>
        <v>3.4662746931518502E-2</v>
      </c>
      <c r="R1260" s="107">
        <f>R534/SUMIFS(R$3:R$722,$B$3:$B$722,$B1260)*SUMIFS(Calculations!$E$3:$E$53,Calculations!$A$3:$A$53,$B1260)</f>
        <v>3.4722328643878912E-2</v>
      </c>
    </row>
    <row r="1261" spans="2:18" ht="15.75" customHeight="1">
      <c r="B1261" s="107" t="s">
        <v>572</v>
      </c>
      <c r="C1261" s="107" t="s">
        <v>448</v>
      </c>
      <c r="D1261" s="107" t="s">
        <v>644</v>
      </c>
      <c r="E1261" s="107" t="str">
        <f t="shared" si="308"/>
        <v>natural gas nonpeaker</v>
      </c>
      <c r="F1261" s="107">
        <f>F535/SUMIFS(F$3:F$722,$B$3:$B$722,$B1261)*SUMIFS(Calculations!$E$3:$E$53,Calculations!$A$3:$A$53,$B1261)</f>
        <v>0.2450219040868456</v>
      </c>
      <c r="G1261" s="107">
        <f>G535/SUMIFS(G$3:G$722,$B$3:$B$722,$B1261)*SUMIFS(Calculations!$E$3:$E$53,Calculations!$A$3:$A$53,$B1261)</f>
        <v>0.27171777458304386</v>
      </c>
      <c r="H1261" s="107">
        <f>H535/SUMIFS(H$3:H$722,$B$3:$B$722,$B1261)*SUMIFS(Calculations!$E$3:$E$53,Calculations!$A$3:$A$53,$B1261)</f>
        <v>0.2963053791452801</v>
      </c>
      <c r="I1261" s="107">
        <f>I535/SUMIFS(I$3:I$722,$B$3:$B$722,$B1261)*SUMIFS(Calculations!$E$3:$E$53,Calculations!$A$3:$A$53,$B1261)</f>
        <v>0.30190755359134674</v>
      </c>
      <c r="J1261" s="107">
        <f>J535/SUMIFS(J$3:J$722,$B$3:$B$722,$B1261)*SUMIFS(Calculations!$E$3:$E$53,Calculations!$A$3:$A$53,$B1261)</f>
        <v>0.30770980464749914</v>
      </c>
      <c r="K1261" s="107">
        <f>K535/SUMIFS(K$3:K$722,$B$3:$B$722,$B1261)*SUMIFS(Calculations!$E$3:$E$53,Calculations!$A$3:$A$53,$B1261)</f>
        <v>0.30238638944733331</v>
      </c>
      <c r="L1261" s="107">
        <f>L535/SUMIFS(L$3:L$722,$B$3:$B$722,$B1261)*SUMIFS(Calculations!$E$3:$E$53,Calculations!$A$3:$A$53,$B1261)</f>
        <v>0.29687360194161044</v>
      </c>
      <c r="M1261" s="107">
        <f>M535/SUMIFS(M$3:M$722,$B$3:$B$722,$B1261)*SUMIFS(Calculations!$E$3:$E$53,Calculations!$A$3:$A$53,$B1261)</f>
        <v>0.2920339717878489</v>
      </c>
      <c r="N1261" s="107">
        <f>N535/SUMIFS(N$3:N$722,$B$3:$B$722,$B1261)*SUMIFS(Calculations!$E$3:$E$53,Calculations!$A$3:$A$53,$B1261)</f>
        <v>0.28725048250059687</v>
      </c>
      <c r="O1261" s="107">
        <f>O535/SUMIFS(O$3:O$722,$B$3:$B$722,$B1261)*SUMIFS(Calculations!$E$3:$E$53,Calculations!$A$3:$A$53,$B1261)</f>
        <v>0.28770146014842163</v>
      </c>
      <c r="P1261" s="107">
        <f>P535/SUMIFS(P$3:P$722,$B$3:$B$722,$B1261)*SUMIFS(Calculations!$E$3:$E$53,Calculations!$A$3:$A$53,$B1261)</f>
        <v>0.28815516036716521</v>
      </c>
      <c r="Q1261" s="107">
        <f>Q535/SUMIFS(Q$3:Q$722,$B$3:$B$722,$B1261)*SUMIFS(Calculations!$E$3:$E$53,Calculations!$A$3:$A$53,$B1261)</f>
        <v>0.28508384573246431</v>
      </c>
      <c r="R1261" s="107">
        <f>R535/SUMIFS(R$3:R$722,$B$3:$B$722,$B1261)*SUMIFS(Calculations!$E$3:$E$53,Calculations!$A$3:$A$53,$B1261)</f>
        <v>0.2820019728840864</v>
      </c>
    </row>
    <row r="1262" spans="2:18" ht="15.75" customHeight="1">
      <c r="B1262" s="107" t="s">
        <v>572</v>
      </c>
      <c r="C1262" s="107" t="s">
        <v>448</v>
      </c>
      <c r="D1262" s="107" t="s">
        <v>645</v>
      </c>
      <c r="E1262" s="107" t="str">
        <f t="shared" si="308"/>
        <v>natural gas peaker</v>
      </c>
      <c r="F1262" s="107">
        <f>F536/SUMIFS(F$3:F$722,$B$3:$B$722,$B1262)*SUMIFS(Calculations!$E$3:$E$53,Calculations!$A$3:$A$53,$B1262)</f>
        <v>1.3430425312293255E-3</v>
      </c>
      <c r="G1262" s="107">
        <f>G536/SUMIFS(G$3:G$722,$B$3:$B$722,$B1262)*SUMIFS(Calculations!$E$3:$E$53,Calculations!$A$3:$A$53,$B1262)</f>
        <v>1.05760137543223E-3</v>
      </c>
      <c r="H1262" s="107">
        <f>H536/SUMIFS(H$3:H$722,$B$3:$B$722,$B1262)*SUMIFS(Calculations!$E$3:$E$53,Calculations!$A$3:$A$53,$B1262)</f>
        <v>7.9470250253253771E-4</v>
      </c>
      <c r="I1262" s="107">
        <f>I536/SUMIFS(I$3:I$722,$B$3:$B$722,$B1262)*SUMIFS(Calculations!$E$3:$E$53,Calculations!$A$3:$A$53,$B1262)</f>
        <v>7.9026303149381009E-4</v>
      </c>
      <c r="J1262" s="107">
        <f>J536/SUMIFS(J$3:J$722,$B$3:$B$722,$B1262)*SUMIFS(Calculations!$E$3:$E$53,Calculations!$A$3:$A$53,$B1262)</f>
        <v>7.8566500874903433E-4</v>
      </c>
      <c r="K1262" s="107">
        <f>K536/SUMIFS(K$3:K$722,$B$3:$B$722,$B1262)*SUMIFS(Calculations!$E$3:$E$53,Calculations!$A$3:$A$53,$B1262)</f>
        <v>7.9939520540006951E-4</v>
      </c>
      <c r="L1262" s="107">
        <f>L536/SUMIFS(L$3:L$722,$B$3:$B$722,$B1262)*SUMIFS(Calculations!$E$3:$E$53,Calculations!$A$3:$A$53,$B1262)</f>
        <v>8.1361383267276226E-4</v>
      </c>
      <c r="M1262" s="107">
        <f>M536/SUMIFS(M$3:M$722,$B$3:$B$722,$B1262)*SUMIFS(Calculations!$E$3:$E$53,Calculations!$A$3:$A$53,$B1262)</f>
        <v>8.0362442826475782E-4</v>
      </c>
      <c r="N1262" s="107">
        <f>N536/SUMIFS(N$3:N$722,$B$3:$B$722,$B1262)*SUMIFS(Calculations!$E$3:$E$53,Calculations!$A$3:$A$53,$B1262)</f>
        <v>7.9375090333546618E-4</v>
      </c>
      <c r="O1262" s="107">
        <f>O536/SUMIFS(O$3:O$722,$B$3:$B$722,$B1262)*SUMIFS(Calculations!$E$3:$E$53,Calculations!$A$3:$A$53,$B1262)</f>
        <v>7.9613964656227222E-4</v>
      </c>
      <c r="P1262" s="107">
        <f>P536/SUMIFS(P$3:P$722,$B$3:$B$722,$B1262)*SUMIFS(Calculations!$E$3:$E$53,Calculations!$A$3:$A$53,$B1262)</f>
        <v>7.9854281073183037E-4</v>
      </c>
      <c r="Q1262" s="107">
        <f>Q536/SUMIFS(Q$3:Q$722,$B$3:$B$722,$B1262)*SUMIFS(Calculations!$E$3:$E$53,Calculations!$A$3:$A$53,$B1262)</f>
        <v>7.9991302505557965E-4</v>
      </c>
      <c r="R1262" s="107">
        <f>R536/SUMIFS(R$3:R$722,$B$3:$B$722,$B1262)*SUMIFS(Calculations!$E$3:$E$53,Calculations!$A$3:$A$53,$B1262)</f>
        <v>8.0128794974519322E-4</v>
      </c>
    </row>
    <row r="1263" spans="2:18" ht="15.75" customHeight="1">
      <c r="B1263" s="107" t="s">
        <v>572</v>
      </c>
      <c r="C1263" s="107" t="s">
        <v>448</v>
      </c>
      <c r="D1263" s="107" t="s">
        <v>646</v>
      </c>
      <c r="E1263" s="107" t="str">
        <f t="shared" si="308"/>
        <v>nuclear</v>
      </c>
      <c r="F1263" s="107">
        <f>F537/SUMIFS(F$3:F$722,$B$3:$B$722,$B1263)*SUMIFS(Calculations!$E$3:$E$53,Calculations!$A$3:$A$53,$B1263)</f>
        <v>0.14006155384903449</v>
      </c>
      <c r="G1263" s="107">
        <f>G537/SUMIFS(G$3:G$722,$B$3:$B$722,$B1263)*SUMIFS(Calculations!$E$3:$E$53,Calculations!$A$3:$A$53,$B1263)</f>
        <v>0.12696560066946636</v>
      </c>
      <c r="H1263" s="107">
        <f>H537/SUMIFS(H$3:H$722,$B$3:$B$722,$B1263)*SUMIFS(Calculations!$E$3:$E$53,Calculations!$A$3:$A$53,$B1263)</f>
        <v>0.11490388055471534</v>
      </c>
      <c r="I1263" s="107">
        <f>I537/SUMIFS(I$3:I$722,$B$3:$B$722,$B1263)*SUMIFS(Calculations!$E$3:$E$53,Calculations!$A$3:$A$53,$B1263)</f>
        <v>0.1007677313621297</v>
      </c>
      <c r="J1263" s="107">
        <f>J537/SUMIFS(J$3:J$722,$B$3:$B$722,$B1263)*SUMIFS(Calculations!$E$3:$E$53,Calculations!$A$3:$A$53,$B1263)</f>
        <v>8.6126722344605014E-2</v>
      </c>
      <c r="K1263" s="107">
        <f>K537/SUMIFS(K$3:K$722,$B$3:$B$722,$B1263)*SUMIFS(Calculations!$E$3:$E$53,Calculations!$A$3:$A$53,$B1263)</f>
        <v>8.7631863621780409E-2</v>
      </c>
      <c r="L1263" s="107">
        <f>L537/SUMIFS(L$3:L$722,$B$3:$B$722,$B1263)*SUMIFS(Calculations!$E$3:$E$53,Calculations!$A$3:$A$53,$B1263)</f>
        <v>8.9190547984199051E-2</v>
      </c>
      <c r="M1263" s="107">
        <f>M537/SUMIFS(M$3:M$722,$B$3:$B$722,$B1263)*SUMIFS(Calculations!$E$3:$E$53,Calculations!$A$3:$A$53,$B1263)</f>
        <v>8.8670214148692236E-2</v>
      </c>
      <c r="N1263" s="107">
        <f>N537/SUMIFS(N$3:N$722,$B$3:$B$722,$B1263)*SUMIFS(Calculations!$E$3:$E$53,Calculations!$A$3:$A$53,$B1263)</f>
        <v>8.815591631004295E-2</v>
      </c>
      <c r="O1263" s="107">
        <f>O537/SUMIFS(O$3:O$722,$B$3:$B$722,$B1263)*SUMIFS(Calculations!$E$3:$E$53,Calculations!$A$3:$A$53,$B1263)</f>
        <v>8.8421215974085657E-2</v>
      </c>
      <c r="P1263" s="107">
        <f>P537/SUMIFS(P$3:P$722,$B$3:$B$722,$B1263)*SUMIFS(Calculations!$E$3:$E$53,Calculations!$A$3:$A$53,$B1263)</f>
        <v>8.8688117263294439E-2</v>
      </c>
      <c r="Q1263" s="107">
        <f>Q537/SUMIFS(Q$3:Q$722,$B$3:$B$722,$B1263)*SUMIFS(Calculations!$E$3:$E$53,Calculations!$A$3:$A$53,$B1263)</f>
        <v>8.8840296616720896E-2</v>
      </c>
      <c r="R1263" s="107">
        <f>R537/SUMIFS(R$3:R$722,$B$3:$B$722,$B1263)*SUMIFS(Calculations!$E$3:$E$53,Calculations!$A$3:$A$53,$B1263)</f>
        <v>8.8992999114898677E-2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4.3043654569580305E-3</v>
      </c>
      <c r="G1265" s="107">
        <f>G539/SUMIFS(G$3:G$722,$B$3:$B$722,$B1265)*SUMIFS(Calculations!$E$3:$E$53,Calculations!$A$3:$A$53,$B1265)</f>
        <v>4.0963678097212519E-3</v>
      </c>
      <c r="H1265" s="107">
        <f>H539/SUMIFS(H$3:H$722,$B$3:$B$722,$B1265)*SUMIFS(Calculations!$E$3:$E$53,Calculations!$A$3:$A$53,$B1265)</f>
        <v>3.9047964616035062E-3</v>
      </c>
      <c r="I1265" s="107">
        <f>I539/SUMIFS(I$3:I$722,$B$3:$B$722,$B1265)*SUMIFS(Calculations!$E$3:$E$53,Calculations!$A$3:$A$53,$B1265)</f>
        <v>4.0036435765839805E-3</v>
      </c>
      <c r="J1265" s="107">
        <f>J539/SUMIFS(J$3:J$722,$B$3:$B$722,$B1265)*SUMIFS(Calculations!$E$3:$E$53,Calculations!$A$3:$A$53,$B1265)</f>
        <v>4.1060209271671566E-3</v>
      </c>
      <c r="K1265" s="107">
        <f>K539/SUMIFS(K$3:K$722,$B$3:$B$722,$B1265)*SUMIFS(Calculations!$E$3:$E$53,Calculations!$A$3:$A$53,$B1265)</f>
        <v>4.177777304446878E-3</v>
      </c>
      <c r="L1265" s="107">
        <f>L539/SUMIFS(L$3:L$722,$B$3:$B$722,$B1265)*SUMIFS(Calculations!$E$3:$E$53,Calculations!$A$3:$A$53,$B1265)</f>
        <v>4.2520863044495935E-3</v>
      </c>
      <c r="M1265" s="107">
        <f>M539/SUMIFS(M$3:M$722,$B$3:$B$722,$B1265)*SUMIFS(Calculations!$E$3:$E$53,Calculations!$A$3:$A$53,$B1265)</f>
        <v>4.227279815133122E-3</v>
      </c>
      <c r="N1265" s="107">
        <f>N539/SUMIFS(N$3:N$722,$B$3:$B$722,$B1265)*SUMIFS(Calculations!$E$3:$E$53,Calculations!$A$3:$A$53,$B1265)</f>
        <v>4.202761087021752E-3</v>
      </c>
      <c r="O1265" s="107">
        <f>O539/SUMIFS(O$3:O$722,$B$3:$B$722,$B1265)*SUMIFS(Calculations!$E$3:$E$53,Calculations!$A$3:$A$53,$B1265)</f>
        <v>4.2117950300152567E-3</v>
      </c>
      <c r="P1265" s="107">
        <f>P539/SUMIFS(P$3:P$722,$B$3:$B$722,$B1265)*SUMIFS(Calculations!$E$3:$E$53,Calculations!$A$3:$A$53,$B1265)</f>
        <v>4.2208835113003917E-3</v>
      </c>
      <c r="Q1265" s="107">
        <f>Q539/SUMIFS(Q$3:Q$722,$B$3:$B$722,$B1265)*SUMIFS(Calculations!$E$3:$E$53,Calculations!$A$3:$A$53,$B1265)</f>
        <v>4.2469724457127045E-3</v>
      </c>
      <c r="R1265" s="107">
        <f>R539/SUMIFS(R$3:R$722,$B$3:$B$722,$B1265)*SUMIFS(Calculations!$E$3:$E$53,Calculations!$A$3:$A$53,$B1265)</f>
        <v>4.273151065675637E-3</v>
      </c>
    </row>
    <row r="1266" spans="2:18" ht="15.75" customHeight="1">
      <c r="B1266" s="107" t="s">
        <v>572</v>
      </c>
      <c r="C1266" s="107" t="s">
        <v>448</v>
      </c>
      <c r="D1266" s="107" t="s">
        <v>649</v>
      </c>
      <c r="E1266" s="107" t="str">
        <f t="shared" si="308"/>
        <v>solar PV</v>
      </c>
      <c r="F1266" s="107">
        <f>F540/SUMIFS(F$3:F$722,$B$3:$B$722,$B1266)*SUMIFS(Calculations!$E$3:$E$53,Calculations!$A$3:$A$53,$B1266)</f>
        <v>1.1940629255232358E-3</v>
      </c>
      <c r="G1266" s="107">
        <f>G540/SUMIFS(G$3:G$722,$B$3:$B$722,$B1266)*SUMIFS(Calculations!$E$3:$E$53,Calculations!$A$3:$A$53,$B1266)</f>
        <v>1.4273813968075034E-3</v>
      </c>
      <c r="H1266" s="107">
        <f>H540/SUMIFS(H$3:H$722,$B$3:$B$722,$B1266)*SUMIFS(Calculations!$E$3:$E$53,Calculations!$A$3:$A$53,$B1266)</f>
        <v>1.6422738952491633E-3</v>
      </c>
      <c r="I1266" s="107">
        <f>I540/SUMIFS(I$3:I$722,$B$3:$B$722,$B1266)*SUMIFS(Calculations!$E$3:$E$53,Calculations!$A$3:$A$53,$B1266)</f>
        <v>1.9788983378234374E-3</v>
      </c>
      <c r="J1266" s="107">
        <f>J540/SUMIFS(J$3:J$722,$B$3:$B$722,$B1266)*SUMIFS(Calculations!$E$3:$E$53,Calculations!$A$3:$A$53,$B1266)</f>
        <v>2.3275450189036103E-3</v>
      </c>
      <c r="K1266" s="107">
        <f>K540/SUMIFS(K$3:K$722,$B$3:$B$722,$B1266)*SUMIFS(Calculations!$E$3:$E$53,Calculations!$A$3:$A$53,$B1266)</f>
        <v>2.739734355843332E-3</v>
      </c>
      <c r="L1266" s="107">
        <f>L540/SUMIFS(L$3:L$722,$B$3:$B$722,$B1266)*SUMIFS(Calculations!$E$3:$E$53,Calculations!$A$3:$A$53,$B1266)</f>
        <v>3.1665866942825211E-3</v>
      </c>
      <c r="M1266" s="107">
        <f>M540/SUMIFS(M$3:M$722,$B$3:$B$722,$B1266)*SUMIFS(Calculations!$E$3:$E$53,Calculations!$A$3:$A$53,$B1266)</f>
        <v>3.6247797031769735E-3</v>
      </c>
      <c r="N1266" s="107">
        <f>N540/SUMIFS(N$3:N$722,$B$3:$B$722,$B1266)*SUMIFS(Calculations!$E$3:$E$53,Calculations!$A$3:$A$53,$B1266)</f>
        <v>4.0776575636549935E-3</v>
      </c>
      <c r="O1266" s="107">
        <f>O540/SUMIFS(O$3:O$722,$B$3:$B$722,$B1266)*SUMIFS(Calculations!$E$3:$E$53,Calculations!$A$3:$A$53,$B1266)</f>
        <v>4.6682736702847467E-3</v>
      </c>
      <c r="P1266" s="107">
        <f>P540/SUMIFS(P$3:P$722,$B$3:$B$722,$B1266)*SUMIFS(Calculations!$E$3:$E$53,Calculations!$A$3:$A$53,$B1266)</f>
        <v>5.2624553510484985E-3</v>
      </c>
      <c r="Q1266" s="107">
        <f>Q540/SUMIFS(Q$3:Q$722,$B$3:$B$722,$B1266)*SUMIFS(Calculations!$E$3:$E$53,Calculations!$A$3:$A$53,$B1266)</f>
        <v>5.9645225902383633E-3</v>
      </c>
      <c r="R1266" s="107">
        <f>R540/SUMIFS(R$3:R$722,$B$3:$B$722,$B1266)*SUMIFS(Calculations!$E$3:$E$53,Calculations!$A$3:$A$53,$B1266)</f>
        <v>6.6690033157716083E-3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1.9113107325088025E-4</v>
      </c>
      <c r="G1268" s="107">
        <f>G542/SUMIFS(G$3:G$722,$B$3:$B$722,$B1268)*SUMIFS(Calculations!$E$3:$E$53,Calculations!$A$3:$A$53,$B1268)</f>
        <v>1.8327554814619263E-4</v>
      </c>
      <c r="H1268" s="107">
        <f>H542/SUMIFS(H$3:H$722,$B$3:$B$722,$B1268)*SUMIFS(Calculations!$E$3:$E$53,Calculations!$A$3:$A$53,$B1268)</f>
        <v>1.7604040123722452E-4</v>
      </c>
      <c r="I1268" s="107">
        <f>I542/SUMIFS(I$3:I$722,$B$3:$B$722,$B1268)*SUMIFS(Calculations!$E$3:$E$53,Calculations!$A$3:$A$53,$B1268)</f>
        <v>1.7913061546433401E-4</v>
      </c>
      <c r="J1268" s="107">
        <f>J542/SUMIFS(J$3:J$722,$B$3:$B$722,$B1268)*SUMIFS(Calculations!$E$3:$E$53,Calculations!$A$3:$A$53,$B1268)</f>
        <v>1.8233119390679428E-4</v>
      </c>
      <c r="K1268" s="107">
        <f>K542/SUMIFS(K$3:K$722,$B$3:$B$722,$B1268)*SUMIFS(Calculations!$E$3:$E$53,Calculations!$A$3:$A$53,$B1268)</f>
        <v>1.8459173060062962E-4</v>
      </c>
      <c r="L1268" s="107">
        <f>L542/SUMIFS(L$3:L$722,$B$3:$B$722,$B1268)*SUMIFS(Calculations!$E$3:$E$53,Calculations!$A$3:$A$53,$B1268)</f>
        <v>1.8693268240946374E-4</v>
      </c>
      <c r="M1268" s="107">
        <f>M542/SUMIFS(M$3:M$722,$B$3:$B$722,$B1268)*SUMIFS(Calculations!$E$3:$E$53,Calculations!$A$3:$A$53,$B1268)</f>
        <v>1.8491446446043691E-4</v>
      </c>
      <c r="N1268" s="107">
        <f>N542/SUMIFS(N$3:N$722,$B$3:$B$722,$B1268)*SUMIFS(Calculations!$E$3:$E$53,Calculations!$A$3:$A$53,$B1268)</f>
        <v>1.8291965832199555E-4</v>
      </c>
      <c r="O1268" s="107">
        <f>O542/SUMIFS(O$3:O$722,$B$3:$B$722,$B1268)*SUMIFS(Calculations!$E$3:$E$53,Calculations!$A$3:$A$53,$B1268)</f>
        <v>1.825548932744472E-4</v>
      </c>
      <c r="P1268" s="107">
        <f>P542/SUMIFS(P$3:P$722,$B$3:$B$722,$B1268)*SUMIFS(Calculations!$E$3:$E$53,Calculations!$A$3:$A$53,$B1268)</f>
        <v>1.8218792612505311E-4</v>
      </c>
      <c r="Q1268" s="107">
        <f>Q542/SUMIFS(Q$3:Q$722,$B$3:$B$722,$B1268)*SUMIFS(Calculations!$E$3:$E$53,Calculations!$A$3:$A$53,$B1268)</f>
        <v>1.8159071091987738E-4</v>
      </c>
      <c r="R1268" s="107">
        <f>R542/SUMIFS(R$3:R$722,$B$3:$B$722,$B1268)*SUMIFS(Calculations!$E$3:$E$53,Calculations!$A$3:$A$53,$B1268)</f>
        <v>1.8099144267667158E-4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0.38818597737162097</v>
      </c>
      <c r="G1420" s="107">
        <f>G694/SUMIFS(G$3:G$722,$B$3:$B$722,$B1420)*SUMIFS(Calculations!$E$3:$E$53,Calculations!$A$3:$A$53,$B1420)</f>
        <v>0.34047659181272527</v>
      </c>
      <c r="H1420" s="107">
        <f>H694/SUMIFS(H$3:H$722,$B$3:$B$722,$B1420)*SUMIFS(Calculations!$E$3:$E$53,Calculations!$A$3:$A$53,$B1420)</f>
        <v>0.28835300371236616</v>
      </c>
      <c r="I1420" s="107">
        <f>I694/SUMIFS(I$3:I$722,$B$3:$B$722,$B1420)*SUMIFS(Calculations!$E$3:$E$53,Calculations!$A$3:$A$53,$B1420)</f>
        <v>0.28185014916239581</v>
      </c>
      <c r="J1420" s="107">
        <f>J694/SUMIFS(J$3:J$722,$B$3:$B$722,$B1420)*SUMIFS(Calculations!$E$3:$E$53,Calculations!$A$3:$A$53,$B1420)</f>
        <v>0.2747103748952105</v>
      </c>
      <c r="K1420" s="107">
        <f>K694/SUMIFS(K$3:K$722,$B$3:$B$722,$B1420)*SUMIFS(Calculations!$E$3:$E$53,Calculations!$A$3:$A$53,$B1420)</f>
        <v>0.27195126577148615</v>
      </c>
      <c r="L1420" s="107">
        <f>L694/SUMIFS(L$3:L$722,$B$3:$B$722,$B1420)*SUMIFS(Calculations!$E$3:$E$53,Calculations!$A$3:$A$53,$B1420)</f>
        <v>0.26909094645937987</v>
      </c>
      <c r="M1420" s="107">
        <f>M694/SUMIFS(M$3:M$722,$B$3:$B$722,$B1420)*SUMIFS(Calculations!$E$3:$E$53,Calculations!$A$3:$A$53,$B1420)</f>
        <v>0.27435724204669404</v>
      </c>
      <c r="N1420" s="107">
        <f>N694/SUMIFS(N$3:N$722,$B$3:$B$722,$B1420)*SUMIFS(Calculations!$E$3:$E$53,Calculations!$A$3:$A$53,$B1420)</f>
        <v>0.27928407361670926</v>
      </c>
      <c r="O1420" s="107">
        <f>O694/SUMIFS(O$3:O$722,$B$3:$B$722,$B1420)*SUMIFS(Calculations!$E$3:$E$53,Calculations!$A$3:$A$53,$B1420)</f>
        <v>0.27925860716034928</v>
      </c>
      <c r="P1420" s="107">
        <f>P694/SUMIFS(P$3:P$722,$B$3:$B$722,$B1420)*SUMIFS(Calculations!$E$3:$E$53,Calculations!$A$3:$A$53,$B1420)</f>
        <v>0.27923313802543726</v>
      </c>
      <c r="Q1420" s="107">
        <f>Q694/SUMIFS(Q$3:Q$722,$B$3:$B$722,$B1420)*SUMIFS(Calculations!$E$3:$E$53,Calculations!$A$3:$A$53,$B1420)</f>
        <v>0.27909723646031509</v>
      </c>
      <c r="R1420" s="107">
        <f>R694/SUMIFS(R$3:R$722,$B$3:$B$722,$B1420)*SUMIFS(Calculations!$E$3:$E$53,Calculations!$A$3:$A$53,$B1420)</f>
        <v>0.27896446176018858</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1.6094064212242385E-2</v>
      </c>
      <c r="G1423" s="107">
        <f>G697/SUMIFS(G$3:G$722,$B$3:$B$722,$B1423)*SUMIFS(Calculations!$E$3:$E$53,Calculations!$A$3:$A$53,$B1423)</f>
        <v>1.8730965889210437E-2</v>
      </c>
      <c r="H1423" s="107">
        <f>H697/SUMIFS(H$3:H$722,$B$3:$B$722,$B1423)*SUMIFS(Calculations!$E$3:$E$53,Calculations!$A$3:$A$53,$B1423)</f>
        <v>2.1611840904918977E-2</v>
      </c>
      <c r="I1423" s="107">
        <f>I697/SUMIFS(I$3:I$722,$B$3:$B$722,$B1423)*SUMIFS(Calculations!$E$3:$E$53,Calculations!$A$3:$A$53,$B1423)</f>
        <v>2.2620811227438115E-2</v>
      </c>
      <c r="J1423" s="107">
        <f>J697/SUMIFS(J$3:J$722,$B$3:$B$722,$B1423)*SUMIFS(Calculations!$E$3:$E$53,Calculations!$A$3:$A$53,$B1423)</f>
        <v>2.372860478021081E-2</v>
      </c>
      <c r="K1423" s="107">
        <f>K697/SUMIFS(K$3:K$722,$B$3:$B$722,$B1423)*SUMIFS(Calculations!$E$3:$E$53,Calculations!$A$3:$A$53,$B1423)</f>
        <v>2.4155975034547528E-2</v>
      </c>
      <c r="L1423" s="107">
        <f>L697/SUMIFS(L$3:L$722,$B$3:$B$722,$B1423)*SUMIFS(Calculations!$E$3:$E$53,Calculations!$A$3:$A$53,$B1423)</f>
        <v>2.4599022169359313E-2</v>
      </c>
      <c r="M1423" s="107">
        <f>M697/SUMIFS(M$3:M$722,$B$3:$B$722,$B1423)*SUMIFS(Calculations!$E$3:$E$53,Calculations!$A$3:$A$53,$B1423)</f>
        <v>2.3779795374838663E-2</v>
      </c>
      <c r="N1423" s="107">
        <f>N697/SUMIFS(N$3:N$722,$B$3:$B$722,$B1423)*SUMIFS(Calculations!$E$3:$E$53,Calculations!$A$3:$A$53,$B1423)</f>
        <v>2.3013375722290248E-2</v>
      </c>
      <c r="O1423" s="107">
        <f>O697/SUMIFS(O$3:O$722,$B$3:$B$722,$B1423)*SUMIFS(Calculations!$E$3:$E$53,Calculations!$A$3:$A$53,$B1423)</f>
        <v>2.3014585927686529E-2</v>
      </c>
      <c r="P1423" s="107">
        <f>P697/SUMIFS(P$3:P$722,$B$3:$B$722,$B1423)*SUMIFS(Calculations!$E$3:$E$53,Calculations!$A$3:$A$53,$B1423)</f>
        <v>2.3015796260371757E-2</v>
      </c>
      <c r="Q1423" s="107">
        <f>Q697/SUMIFS(Q$3:Q$722,$B$3:$B$722,$B1423)*SUMIFS(Calculations!$E$3:$E$53,Calculations!$A$3:$A$53,$B1423)</f>
        <v>2.2747937513690131E-2</v>
      </c>
      <c r="R1423" s="107">
        <f>R697/SUMIFS(R$3:R$722,$B$3:$B$722,$B1423)*SUMIFS(Calculations!$E$3:$E$53,Calculations!$A$3:$A$53,$B1423)</f>
        <v>2.2486241743409949E-2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2.209963615505544E-2</v>
      </c>
      <c r="G1425" s="107">
        <f>G699/SUMIFS(G$3:G$722,$B$3:$B$722,$B1425)*SUMIFS(Calculations!$E$3:$E$53,Calculations!$A$3:$A$53,$B1425)</f>
        <v>2.3076790961783136E-2</v>
      </c>
      <c r="H1425" s="107">
        <f>H699/SUMIFS(H$3:H$722,$B$3:$B$722,$B1425)*SUMIFS(Calculations!$E$3:$E$53,Calculations!$A$3:$A$53,$B1425)</f>
        <v>2.4144354797693054E-2</v>
      </c>
      <c r="I1425" s="107">
        <f>I699/SUMIFS(I$3:I$722,$B$3:$B$722,$B1425)*SUMIFS(Calculations!$E$3:$E$53,Calculations!$A$3:$A$53,$B1425)</f>
        <v>2.5271558054205102E-2</v>
      </c>
      <c r="J1425" s="107">
        <f>J699/SUMIFS(J$3:J$722,$B$3:$B$722,$B1425)*SUMIFS(Calculations!$E$3:$E$53,Calculations!$A$3:$A$53,$B1425)</f>
        <v>2.6509164822569431E-2</v>
      </c>
      <c r="K1425" s="107">
        <f>K699/SUMIFS(K$3:K$722,$B$3:$B$722,$B1425)*SUMIFS(Calculations!$E$3:$E$53,Calculations!$A$3:$A$53,$B1425)</f>
        <v>2.6986615082178624E-2</v>
      </c>
      <c r="L1425" s="107">
        <f>L699/SUMIFS(L$3:L$722,$B$3:$B$722,$B1425)*SUMIFS(Calculations!$E$3:$E$53,Calculations!$A$3:$A$53,$B1425)</f>
        <v>2.7481579266953937E-2</v>
      </c>
      <c r="M1425" s="107">
        <f>M699/SUMIFS(M$3:M$722,$B$3:$B$722,$B1425)*SUMIFS(Calculations!$E$3:$E$53,Calculations!$A$3:$A$53,$B1425)</f>
        <v>2.6566354021973469E-2</v>
      </c>
      <c r="N1425" s="107">
        <f>N699/SUMIFS(N$3:N$722,$B$3:$B$722,$B1425)*SUMIFS(Calculations!$E$3:$E$53,Calculations!$A$3:$A$53,$B1425)</f>
        <v>2.5710123953629694E-2</v>
      </c>
      <c r="O1425" s="107">
        <f>O699/SUMIFS(O$3:O$722,$B$3:$B$722,$B1425)*SUMIFS(Calculations!$E$3:$E$53,Calculations!$A$3:$A$53,$B1425)</f>
        <v>2.5711475973043241E-2</v>
      </c>
      <c r="P1425" s="107">
        <f>P699/SUMIFS(P$3:P$722,$B$3:$B$722,$B1425)*SUMIFS(Calculations!$E$3:$E$53,Calculations!$A$3:$A$53,$B1425)</f>
        <v>2.5712828134661678E-2</v>
      </c>
      <c r="Q1425" s="107">
        <f>Q699/SUMIFS(Q$3:Q$722,$B$3:$B$722,$B1425)*SUMIFS(Calculations!$E$3:$E$53,Calculations!$A$3:$A$53,$B1425)</f>
        <v>2.7246150285515188E-2</v>
      </c>
      <c r="R1425" s="107">
        <f>R699/SUMIFS(R$3:R$722,$B$3:$B$722,$B1425)*SUMIFS(Calculations!$E$3:$E$53,Calculations!$A$3:$A$53,$B1425)</f>
        <v>2.8744193288875553E-2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4.403899386655398E-2</v>
      </c>
      <c r="H1426" s="107">
        <f>H700/SUMIFS(H$3:H$722,$B$3:$B$722,$B1426)*SUMIFS(Calculations!$E$3:$E$53,Calculations!$A$3:$A$53,$B1426)</f>
        <v>9.2152595619416855E-2</v>
      </c>
      <c r="I1426" s="107">
        <f>I700/SUMIFS(I$3:I$722,$B$3:$B$722,$B1426)*SUMIFS(Calculations!$E$3:$E$53,Calculations!$A$3:$A$53,$B1426)</f>
        <v>9.6454831348994907E-2</v>
      </c>
      <c r="J1426" s="107">
        <f>J700/SUMIFS(J$3:J$722,$B$3:$B$722,$B1426)*SUMIFS(Calculations!$E$3:$E$53,Calculations!$A$3:$A$53,$B1426)</f>
        <v>0.10117844798802095</v>
      </c>
      <c r="K1426" s="107">
        <f>K700/SUMIFS(K$3:K$722,$B$3:$B$722,$B1426)*SUMIFS(Calculations!$E$3:$E$53,Calculations!$A$3:$A$53,$B1426)</f>
        <v>0.10300074893873243</v>
      </c>
      <c r="L1426" s="107">
        <f>L700/SUMIFS(L$3:L$722,$B$3:$B$722,$B1426)*SUMIFS(Calculations!$E$3:$E$53,Calculations!$A$3:$A$53,$B1426)</f>
        <v>0.10488989589452735</v>
      </c>
      <c r="M1426" s="107">
        <f>M700/SUMIFS(M$3:M$722,$B$3:$B$722,$B1426)*SUMIFS(Calculations!$E$3:$E$53,Calculations!$A$3:$A$53,$B1426)</f>
        <v>0.10139672398713701</v>
      </c>
      <c r="N1426" s="107">
        <f>N700/SUMIFS(N$3:N$722,$B$3:$B$722,$B1426)*SUMIFS(Calculations!$E$3:$E$53,Calculations!$A$3:$A$53,$B1426)</f>
        <v>9.8128721014748246E-2</v>
      </c>
      <c r="O1426" s="107">
        <f>O700/SUMIFS(O$3:O$722,$B$3:$B$722,$B1426)*SUMIFS(Calculations!$E$3:$E$53,Calculations!$A$3:$A$53,$B1426)</f>
        <v>9.8133881314094826E-2</v>
      </c>
      <c r="P1426" s="107">
        <f>P700/SUMIFS(P$3:P$722,$B$3:$B$722,$B1426)*SUMIFS(Calculations!$E$3:$E$53,Calculations!$A$3:$A$53,$B1426)</f>
        <v>9.8139042156199743E-2</v>
      </c>
      <c r="Q1426" s="107">
        <f>Q700/SUMIFS(Q$3:Q$722,$B$3:$B$722,$B1426)*SUMIFS(Calculations!$E$3:$E$53,Calculations!$A$3:$A$53,$B1426)</f>
        <v>9.699689610419647E-2</v>
      </c>
      <c r="R1426" s="107">
        <f>R700/SUMIFS(R$3:R$722,$B$3:$B$722,$B1426)*SUMIFS(Calculations!$E$3:$E$53,Calculations!$A$3:$A$53,$B1426)</f>
        <v>9.5881028899730214E-2</v>
      </c>
    </row>
    <row r="1427" spans="2:18" ht="15.75" customHeight="1">
      <c r="B1427" s="107" t="s">
        <v>582</v>
      </c>
      <c r="C1427" s="107" t="s">
        <v>448</v>
      </c>
      <c r="D1427" s="107" t="s">
        <v>645</v>
      </c>
      <c r="E1427" s="107" t="str">
        <f t="shared" si="310"/>
        <v>natural gas peaker</v>
      </c>
      <c r="F1427" s="107">
        <f>F701/SUMIFS(F$3:F$722,$B$3:$B$722,$B1427)*SUMIFS(Calculations!$E$3:$E$53,Calculations!$A$3:$A$53,$B1427)</f>
        <v>3.1631419130283387E-4</v>
      </c>
      <c r="G1427" s="107">
        <f>G701/SUMIFS(G$3:G$722,$B$3:$B$722,$B1427)*SUMIFS(Calculations!$E$3:$E$53,Calculations!$A$3:$A$53,$B1427)</f>
        <v>3.3030030086134089E-4</v>
      </c>
      <c r="H1427" s="107">
        <f>H701/SUMIFS(H$3:H$722,$B$3:$B$722,$B1427)*SUMIFS(Calculations!$E$3:$E$53,Calculations!$A$3:$A$53,$B1427)</f>
        <v>3.455804434415502E-4</v>
      </c>
      <c r="I1427" s="107">
        <f>I701/SUMIFS(I$3:I$722,$B$3:$B$722,$B1427)*SUMIFS(Calculations!$E$3:$E$53,Calculations!$A$3:$A$53,$B1427)</f>
        <v>3.6171421071336864E-4</v>
      </c>
      <c r="J1427" s="107">
        <f>J701/SUMIFS(J$3:J$722,$B$3:$B$722,$B1427)*SUMIFS(Calculations!$E$3:$E$53,Calculations!$A$3:$A$53,$B1427)</f>
        <v>3.7942819393641485E-4</v>
      </c>
      <c r="K1427" s="107">
        <f>K701/SUMIFS(K$3:K$722,$B$3:$B$722,$B1427)*SUMIFS(Calculations!$E$3:$E$53,Calculations!$A$3:$A$53,$B1427)</f>
        <v>3.8626198485025576E-4</v>
      </c>
      <c r="L1427" s="107">
        <f>L701/SUMIFS(L$3:L$722,$B$3:$B$722,$B1427)*SUMIFS(Calculations!$E$3:$E$53,Calculations!$A$3:$A$53,$B1427)</f>
        <v>3.9334645423846584E-4</v>
      </c>
      <c r="M1427" s="107">
        <f>M701/SUMIFS(M$3:M$722,$B$3:$B$722,$B1427)*SUMIFS(Calculations!$E$3:$E$53,Calculations!$A$3:$A$53,$B1427)</f>
        <v>3.8024674837929451E-4</v>
      </c>
      <c r="N1427" s="107">
        <f>N701/SUMIFS(N$3:N$722,$B$3:$B$722,$B1427)*SUMIFS(Calculations!$E$3:$E$53,Calculations!$A$3:$A$53,$B1427)</f>
        <v>3.6799144608666492E-4</v>
      </c>
      <c r="O1427" s="107">
        <f>O701/SUMIFS(O$3:O$722,$B$3:$B$722,$B1427)*SUMIFS(Calculations!$E$3:$E$53,Calculations!$A$3:$A$53,$B1427)</f>
        <v>3.6801079766894527E-4</v>
      </c>
      <c r="P1427" s="107">
        <f>P701/SUMIFS(P$3:P$722,$B$3:$B$722,$B1427)*SUMIFS(Calculations!$E$3:$E$53,Calculations!$A$3:$A$53,$B1427)</f>
        <v>3.6803015128661782E-4</v>
      </c>
      <c r="Q1427" s="107">
        <f>Q701/SUMIFS(Q$3:Q$722,$B$3:$B$722,$B1427)*SUMIFS(Calculations!$E$3:$E$53,Calculations!$A$3:$A$53,$B1427)</f>
        <v>3.6374700183788823E-4</v>
      </c>
      <c r="R1427" s="107">
        <f>R701/SUMIFS(R$3:R$722,$B$3:$B$722,$B1427)*SUMIFS(Calculations!$E$3:$E$53,Calculations!$A$3:$A$53,$B1427)</f>
        <v>3.5956240040860326E-4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1.0642813059829585E-4</v>
      </c>
      <c r="G1430" s="107">
        <f>G704/SUMIFS(G$3:G$722,$B$3:$B$722,$B1430)*SUMIFS(Calculations!$E$3:$E$53,Calculations!$A$3:$A$53,$B1430)</f>
        <v>1.1113394379157676E-4</v>
      </c>
      <c r="H1430" s="107">
        <f>H704/SUMIFS(H$3:H$722,$B$3:$B$722,$B1430)*SUMIFS(Calculations!$E$3:$E$53,Calculations!$A$3:$A$53,$B1430)</f>
        <v>1.1627515166274108E-4</v>
      </c>
      <c r="I1430" s="107">
        <f>I704/SUMIFS(I$3:I$722,$B$3:$B$722,$B1430)*SUMIFS(Calculations!$E$3:$E$53,Calculations!$A$3:$A$53,$B1430)</f>
        <v>1.2170357295226739E-4</v>
      </c>
      <c r="J1430" s="107">
        <f>J704/SUMIFS(J$3:J$722,$B$3:$B$722,$B1430)*SUMIFS(Calculations!$E$3:$E$53,Calculations!$A$3:$A$53,$B1430)</f>
        <v>1.2766367898517521E-4</v>
      </c>
      <c r="K1430" s="107">
        <f>K704/SUMIFS(K$3:K$722,$B$3:$B$722,$B1430)*SUMIFS(Calculations!$E$3:$E$53,Calculations!$A$3:$A$53,$B1430)</f>
        <v>1.2996299912906151E-4</v>
      </c>
      <c r="L1430" s="107">
        <f>L704/SUMIFS(L$3:L$722,$B$3:$B$722,$B1430)*SUMIFS(Calculations!$E$3:$E$53,Calculations!$A$3:$A$53,$B1430)</f>
        <v>1.3234666339073293E-4</v>
      </c>
      <c r="M1430" s="107">
        <f>M704/SUMIFS(M$3:M$722,$B$3:$B$722,$B1430)*SUMIFS(Calculations!$E$3:$E$53,Calculations!$A$3:$A$53,$B1430)</f>
        <v>1.2793909255037062E-4</v>
      </c>
      <c r="N1430" s="107">
        <f>N704/SUMIFS(N$3:N$722,$B$3:$B$722,$B1430)*SUMIFS(Calculations!$E$3:$E$53,Calculations!$A$3:$A$53,$B1430)</f>
        <v>1.2381563255779363E-4</v>
      </c>
      <c r="O1430" s="107">
        <f>O704/SUMIFS(O$3:O$722,$B$3:$B$722,$B1430)*SUMIFS(Calculations!$E$3:$E$53,Calculations!$A$3:$A$53,$B1430)</f>
        <v>1.238221436558817E-4</v>
      </c>
      <c r="P1430" s="107">
        <f>P704/SUMIFS(P$3:P$722,$B$3:$B$722,$B1430)*SUMIFS(Calculations!$E$3:$E$53,Calculations!$A$3:$A$53,$B1430)</f>
        <v>1.2382865543880461E-4</v>
      </c>
      <c r="Q1430" s="107">
        <f>Q704/SUMIFS(Q$3:Q$722,$B$3:$B$722,$B1430)*SUMIFS(Calculations!$E$3:$E$53,Calculations!$A$3:$A$53,$B1430)</f>
        <v>1.2238753265192024E-4</v>
      </c>
      <c r="R1430" s="107">
        <f>R704/SUMIFS(R$3:R$722,$B$3:$B$722,$B1430)*SUMIFS(Calculations!$E$3:$E$53,Calculations!$A$3:$A$53,$B1430)</f>
        <v>1.2097956766121463E-4</v>
      </c>
    </row>
    <row r="1431" spans="2:18" ht="15.75" customHeight="1">
      <c r="B1431" s="107" t="s">
        <v>582</v>
      </c>
      <c r="C1431" s="107" t="s">
        <v>448</v>
      </c>
      <c r="D1431" s="107" t="s">
        <v>649</v>
      </c>
      <c r="E1431" s="107" t="str">
        <f t="shared" si="310"/>
        <v>solar PV</v>
      </c>
      <c r="F1431" s="107">
        <f>F705/SUMIFS(F$3:F$722,$B$3:$B$722,$B1431)*SUMIFS(Calculations!$E$3:$E$53,Calculations!$A$3:$A$53,$B1431)</f>
        <v>7.447273620382757E-4</v>
      </c>
      <c r="G1431" s="107">
        <f>G705/SUMIFS(G$3:G$722,$B$3:$B$722,$B1431)*SUMIFS(Calculations!$E$3:$E$53,Calculations!$A$3:$A$53,$B1431)</f>
        <v>7.8237064793251212E-4</v>
      </c>
      <c r="H1431" s="107">
        <f>H705/SUMIFS(H$3:H$722,$B$3:$B$722,$B1431)*SUMIFS(Calculations!$E$3:$E$53,Calculations!$A$3:$A$53,$B1431)</f>
        <v>8.2349679335882607E-4</v>
      </c>
      <c r="I1431" s="107">
        <f>I705/SUMIFS(I$3:I$722,$B$3:$B$722,$B1431)*SUMIFS(Calculations!$E$3:$E$53,Calculations!$A$3:$A$53,$B1431)</f>
        <v>8.6637984615866009E-4</v>
      </c>
      <c r="J1431" s="107">
        <f>J705/SUMIFS(J$3:J$722,$B$3:$B$722,$B1431)*SUMIFS(Calculations!$E$3:$E$53,Calculations!$A$3:$A$53,$B1431)</f>
        <v>9.1346306392492492E-4</v>
      </c>
      <c r="K1431" s="107">
        <f>K705/SUMIFS(K$3:K$722,$B$3:$B$722,$B1431)*SUMIFS(Calculations!$E$3:$E$53,Calculations!$A$3:$A$53,$B1431)</f>
        <v>9.3631761193411003E-4</v>
      </c>
      <c r="L1431" s="107">
        <f>L705/SUMIFS(L$3:L$722,$B$3:$B$722,$B1431)*SUMIFS(Calculations!$E$3:$E$53,Calculations!$A$3:$A$53,$B1431)</f>
        <v>9.6001051500852494E-4</v>
      </c>
      <c r="M1431" s="107">
        <f>M705/SUMIFS(M$3:M$722,$B$3:$B$722,$B1431)*SUMIFS(Calculations!$E$3:$E$53,Calculations!$A$3:$A$53,$B1431)</f>
        <v>9.3884615128528705E-4</v>
      </c>
      <c r="N1431" s="107">
        <f>N705/SUMIFS(N$3:N$722,$B$3:$B$722,$B1431)*SUMIFS(Calculations!$E$3:$E$53,Calculations!$A$3:$A$53,$B1431)</f>
        <v>9.1904603683631652E-4</v>
      </c>
      <c r="O1431" s="107">
        <f>O705/SUMIFS(O$3:O$722,$B$3:$B$722,$B1431)*SUMIFS(Calculations!$E$3:$E$53,Calculations!$A$3:$A$53,$B1431)</f>
        <v>9.3676410635942006E-4</v>
      </c>
      <c r="P1431" s="107">
        <f>P705/SUMIFS(P$3:P$722,$B$3:$B$722,$B1431)*SUMIFS(Calculations!$E$3:$E$53,Calculations!$A$3:$A$53,$B1431)</f>
        <v>9.5448403946231874E-4</v>
      </c>
      <c r="Q1431" s="107">
        <f>Q705/SUMIFS(Q$3:Q$722,$B$3:$B$722,$B1431)*SUMIFS(Calculations!$E$3:$E$53,Calculations!$A$3:$A$53,$B1431)</f>
        <v>9.727925246514527E-4</v>
      </c>
      <c r="R1431" s="107">
        <f>R705/SUMIFS(R$3:R$722,$B$3:$B$722,$B1431)*SUMIFS(Calculations!$E$3:$E$53,Calculations!$A$3:$A$53,$B1431)</f>
        <v>9.9067976258409608E-4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1.0000000000000002</v>
      </c>
      <c r="I1449" s="95">
        <f t="shared" si="312"/>
        <v>1.0000000000000002</v>
      </c>
      <c r="J1449" s="95">
        <f t="shared" si="312"/>
        <v>1.0000000000000002</v>
      </c>
      <c r="K1449" s="95">
        <f t="shared" si="312"/>
        <v>0.99999999999999989</v>
      </c>
      <c r="L1449" s="95">
        <f t="shared" si="312"/>
        <v>0.99999999999999978</v>
      </c>
      <c r="M1449" s="95">
        <f t="shared" si="312"/>
        <v>1.0000000000000002</v>
      </c>
      <c r="N1449" s="95">
        <f t="shared" si="312"/>
        <v>1</v>
      </c>
      <c r="O1449" s="95">
        <f t="shared" si="312"/>
        <v>1.0000000000000002</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OH</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7063.3879999999999</v>
      </c>
      <c r="R17" s="91">
        <f t="shared" si="2"/>
        <v>0.39131747323163918</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266.49503353</v>
      </c>
      <c r="R20" s="91">
        <f t="shared" si="2"/>
        <v>1.4764042857300288E-2</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390.95564789999997</v>
      </c>
      <c r="R25" s="91">
        <f t="shared" si="2"/>
        <v>2.1659262705357032E-2</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5745.9633079999994</v>
      </c>
      <c r="R41" s="91">
        <f t="shared" si="2"/>
        <v>0.31833106760782087</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4583.473</v>
      </c>
      <c r="R51" s="91">
        <f t="shared" si="2"/>
        <v>0.25392815359788262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18050.27498943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f t="shared" si="8"/>
        <v>390.95564789999997</v>
      </c>
      <c r="M253" s="91" t="str">
        <f t="shared" si="9"/>
        <v>MI</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f t="shared" si="8"/>
        <v>3978.799</v>
      </c>
      <c r="M257" s="91" t="str">
        <f t="shared" si="9"/>
        <v>IN</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f t="shared" si="10"/>
        <v>1719.684</v>
      </c>
      <c r="M261" s="91" t="str">
        <f t="shared" si="11"/>
        <v>IN</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f t="shared" si="10"/>
        <v>1364.905</v>
      </c>
      <c r="M262" s="91" t="str">
        <f t="shared" si="11"/>
        <v>IN</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f t="shared" si="10"/>
        <v>45.767702130000004</v>
      </c>
      <c r="M265" s="91" t="str">
        <f t="shared" si="11"/>
        <v>KY</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f t="shared" si="10"/>
        <v>137.5727814</v>
      </c>
      <c r="M266" s="91" t="str">
        <f t="shared" si="11"/>
        <v>KY</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f t="shared" si="10"/>
        <v>83.15455</v>
      </c>
      <c r="M268" s="91" t="str">
        <f t="shared" si="11"/>
        <v>KY</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f t="shared" si="10"/>
        <v>2707.8327319999999</v>
      </c>
      <c r="M272" s="91" t="str">
        <f t="shared" si="11"/>
        <v>PA</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WV</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f t="shared" si="10"/>
        <v>1397.2615760000001</v>
      </c>
      <c r="M274" s="91" t="str">
        <f t="shared" si="11"/>
        <v>PA</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f t="shared" si="10"/>
        <v>1640.8689999999999</v>
      </c>
      <c r="M277" s="91" t="str">
        <f t="shared" si="11"/>
        <v>PA</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WV</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WV</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18050.274989430003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0.39131747323163918</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1.4764042857300288E-2</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2.1659262705357032E-2</v>
      </c>
      <c r="D25" s="91">
        <f t="shared" si="0"/>
        <v>2.1659262705357032E-2</v>
      </c>
      <c r="E25" s="91">
        <f t="shared" si="1"/>
        <v>3.6468409877946341E-2</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0.31833106760782087</v>
      </c>
      <c r="D41" s="91">
        <f t="shared" si="0"/>
        <v>0.31833106760782087</v>
      </c>
      <c r="E41" s="91">
        <f t="shared" si="1"/>
        <v>0.53598444269919554</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0.25392815359788262</v>
      </c>
      <c r="D52" s="91">
        <f t="shared" si="0"/>
        <v>0.25392815359788262</v>
      </c>
      <c r="E52" s="91">
        <f t="shared" si="1"/>
        <v>0.42754714742285821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0.5939184839110605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0.472042526621817</v>
      </c>
      <c r="C60" s="91">
        <f>SUMIFS('ReEDs Generation Data'!H$729:H$1448,'ReEDs Generation Data'!$E$729:$E$1448,Calculations!$A60)</f>
        <v>0.40619563080847526</v>
      </c>
      <c r="D60" s="91">
        <f>SUMIFS('ReEDs Generation Data'!I$729:I$1448,'ReEDs Generation Data'!$E$729:$E$1448,Calculations!$A60)</f>
        <v>0.40324007130842976</v>
      </c>
      <c r="E60" s="91">
        <f>SUMIFS('ReEDs Generation Data'!J$729:J$1448,'ReEDs Generation Data'!$E$729:$E$1448,Calculations!$A60)</f>
        <v>0.3998286217968301</v>
      </c>
      <c r="F60" s="91">
        <f>SUMIFS('ReEDs Generation Data'!K$729:K$1448,'ReEDs Generation Data'!$E$729:$E$1448,Calculations!$A60)</f>
        <v>0.39982645672954276</v>
      </c>
      <c r="G60" s="91">
        <f>SUMIFS('ReEDs Generation Data'!L$729:L$1448,'ReEDs Generation Data'!$E$729:$E$1448,Calculations!$A60)</f>
        <v>0.39982986795479758</v>
      </c>
      <c r="H60" s="91">
        <f>SUMIFS('ReEDs Generation Data'!M$729:M$1448,'ReEDs Generation Data'!$E$729:$E$1448,Calculations!$A60)</f>
        <v>0.40241082274580742</v>
      </c>
      <c r="I60" s="91">
        <f>SUMIFS('ReEDs Generation Data'!N$729:N$1448,'ReEDs Generation Data'!$E$729:$E$1448,Calculations!$A60)</f>
        <v>0.40468326310837044</v>
      </c>
      <c r="J60" s="91">
        <f>SUMIFS('ReEDs Generation Data'!O$729:O$1448,'ReEDs Generation Data'!$E$729:$E$1448,Calculations!$A60)</f>
        <v>0.40306180931491792</v>
      </c>
      <c r="K60" s="91">
        <f>SUMIFS('ReEDs Generation Data'!P$729:P$1448,'ReEDs Generation Data'!$E$729:$E$1448,Calculations!$A60)</f>
        <v>0.40143502390419028</v>
      </c>
      <c r="L60" s="91">
        <f>SUMIFS('ReEDs Generation Data'!Q$729:Q$1448,'ReEDs Generation Data'!$E$729:$E$1448,Calculations!$A60)</f>
        <v>0.40326448771674711</v>
      </c>
      <c r="M60" s="91">
        <f>SUMIFS('ReEDs Generation Data'!R$729:R$1448,'ReEDs Generation Data'!$E$729:$E$1448,Calculations!$A60)</f>
        <v>0.4051080699206393</v>
      </c>
    </row>
    <row r="61" spans="1:33" ht="15.75" customHeight="1">
      <c r="A61" s="111" t="s">
        <v>633</v>
      </c>
      <c r="B61" s="91">
        <f>SUMIFS('ReEDs Generation Data'!G$729:G$1448,'ReEDs Generation Data'!$E$729:$E$1448,Calculations!$A61)</f>
        <v>0.31994769059692085</v>
      </c>
      <c r="C61" s="91">
        <f>SUMIFS('ReEDs Generation Data'!H$729:H$1448,'ReEDs Generation Data'!$E$729:$E$1448,Calculations!$A61)</f>
        <v>0.39295585178682862</v>
      </c>
      <c r="D61" s="91">
        <f>SUMIFS('ReEDs Generation Data'!I$729:I$1448,'ReEDs Generation Data'!$E$729:$E$1448,Calculations!$A61)</f>
        <v>0.40585746496726005</v>
      </c>
      <c r="E61" s="91">
        <f>SUMIFS('ReEDs Generation Data'!J$729:J$1448,'ReEDs Generation Data'!$E$729:$E$1448,Calculations!$A61)</f>
        <v>0.41938622767185324</v>
      </c>
      <c r="F61" s="91">
        <f>SUMIFS('ReEDs Generation Data'!K$729:K$1448,'ReEDs Generation Data'!$E$729:$E$1448,Calculations!$A61)</f>
        <v>0.41610943926271615</v>
      </c>
      <c r="G61" s="91">
        <f>SUMIFS('ReEDs Generation Data'!L$729:L$1448,'ReEDs Generation Data'!$E$729:$E$1448,Calculations!$A61)</f>
        <v>0.41270332801700793</v>
      </c>
      <c r="H61" s="91">
        <f>SUMIFS('ReEDs Generation Data'!M$729:M$1448,'ReEDs Generation Data'!$E$729:$E$1448,Calculations!$A61)</f>
        <v>0.40457354092046288</v>
      </c>
      <c r="I61" s="91">
        <f>SUMIFS('ReEDs Generation Data'!N$729:N$1448,'ReEDs Generation Data'!$E$729:$E$1448,Calculations!$A61)</f>
        <v>0.39672433186326372</v>
      </c>
      <c r="J61" s="91">
        <f>SUMIFS('ReEDs Generation Data'!O$729:O$1448,'ReEDs Generation Data'!$E$729:$E$1448,Calculations!$A61)</f>
        <v>0.39693667938465516</v>
      </c>
      <c r="K61" s="91">
        <f>SUMIFS('ReEDs Generation Data'!P$729:P$1448,'ReEDs Generation Data'!$E$729:$E$1448,Calculations!$A61)</f>
        <v>0.39715693731884333</v>
      </c>
      <c r="L61" s="91">
        <f>SUMIFS('ReEDs Generation Data'!Q$729:Q$1448,'ReEDs Generation Data'!$E$729:$E$1448,Calculations!$A61)</f>
        <v>0.39277882148839899</v>
      </c>
      <c r="M61" s="91">
        <f>SUMIFS('ReEDs Generation Data'!R$729:R$1448,'ReEDs Generation Data'!$E$729:$E$1448,Calculations!$A61)</f>
        <v>0.3884203608849075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0.1367573172350236</v>
      </c>
      <c r="C62" s="91">
        <f>SUMIFS('ReEDs Generation Data'!H$729:H$1448,'ReEDs Generation Data'!$E$729:$E$1448,Calculations!$A62)</f>
        <v>0.12477535173325321</v>
      </c>
      <c r="D62" s="91">
        <f>SUMIFS('ReEDs Generation Data'!I$729:I$1448,'ReEDs Generation Data'!$E$729:$E$1448,Calculations!$A62)</f>
        <v>0.10968705757756872</v>
      </c>
      <c r="E62" s="91">
        <f>SUMIFS('ReEDs Generation Data'!J$729:J$1448,'ReEDs Generation Data'!$E$729:$E$1448,Calculations!$A62)</f>
        <v>9.4092095373235318E-2</v>
      </c>
      <c r="F62" s="91">
        <f>SUMIFS('ReEDs Generation Data'!K$729:K$1448,'ReEDs Generation Data'!$E$729:$E$1448,Calculations!$A62)</f>
        <v>9.5474714719889539E-2</v>
      </c>
      <c r="G62" s="91">
        <f>SUMIFS('ReEDs Generation Data'!L$729:L$1448,'ReEDs Generation Data'!$E$729:$E$1448,Calculations!$A62)</f>
        <v>9.691458927305821E-2</v>
      </c>
      <c r="H62" s="91">
        <f>SUMIFS('ReEDs Generation Data'!M$729:M$1448,'ReEDs Generation Data'!$E$729:$E$1448,Calculations!$A62)</f>
        <v>9.6380309751048568E-2</v>
      </c>
      <c r="I62" s="91">
        <f>SUMIFS('ReEDs Generation Data'!N$729:N$1448,'ReEDs Generation Data'!$E$729:$E$1448,Calculations!$A62)</f>
        <v>9.5852116492761111E-2</v>
      </c>
      <c r="J62" s="91">
        <f>SUMIFS('ReEDs Generation Data'!O$729:O$1448,'ReEDs Generation Data'!$E$729:$E$1448,Calculations!$A62)</f>
        <v>9.6034656981789479E-2</v>
      </c>
      <c r="K62" s="91">
        <f>SUMIFS('ReEDs Generation Data'!P$729:P$1448,'ReEDs Generation Data'!$E$729:$E$1448,Calculations!$A62)</f>
        <v>9.6220560020738533E-2</v>
      </c>
      <c r="L62" s="91">
        <f>SUMIFS('ReEDs Generation Data'!Q$729:Q$1448,'ReEDs Generation Data'!$E$729:$E$1448,Calculations!$A62)</f>
        <v>9.6281653599297398E-2</v>
      </c>
      <c r="M62" s="91">
        <f>SUMIFS('ReEDs Generation Data'!R$729:R$1448,'ReEDs Generation Data'!$E$729:$E$1448,Calculations!$A62)</f>
        <v>9.6345446904841939E-2</v>
      </c>
    </row>
    <row r="63" spans="1:33" ht="15.75" customHeight="1">
      <c r="A63" s="111" t="s">
        <v>101</v>
      </c>
      <c r="B63" s="91">
        <f>SUMIFS('ReEDs Generation Data'!G$729:G$1448,'ReEDs Generation Data'!$E$729:$E$1448,Calculations!$A63)</f>
        <v>2.6453437670547288E-2</v>
      </c>
      <c r="C63" s="91">
        <f>SUMIFS('ReEDs Generation Data'!H$729:H$1448,'ReEDs Generation Data'!$E$729:$E$1448,Calculations!$A63)</f>
        <v>2.9030068603975452E-2</v>
      </c>
      <c r="D63" s="91">
        <f>SUMIFS('ReEDs Generation Data'!I$729:I$1448,'ReEDs Generation Data'!$E$729:$E$1448,Calculations!$A63)</f>
        <v>2.9688207260819548E-2</v>
      </c>
      <c r="E63" s="91">
        <f>SUMIFS('ReEDs Generation Data'!J$729:J$1448,'ReEDs Generation Data'!$E$729:$E$1448,Calculations!$A63)</f>
        <v>3.0447839616825206E-2</v>
      </c>
      <c r="F63" s="91">
        <f>SUMIFS('ReEDs Generation Data'!K$729:K$1448,'ReEDs Generation Data'!$E$729:$E$1448,Calculations!$A63)</f>
        <v>3.1043587964542825E-2</v>
      </c>
      <c r="G63" s="91">
        <f>SUMIFS('ReEDs Generation Data'!L$729:L$1448,'ReEDs Generation Data'!$E$729:$E$1448,Calculations!$A63)</f>
        <v>3.1656906142716247E-2</v>
      </c>
      <c r="H63" s="91">
        <f>SUMIFS('ReEDs Generation Data'!M$729:M$1448,'ReEDs Generation Data'!$E$729:$E$1448,Calculations!$A63)</f>
        <v>3.0638956614765171E-2</v>
      </c>
      <c r="I63" s="91">
        <f>SUMIFS('ReEDs Generation Data'!N$729:N$1448,'ReEDs Generation Data'!$E$729:$E$1448,Calculations!$A63)</f>
        <v>2.9674818071304197E-2</v>
      </c>
      <c r="J63" s="91">
        <f>SUMIFS('ReEDs Generation Data'!O$729:O$1448,'ReEDs Generation Data'!$E$729:$E$1448,Calculations!$A63)</f>
        <v>3.0071140568578736E-2</v>
      </c>
      <c r="K63" s="91">
        <f>SUMIFS('ReEDs Generation Data'!P$729:P$1448,'ReEDs Generation Data'!$E$729:$E$1448,Calculations!$A63)</f>
        <v>3.0459556962757171E-2</v>
      </c>
      <c r="L63" s="91">
        <f>SUMIFS('ReEDs Generation Data'!Q$729:Q$1448,'ReEDs Generation Data'!$E$729:$E$1448,Calculations!$A63)</f>
        <v>3.0175354376752197E-2</v>
      </c>
      <c r="M63" s="91">
        <f>SUMIFS('ReEDs Generation Data'!R$729:R$1448,'ReEDs Generation Data'!$E$729:$E$1448,Calculations!$A63)</f>
        <v>2.9897992811739674E-2</v>
      </c>
    </row>
    <row r="64" spans="1:33" ht="15.75" customHeight="1">
      <c r="A64" s="111" t="s">
        <v>100</v>
      </c>
      <c r="B64" s="91">
        <f>SUMIFS('ReEDs Generation Data'!G$729:G$1448,'ReEDs Generation Data'!$E$729:$E$1448,Calculations!$A64)</f>
        <v>3.6468264673016754E-2</v>
      </c>
      <c r="C64" s="91">
        <f>SUMIFS('ReEDs Generation Data'!H$729:H$1448,'ReEDs Generation Data'!$E$729:$E$1448,Calculations!$A64)</f>
        <v>3.8877030757851191E-2</v>
      </c>
      <c r="D64" s="91">
        <f>SUMIFS('ReEDs Generation Data'!I$729:I$1448,'ReEDs Generation Data'!$E$729:$E$1448,Calculations!$A64)</f>
        <v>4.2871773645245248E-2</v>
      </c>
      <c r="E64" s="91">
        <f>SUMIFS('ReEDs Generation Data'!J$729:J$1448,'ReEDs Generation Data'!$E$729:$E$1448,Calculations!$A64)</f>
        <v>4.707926577541495E-2</v>
      </c>
      <c r="F64" s="91">
        <f>SUMIFS('ReEDs Generation Data'!K$729:K$1448,'ReEDs Generation Data'!$E$729:$E$1448,Calculations!$A64)</f>
        <v>4.785010527453705E-2</v>
      </c>
      <c r="G64" s="91">
        <f>SUMIFS('ReEDs Generation Data'!L$729:L$1448,'ReEDs Generation Data'!$E$729:$E$1448,Calculations!$A64)</f>
        <v>4.8650932344623352E-2</v>
      </c>
      <c r="H64" s="91">
        <f>SUMIFS('ReEDs Generation Data'!M$729:M$1448,'ReEDs Generation Data'!$E$729:$E$1448,Calculations!$A64)</f>
        <v>5.536552805442424E-2</v>
      </c>
      <c r="I64" s="91">
        <f>SUMIFS('ReEDs Generation Data'!N$729:N$1448,'ReEDs Generation Data'!$E$729:$E$1448,Calculations!$A64)</f>
        <v>6.2050583218263511E-2</v>
      </c>
      <c r="J64" s="91">
        <f>SUMIFS('ReEDs Generation Data'!O$729:O$1448,'ReEDs Generation Data'!$E$729:$E$1448,Calculations!$A64)</f>
        <v>6.2134482512442538E-2</v>
      </c>
      <c r="K64" s="91">
        <f>SUMIFS('ReEDs Generation Data'!P$729:P$1448,'ReEDs Generation Data'!$E$729:$E$1448,Calculations!$A64)</f>
        <v>6.2219451777022775E-2</v>
      </c>
      <c r="L64" s="91">
        <f>SUMIFS('ReEDs Generation Data'!Q$729:Q$1448,'ReEDs Generation Data'!$E$729:$E$1448,Calculations!$A64)</f>
        <v>6.3877318707267261E-2</v>
      </c>
      <c r="M64" s="91">
        <f>SUMIFS('ReEDs Generation Data'!R$729:R$1448,'ReEDs Generation Data'!$E$729:$E$1448,Calculations!$A64)</f>
        <v>6.54985533788255E-2</v>
      </c>
    </row>
    <row r="65" spans="1:37" ht="15.75" customHeight="1">
      <c r="A65" s="111" t="s">
        <v>102</v>
      </c>
      <c r="B65" s="91">
        <f>SUMIFS('ReEDs Generation Data'!G$729:G$1448,'ReEDs Generation Data'!$E$729:$E$1448,Calculations!$A65)</f>
        <v>2.4734921508208709E-3</v>
      </c>
      <c r="C65" s="91">
        <f>SUMIFS('ReEDs Generation Data'!H$729:H$1448,'ReEDs Generation Data'!$E$729:$E$1448,Calculations!$A65)</f>
        <v>2.7254044713371597E-3</v>
      </c>
      <c r="D65" s="91">
        <f>SUMIFS('ReEDs Generation Data'!I$729:I$1448,'ReEDs Generation Data'!$E$729:$E$1448,Calculations!$A65)</f>
        <v>3.1118612137182298E-3</v>
      </c>
      <c r="E65" s="91">
        <f>SUMIFS('ReEDs Generation Data'!J$729:J$1448,'ReEDs Generation Data'!$E$729:$E$1448,Calculations!$A65)</f>
        <v>3.5146580524972504E-3</v>
      </c>
      <c r="F65" s="91">
        <f>SUMIFS('ReEDs Generation Data'!K$729:K$1448,'ReEDs Generation Data'!$E$729:$E$1448,Calculations!$A65)</f>
        <v>3.9568656177379324E-3</v>
      </c>
      <c r="G65" s="91">
        <f>SUMIFS('ReEDs Generation Data'!L$729:L$1448,'ReEDs Generation Data'!$E$729:$E$1448,Calculations!$A65)</f>
        <v>4.4145064011416602E-3</v>
      </c>
      <c r="H65" s="91">
        <f>SUMIFS('ReEDs Generation Data'!M$729:M$1448,'ReEDs Generation Data'!$E$729:$E$1448,Calculations!$A65)</f>
        <v>4.8611053996438546E-3</v>
      </c>
      <c r="I65" s="91">
        <f>SUMIFS('ReEDs Generation Data'!N$729:N$1448,'ReEDs Generation Data'!$E$729:$E$1448,Calculations!$A65)</f>
        <v>5.3037351401103829E-3</v>
      </c>
      <c r="J65" s="91">
        <f>SUMIFS('ReEDs Generation Data'!O$729:O$1448,'ReEDs Generation Data'!$E$729:$E$1448,Calculations!$A65)</f>
        <v>6.0436026800951689E-3</v>
      </c>
      <c r="K65" s="91">
        <f>SUMIFS('ReEDs Generation Data'!P$729:P$1448,'ReEDs Generation Data'!$E$729:$E$1448,Calculations!$A65)</f>
        <v>6.784228967103902E-3</v>
      </c>
      <c r="L65" s="91">
        <f>SUMIFS('ReEDs Generation Data'!Q$729:Q$1448,'ReEDs Generation Data'!$E$729:$E$1448,Calculations!$A65)</f>
        <v>7.8753951976002611E-3</v>
      </c>
      <c r="M65" s="91">
        <f>SUMIFS('ReEDs Generation Data'!R$729:R$1448,'ReEDs Generation Data'!$E$729:$E$1448,Calculations!$A65)</f>
        <v>8.9596769471905133E-3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2.1291623213147548E-5</v>
      </c>
      <c r="C67" s="91">
        <f>SUMIFS('ReEDs Generation Data'!H$729:H$1448,'ReEDs Generation Data'!$E$729:$E$1448,Calculations!$A67)</f>
        <v>4.0901772735245149E-5</v>
      </c>
      <c r="D67" s="91">
        <f>SUMIFS('ReEDs Generation Data'!I$729:I$1448,'ReEDs Generation Data'!$E$729:$E$1448,Calculations!$A67)</f>
        <v>2.2174279561340292E-5</v>
      </c>
      <c r="E67" s="91">
        <f>SUMIFS('ReEDs Generation Data'!J$729:J$1448,'ReEDs Generation Data'!$E$729:$E$1448,Calculations!$A67)</f>
        <v>2.7779508512143604E-6</v>
      </c>
      <c r="F67" s="91">
        <f>SUMIFS('ReEDs Generation Data'!K$729:K$1448,'ReEDs Generation Data'!$E$729:$E$1448,Calculations!$A67)</f>
        <v>1.4132490097997705E-6</v>
      </c>
      <c r="G67" s="91">
        <f>SUMIFS('ReEDs Generation Data'!L$729:L$1448,'ReEDs Generation Data'!$E$729:$E$1448,Calculations!$A67)</f>
        <v>0</v>
      </c>
      <c r="H67" s="91">
        <f>SUMIFS('ReEDs Generation Data'!M$729:M$1448,'ReEDs Generation Data'!$E$729:$E$1448,Calculations!$A67)</f>
        <v>1.4299946065876778E-6</v>
      </c>
      <c r="I67" s="91">
        <f>SUMIFS('ReEDs Generation Data'!N$729:N$1448,'ReEDs Generation Data'!$E$729:$E$1448,Calculations!$A67)</f>
        <v>2.8434009339542208E-6</v>
      </c>
      <c r="J67" s="91">
        <f>SUMIFS('ReEDs Generation Data'!O$729:O$1448,'ReEDs Generation Data'!$E$729:$E$1448,Calculations!$A67)</f>
        <v>1.4259789847674745E-6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1.4451829739835363E-3</v>
      </c>
      <c r="C70" s="91">
        <f>SUMIFS('ReEDs Generation Data'!H$729:H$1448,'ReEDs Generation Data'!$E$729:$E$1448,Calculations!$A70)</f>
        <v>1.1977852207570091E-3</v>
      </c>
      <c r="D70" s="91">
        <f>SUMIFS('ReEDs Generation Data'!I$729:I$1448,'ReEDs Generation Data'!$E$729:$E$1448,Calculations!$A70)</f>
        <v>1.2149677521385831E-3</v>
      </c>
      <c r="E70" s="91">
        <f>SUMIFS('ReEDs Generation Data'!J$729:J$1448,'ReEDs Generation Data'!$E$729:$E$1448,Calculations!$A70)</f>
        <v>1.2335823705027407E-3</v>
      </c>
      <c r="F70" s="91">
        <f>SUMIFS('ReEDs Generation Data'!K$729:K$1448,'ReEDs Generation Data'!$E$729:$E$1448,Calculations!$A70)</f>
        <v>1.2512179979629566E-3</v>
      </c>
      <c r="G70" s="91">
        <f>SUMIFS('ReEDs Generation Data'!L$729:L$1448,'ReEDs Generation Data'!$E$729:$E$1448,Calculations!$A70)</f>
        <v>1.2696814568221215E-3</v>
      </c>
      <c r="H70" s="91">
        <f>SUMIFS('ReEDs Generation Data'!M$729:M$1448,'ReEDs Generation Data'!$E$729:$E$1448,Calculations!$A70)</f>
        <v>1.237649494421799E-3</v>
      </c>
      <c r="I70" s="91">
        <f>SUMIFS('ReEDs Generation Data'!N$729:N$1448,'ReEDs Generation Data'!$E$729:$E$1448,Calculations!$A70)</f>
        <v>1.2066100493448933E-3</v>
      </c>
      <c r="J70" s="91">
        <f>SUMIFS('ReEDs Generation Data'!O$729:O$1448,'ReEDs Generation Data'!$E$729:$E$1448,Calculations!$A70)</f>
        <v>1.2073465989924927E-3</v>
      </c>
      <c r="K70" s="91">
        <f>SUMIFS('ReEDs Generation Data'!P$729:P$1448,'ReEDs Generation Data'!$E$729:$E$1448,Calculations!$A70)</f>
        <v>1.2081331382518185E-3</v>
      </c>
      <c r="L70" s="91">
        <f>SUMIFS('ReEDs Generation Data'!Q$729:Q$1448,'ReEDs Generation Data'!$E$729:$E$1448,Calculations!$A70)</f>
        <v>1.2082857876776251E-3</v>
      </c>
      <c r="M70" s="91">
        <f>SUMIFS('ReEDs Generation Data'!R$729:R$1448,'ReEDs Generation Data'!$E$729:$E$1448,Calculations!$A70)</f>
        <v>1.2084684403961552E-3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4.3907964546570895E-3</v>
      </c>
      <c r="C73" s="91">
        <f>SUMIFS('ReEDs Generation Data'!H$729:H$1448,'ReEDs Generation Data'!$E$729:$E$1448,Calculations!$A73)</f>
        <v>4.2019748447869546E-3</v>
      </c>
      <c r="D73" s="91">
        <f>SUMIFS('ReEDs Generation Data'!I$729:I$1448,'ReEDs Generation Data'!$E$729:$E$1448,Calculations!$A73)</f>
        <v>4.3064219952586901E-3</v>
      </c>
      <c r="E73" s="91">
        <f>SUMIFS('ReEDs Generation Data'!J$729:J$1448,'ReEDs Generation Data'!$E$729:$E$1448,Calculations!$A73)</f>
        <v>4.4149313919899791E-3</v>
      </c>
      <c r="F73" s="91">
        <f>SUMIFS('ReEDs Generation Data'!K$729:K$1448,'ReEDs Generation Data'!$E$729:$E$1448,Calculations!$A73)</f>
        <v>4.4861991840610353E-3</v>
      </c>
      <c r="G73" s="91">
        <f>SUMIFS('ReEDs Generation Data'!L$729:L$1448,'ReEDs Generation Data'!$E$729:$E$1448,Calculations!$A73)</f>
        <v>4.5601884098329451E-3</v>
      </c>
      <c r="H73" s="91">
        <f>SUMIFS('ReEDs Generation Data'!M$729:M$1448,'ReEDs Generation Data'!$E$729:$E$1448,Calculations!$A73)</f>
        <v>4.530657024819403E-3</v>
      </c>
      <c r="I73" s="91">
        <f>SUMIFS('ReEDs Generation Data'!N$729:N$1448,'ReEDs Generation Data'!$E$729:$E$1448,Calculations!$A73)</f>
        <v>4.5016986556479484E-3</v>
      </c>
      <c r="J73" s="91">
        <f>SUMIFS('ReEDs Generation Data'!O$729:O$1448,'ReEDs Generation Data'!$E$729:$E$1448,Calculations!$A73)</f>
        <v>4.5088559795438791E-3</v>
      </c>
      <c r="K73" s="91">
        <f>SUMIFS('ReEDs Generation Data'!P$729:P$1448,'ReEDs Generation Data'!$E$729:$E$1448,Calculations!$A73)</f>
        <v>4.5161079110923718E-3</v>
      </c>
      <c r="L73" s="91">
        <f>SUMIFS('ReEDs Generation Data'!Q$729:Q$1448,'ReEDs Generation Data'!$E$729:$E$1448,Calculations!$A73)</f>
        <v>4.5386831262592374E-3</v>
      </c>
      <c r="M73" s="91">
        <f>SUMIFS('ReEDs Generation Data'!R$729:R$1448,'ReEDs Generation Data'!$E$729:$E$1448,Calculations!$A73)</f>
        <v>4.5614307114595553E-3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Ohio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30782466</v>
      </c>
      <c r="C5" s="172">
        <f>SUMIFS(calcs!N:N,calcs!A:A,A2)</f>
        <v>30782466</v>
      </c>
      <c r="D5" s="174">
        <f>C5</f>
        <v>30782466</v>
      </c>
      <c r="E5" s="174">
        <f t="shared" ref="E5:AF5" si="0">D5</f>
        <v>30782466</v>
      </c>
      <c r="F5" s="174">
        <f t="shared" si="0"/>
        <v>30782466</v>
      </c>
      <c r="G5" s="174">
        <f t="shared" si="0"/>
        <v>30782466</v>
      </c>
      <c r="H5" s="174">
        <f t="shared" si="0"/>
        <v>30782466</v>
      </c>
      <c r="I5" s="174">
        <f t="shared" si="0"/>
        <v>30782466</v>
      </c>
      <c r="J5" s="174">
        <f t="shared" si="0"/>
        <v>30782466</v>
      </c>
      <c r="K5" s="174">
        <f t="shared" si="0"/>
        <v>30782466</v>
      </c>
      <c r="L5" s="174">
        <f t="shared" si="0"/>
        <v>30782466</v>
      </c>
      <c r="M5" s="174">
        <f t="shared" si="0"/>
        <v>30782466</v>
      </c>
      <c r="N5" s="174">
        <f t="shared" si="0"/>
        <v>30782466</v>
      </c>
      <c r="O5" s="174">
        <f t="shared" si="0"/>
        <v>30782466</v>
      </c>
      <c r="P5" s="174">
        <f t="shared" si="0"/>
        <v>30782466</v>
      </c>
      <c r="Q5" s="174">
        <f t="shared" si="0"/>
        <v>30782466</v>
      </c>
      <c r="R5" s="174">
        <f t="shared" si="0"/>
        <v>30782466</v>
      </c>
      <c r="S5" s="174">
        <f t="shared" si="0"/>
        <v>30782466</v>
      </c>
      <c r="T5" s="174">
        <f t="shared" si="0"/>
        <v>30782466</v>
      </c>
      <c r="U5" s="174">
        <f t="shared" si="0"/>
        <v>30782466</v>
      </c>
      <c r="V5" s="174">
        <f t="shared" si="0"/>
        <v>30782466</v>
      </c>
      <c r="W5" s="174">
        <f t="shared" si="0"/>
        <v>30782466</v>
      </c>
      <c r="X5" s="174">
        <f t="shared" si="0"/>
        <v>30782466</v>
      </c>
      <c r="Y5" s="174">
        <f t="shared" si="0"/>
        <v>30782466</v>
      </c>
      <c r="Z5" s="174">
        <f t="shared" si="0"/>
        <v>30782466</v>
      </c>
      <c r="AA5" s="174">
        <f t="shared" si="0"/>
        <v>30782466</v>
      </c>
      <c r="AB5" s="174">
        <f t="shared" si="0"/>
        <v>30782466</v>
      </c>
      <c r="AC5" s="174">
        <f t="shared" si="0"/>
        <v>30782466</v>
      </c>
      <c r="AD5" s="174">
        <f t="shared" si="0"/>
        <v>30782466</v>
      </c>
      <c r="AE5" s="174">
        <f t="shared" si="0"/>
        <v>30782466</v>
      </c>
      <c r="AF5" s="174">
        <f t="shared" si="0"/>
        <v>30782466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15802371.260224618</v>
      </c>
      <c r="C10">
        <f>D10</f>
        <v>15802371.260224618</v>
      </c>
      <c r="D10" s="170">
        <f>SUM(D$5*SUMIFS(C$39:C$48,$B$39:$B$48,$A10),D$6*IF($B$2=TRUE,SUMIFS($B$147:$B$162,$A$147:$A$162,$A10),SUMIFS(E$125:E$140,$A$125:$A$140,$A10)))</f>
        <v>15802371.260224618</v>
      </c>
      <c r="E10">
        <f t="shared" ref="E10:N10" si="1">SUM(E$5*SUMIFS(D$39:D$48,$B$39:$B$48,$A10),E$6*IF($B$2=TRUE,SUMIFS($B$147:$B$162,$A$147:$A$162,$A10),SUMIFS(F$125:F$140,$A$125:$A$140,$A10)))</f>
        <v>13181682.612132449</v>
      </c>
      <c r="F10">
        <f t="shared" si="1"/>
        <v>11525044.968132928</v>
      </c>
      <c r="G10">
        <f t="shared" si="1"/>
        <v>11162334.975963399</v>
      </c>
      <c r="H10">
        <f t="shared" si="1"/>
        <v>10598182.473570796</v>
      </c>
      <c r="I10">
        <f t="shared" si="1"/>
        <v>8888055.6749841124</v>
      </c>
      <c r="J10">
        <f t="shared" si="1"/>
        <v>5226006.2900399836</v>
      </c>
      <c r="K10">
        <f t="shared" si="1"/>
        <v>3541195.426694301</v>
      </c>
      <c r="L10">
        <f t="shared" si="1"/>
        <v>2359500.5694602458</v>
      </c>
      <c r="M10">
        <f t="shared" si="1"/>
        <v>2359500.5694602458</v>
      </c>
      <c r="N10">
        <f t="shared" si="1"/>
        <v>2359500.5694602458</v>
      </c>
      <c r="O10">
        <f t="shared" ref="O10:AE10" si="2">SUM(O$5*SUMIFS(N$39:N$48,$B$39:$B$48,$A10),O$6*IF($B$2=TRUE,SUMIFS($B$147:$B$162,$A$147:$A$162,$A10),SUMIFS(P$125:P$140,$A$125:$A$140,$A10)))</f>
        <v>2359500.5694602458</v>
      </c>
      <c r="P10">
        <f t="shared" si="2"/>
        <v>2359500.5694602458</v>
      </c>
      <c r="Q10">
        <f t="shared" si="2"/>
        <v>2359500.5694602458</v>
      </c>
      <c r="R10">
        <f t="shared" si="2"/>
        <v>2359500.5694602458</v>
      </c>
      <c r="S10">
        <f t="shared" si="2"/>
        <v>2359500.5694602458</v>
      </c>
      <c r="T10">
        <f t="shared" si="2"/>
        <v>2359500.5694602458</v>
      </c>
      <c r="U10">
        <f t="shared" si="2"/>
        <v>2359500.5694602458</v>
      </c>
      <c r="V10">
        <f t="shared" si="2"/>
        <v>2359500.5694602458</v>
      </c>
      <c r="W10">
        <f t="shared" si="2"/>
        <v>2359500.5694602458</v>
      </c>
      <c r="X10">
        <f t="shared" si="2"/>
        <v>2359500.5694602458</v>
      </c>
      <c r="Y10">
        <f t="shared" si="2"/>
        <v>2359500.5694602458</v>
      </c>
      <c r="Z10">
        <f t="shared" si="2"/>
        <v>2359500.5694602458</v>
      </c>
      <c r="AA10">
        <f t="shared" si="2"/>
        <v>2359500.5694602458</v>
      </c>
      <c r="AB10">
        <f t="shared" si="2"/>
        <v>2359500.5694602458</v>
      </c>
      <c r="AC10">
        <f t="shared" si="2"/>
        <v>2359500.5694602458</v>
      </c>
      <c r="AD10">
        <f t="shared" si="2"/>
        <v>2359500.5694602458</v>
      </c>
      <c r="AE10">
        <f t="shared" si="2"/>
        <v>2359500.5694602458</v>
      </c>
      <c r="AF10">
        <f>SUM(AF$5*SUMIFS(AE$39:AE$48,$B$39:$B$48,$A10),AF$6*IF($B$2=TRUE,SUMIFS($B$147:$B$162,$A$147:$A$162,$A10),SUMIFS(AG$125:AG$140,$A$125:$A$140,$A10)))</f>
        <v>2359500.5694602458</v>
      </c>
    </row>
    <row r="11" spans="1:32">
      <c r="A11" s="100" t="s">
        <v>346</v>
      </c>
      <c r="B11">
        <f t="shared" ref="B11:B33" si="3">D11</f>
        <v>8486817.6952304412</v>
      </c>
      <c r="C11">
        <f t="shared" ref="C11:C33" si="4">D11</f>
        <v>8486817.6952304412</v>
      </c>
      <c r="D11" s="170">
        <f t="shared" ref="D11:D33" si="5">SUM(D$5*SUMIFS(C$39:C$48,$B$39:$B$48,$A11),D$6*IF($B$2=TRUE,SUMIFS($B$147:$B$162,$A$147:$A$162,$A11),SUMIFS(E$125:E$140,$A$125:$A$140,$A11)))</f>
        <v>8486817.6952304412</v>
      </c>
      <c r="E11">
        <f t="shared" ref="E11:N11" si="6">SUM(E$5*SUMIFS(D$39:D$48,$B$39:$B$48,$A11),E$6*IF($B$2=TRUE,SUMIFS($B$147:$B$162,$A$147:$A$162,$A11),SUMIFS(F$125:F$140,$A$125:$A$140,$A11)))</f>
        <v>10375810.665471947</v>
      </c>
      <c r="F11">
        <f t="shared" si="6"/>
        <v>11461727.249931356</v>
      </c>
      <c r="G11">
        <f t="shared" si="6"/>
        <v>11620397.130775034</v>
      </c>
      <c r="H11">
        <f t="shared" si="6"/>
        <v>11928378.348979369</v>
      </c>
      <c r="I11">
        <f t="shared" si="6"/>
        <v>13301732.162756447</v>
      </c>
      <c r="J11">
        <f t="shared" si="6"/>
        <v>14558369.565609178</v>
      </c>
      <c r="K11">
        <f t="shared" si="6"/>
        <v>14449240.694110265</v>
      </c>
      <c r="L11">
        <f t="shared" si="6"/>
        <v>13246029.810589818</v>
      </c>
      <c r="M11">
        <f t="shared" si="6"/>
        <v>13246029.810589818</v>
      </c>
      <c r="N11">
        <f t="shared" si="6"/>
        <v>13246029.810589818</v>
      </c>
      <c r="O11">
        <f t="shared" ref="O11:AF11" si="7">SUM(O$5*SUMIFS(N$39:N$48,$B$39:$B$48,$A11),O$6*IF($B$2=TRUE,SUMIFS($B$147:$B$162,$A$147:$A$162,$A11),SUMIFS(P$125:P$140,$A$125:$A$140,$A11)))</f>
        <v>13246029.810589818</v>
      </c>
      <c r="P11">
        <f t="shared" si="7"/>
        <v>13246029.810589818</v>
      </c>
      <c r="Q11">
        <f t="shared" si="7"/>
        <v>13246029.810589818</v>
      </c>
      <c r="R11">
        <f t="shared" si="7"/>
        <v>13246029.810589818</v>
      </c>
      <c r="S11">
        <f t="shared" si="7"/>
        <v>13246029.810589818</v>
      </c>
      <c r="T11">
        <f t="shared" si="7"/>
        <v>13246029.810589818</v>
      </c>
      <c r="U11">
        <f t="shared" si="7"/>
        <v>13246029.810589818</v>
      </c>
      <c r="V11">
        <f t="shared" si="7"/>
        <v>13246029.810589818</v>
      </c>
      <c r="W11">
        <f t="shared" si="7"/>
        <v>13246029.810589818</v>
      </c>
      <c r="X11">
        <f t="shared" si="7"/>
        <v>13246029.810589818</v>
      </c>
      <c r="Y11">
        <f t="shared" si="7"/>
        <v>13246029.810589818</v>
      </c>
      <c r="Z11">
        <f t="shared" si="7"/>
        <v>13246029.810589818</v>
      </c>
      <c r="AA11">
        <f t="shared" si="7"/>
        <v>13246029.810589818</v>
      </c>
      <c r="AB11">
        <f t="shared" si="7"/>
        <v>13246029.810589818</v>
      </c>
      <c r="AC11">
        <f t="shared" si="7"/>
        <v>13246029.810589818</v>
      </c>
      <c r="AD11">
        <f t="shared" si="7"/>
        <v>13246029.810589818</v>
      </c>
      <c r="AE11">
        <f t="shared" si="7"/>
        <v>13246029.810589818</v>
      </c>
      <c r="AF11">
        <f t="shared" si="7"/>
        <v>13246029.810589818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3188569.9393896451</v>
      </c>
      <c r="C13">
        <f t="shared" si="4"/>
        <v>3188569.9393896451</v>
      </c>
      <c r="D13" s="170">
        <f t="shared" si="5"/>
        <v>3188569.9393896451</v>
      </c>
      <c r="E13">
        <f t="shared" ref="E13:N13" si="10">SUM(E$5*SUMIFS(D$39:D$48,$B$39:$B$48,$A13),E$6*IF($B$2=TRUE,SUMIFS($B$147:$B$162,$A$147:$A$162,$A13),SUMIFS(F$125:F$140,$A$125:$A$140,$A13)))</f>
        <v>3253565.1235043281</v>
      </c>
      <c r="F13">
        <f t="shared" si="10"/>
        <v>3240239.2364687095</v>
      </c>
      <c r="G13">
        <f t="shared" si="10"/>
        <v>3305204.5414001667</v>
      </c>
      <c r="H13">
        <f t="shared" si="10"/>
        <v>3320211.7523331763</v>
      </c>
      <c r="I13">
        <f t="shared" si="10"/>
        <v>3356717.3946227478</v>
      </c>
      <c r="J13">
        <f t="shared" si="10"/>
        <v>3577025.8493605652</v>
      </c>
      <c r="K13">
        <f t="shared" si="10"/>
        <v>3650609.5796073182</v>
      </c>
      <c r="L13">
        <f t="shared" si="10"/>
        <v>3808427.8259196621</v>
      </c>
      <c r="M13">
        <f t="shared" si="10"/>
        <v>3808427.8259196621</v>
      </c>
      <c r="N13">
        <f t="shared" si="10"/>
        <v>3808427.8259196621</v>
      </c>
      <c r="O13">
        <f t="shared" ref="O13:AF13" si="11">SUM(O$5*SUMIFS(N$39:N$48,$B$39:$B$48,$A13),O$6*IF($B$2=TRUE,SUMIFS($B$147:$B$162,$A$147:$A$162,$A13),SUMIFS(P$125:P$140,$A$125:$A$140,$A13)))</f>
        <v>3808427.8259196621</v>
      </c>
      <c r="P13">
        <f t="shared" si="11"/>
        <v>3808427.8259196621</v>
      </c>
      <c r="Q13">
        <f t="shared" si="11"/>
        <v>3808427.8259196621</v>
      </c>
      <c r="R13">
        <f t="shared" si="11"/>
        <v>3808427.8259196621</v>
      </c>
      <c r="S13">
        <f t="shared" si="11"/>
        <v>3808427.8259196621</v>
      </c>
      <c r="T13">
        <f t="shared" si="11"/>
        <v>3808427.8259196621</v>
      </c>
      <c r="U13">
        <f t="shared" si="11"/>
        <v>3808427.8259196621</v>
      </c>
      <c r="V13">
        <f t="shared" si="11"/>
        <v>3808427.8259196621</v>
      </c>
      <c r="W13">
        <f t="shared" si="11"/>
        <v>3808427.8259196621</v>
      </c>
      <c r="X13">
        <f t="shared" si="11"/>
        <v>3808427.8259196621</v>
      </c>
      <c r="Y13">
        <f t="shared" si="11"/>
        <v>3808427.8259196621</v>
      </c>
      <c r="Z13">
        <f t="shared" si="11"/>
        <v>3808427.8259196621</v>
      </c>
      <c r="AA13">
        <f t="shared" si="11"/>
        <v>3808427.8259196621</v>
      </c>
      <c r="AB13">
        <f t="shared" si="11"/>
        <v>3808427.8259196621</v>
      </c>
      <c r="AC13">
        <f t="shared" si="11"/>
        <v>3808427.8259196621</v>
      </c>
      <c r="AD13">
        <f t="shared" si="11"/>
        <v>3808427.8259196621</v>
      </c>
      <c r="AE13">
        <f t="shared" si="11"/>
        <v>3808427.8259196621</v>
      </c>
      <c r="AF13">
        <f t="shared" si="11"/>
        <v>3808427.8259196621</v>
      </c>
    </row>
    <row r="14" spans="1:32">
      <c r="A14" s="100" t="s">
        <v>101</v>
      </c>
      <c r="B14">
        <f t="shared" si="3"/>
        <v>389084.57377573493</v>
      </c>
      <c r="C14">
        <f t="shared" si="4"/>
        <v>389084.57377573493</v>
      </c>
      <c r="D14" s="170">
        <f t="shared" si="5"/>
        <v>389084.57377573493</v>
      </c>
      <c r="E14">
        <f t="shared" ref="E14:N14" si="12">SUM(E$5*SUMIFS(D$39:D$48,$B$39:$B$48,$A14),E$6*IF($B$2=TRUE,SUMIFS($B$147:$B$162,$A$147:$A$162,$A14),SUMIFS(F$125:F$140,$A$125:$A$140,$A14)))</f>
        <v>437840.22156838467</v>
      </c>
      <c r="F14">
        <f t="shared" si="12"/>
        <v>494911.55814664968</v>
      </c>
      <c r="G14">
        <f t="shared" si="12"/>
        <v>502500.83393849665</v>
      </c>
      <c r="H14">
        <f t="shared" si="12"/>
        <v>538274.12389330915</v>
      </c>
      <c r="I14">
        <f t="shared" si="12"/>
        <v>635225.55548618257</v>
      </c>
      <c r="J14">
        <f t="shared" si="12"/>
        <v>975545.43166447186</v>
      </c>
      <c r="K14">
        <f t="shared" si="12"/>
        <v>1100408.2878354834</v>
      </c>
      <c r="L14">
        <f t="shared" si="12"/>
        <v>1211351.4889936969</v>
      </c>
      <c r="M14">
        <f t="shared" si="12"/>
        <v>1211351.4889936969</v>
      </c>
      <c r="N14">
        <f t="shared" si="12"/>
        <v>1211351.4889936969</v>
      </c>
      <c r="O14">
        <f t="shared" ref="O14:AF14" si="13">SUM(O$5*SUMIFS(N$39:N$48,$B$39:$B$48,$A14),O$6*IF($B$2=TRUE,SUMIFS($B$147:$B$162,$A$147:$A$162,$A14),SUMIFS(P$125:P$140,$A$125:$A$140,$A14)))</f>
        <v>1211351.4889936969</v>
      </c>
      <c r="P14">
        <f t="shared" si="13"/>
        <v>1211351.4889936969</v>
      </c>
      <c r="Q14">
        <f t="shared" si="13"/>
        <v>1211351.4889936969</v>
      </c>
      <c r="R14">
        <f t="shared" si="13"/>
        <v>1211351.4889936969</v>
      </c>
      <c r="S14">
        <f t="shared" si="13"/>
        <v>1211351.4889936969</v>
      </c>
      <c r="T14">
        <f t="shared" si="13"/>
        <v>1211351.4889936969</v>
      </c>
      <c r="U14">
        <f t="shared" si="13"/>
        <v>1211351.4889936969</v>
      </c>
      <c r="V14">
        <f t="shared" si="13"/>
        <v>1211351.4889936969</v>
      </c>
      <c r="W14">
        <f t="shared" si="13"/>
        <v>1211351.4889936969</v>
      </c>
      <c r="X14">
        <f t="shared" si="13"/>
        <v>1211351.4889936969</v>
      </c>
      <c r="Y14">
        <f t="shared" si="13"/>
        <v>1211351.4889936969</v>
      </c>
      <c r="Z14">
        <f t="shared" si="13"/>
        <v>1211351.4889936969</v>
      </c>
      <c r="AA14">
        <f t="shared" si="13"/>
        <v>1211351.4889936969</v>
      </c>
      <c r="AB14">
        <f t="shared" si="13"/>
        <v>1211351.4889936969</v>
      </c>
      <c r="AC14">
        <f t="shared" si="13"/>
        <v>1211351.4889936969</v>
      </c>
      <c r="AD14">
        <f t="shared" si="13"/>
        <v>1211351.4889936969</v>
      </c>
      <c r="AE14">
        <f t="shared" si="13"/>
        <v>1211351.4889936969</v>
      </c>
      <c r="AF14">
        <f t="shared" si="13"/>
        <v>1211351.4889936969</v>
      </c>
    </row>
    <row r="15" spans="1:32">
      <c r="A15" s="100" t="s">
        <v>100</v>
      </c>
      <c r="B15">
        <f t="shared" si="3"/>
        <v>2365206.6548823556</v>
      </c>
      <c r="C15">
        <f t="shared" si="4"/>
        <v>2365206.6548823556</v>
      </c>
      <c r="D15" s="170">
        <f t="shared" si="5"/>
        <v>2365206.6548823556</v>
      </c>
      <c r="E15">
        <f t="shared" ref="E15:N15" si="14">SUM(E$5*SUMIFS(D$39:D$48,$B$39:$B$48,$A15),E$6*IF($B$2=TRUE,SUMIFS($B$147:$B$162,$A$147:$A$162,$A15),SUMIFS(F$125:F$140,$A$125:$A$140,$A15)))</f>
        <v>2877971.7058353634</v>
      </c>
      <c r="F15">
        <f t="shared" si="14"/>
        <v>3359452.0724492073</v>
      </c>
      <c r="G15">
        <f t="shared" si="14"/>
        <v>3456190.1947165648</v>
      </c>
      <c r="H15">
        <f t="shared" si="14"/>
        <v>3626185.8931740168</v>
      </c>
      <c r="I15">
        <f t="shared" si="14"/>
        <v>3805669.5736209615</v>
      </c>
      <c r="J15">
        <f t="shared" si="14"/>
        <v>5269883.730692043</v>
      </c>
      <c r="K15">
        <f t="shared" si="14"/>
        <v>5612122.8514143163</v>
      </c>
      <c r="L15">
        <f t="shared" si="14"/>
        <v>6463482.3043488534</v>
      </c>
      <c r="M15">
        <f t="shared" si="14"/>
        <v>6463482.3043488534</v>
      </c>
      <c r="N15">
        <f t="shared" si="14"/>
        <v>6463482.3043488534</v>
      </c>
      <c r="O15">
        <f t="shared" ref="O15:AF15" si="15">SUM(O$5*SUMIFS(N$39:N$48,$B$39:$B$48,$A15),O$6*IF($B$2=TRUE,SUMIFS($B$147:$B$162,$A$147:$A$162,$A15),SUMIFS(P$125:P$140,$A$125:$A$140,$A15)))</f>
        <v>6463482.3043488534</v>
      </c>
      <c r="P15">
        <f t="shared" si="15"/>
        <v>6463482.3043488534</v>
      </c>
      <c r="Q15">
        <f t="shared" si="15"/>
        <v>6463482.3043488534</v>
      </c>
      <c r="R15">
        <f t="shared" si="15"/>
        <v>6463482.3043488534</v>
      </c>
      <c r="S15">
        <f t="shared" si="15"/>
        <v>6463482.3043488534</v>
      </c>
      <c r="T15">
        <f t="shared" si="15"/>
        <v>6463482.3043488534</v>
      </c>
      <c r="U15">
        <f t="shared" si="15"/>
        <v>6463482.3043488534</v>
      </c>
      <c r="V15">
        <f t="shared" si="15"/>
        <v>6463482.3043488534</v>
      </c>
      <c r="W15">
        <f t="shared" si="15"/>
        <v>6463482.3043488534</v>
      </c>
      <c r="X15">
        <f t="shared" si="15"/>
        <v>6463482.3043488534</v>
      </c>
      <c r="Y15">
        <f t="shared" si="15"/>
        <v>6463482.3043488534</v>
      </c>
      <c r="Z15">
        <f t="shared" si="15"/>
        <v>6463482.3043488534</v>
      </c>
      <c r="AA15">
        <f t="shared" si="15"/>
        <v>6463482.3043488534</v>
      </c>
      <c r="AB15">
        <f t="shared" si="15"/>
        <v>6463482.3043488534</v>
      </c>
      <c r="AC15">
        <f t="shared" si="15"/>
        <v>6463482.3043488534</v>
      </c>
      <c r="AD15">
        <f t="shared" si="15"/>
        <v>6463482.3043488534</v>
      </c>
      <c r="AE15">
        <f t="shared" si="15"/>
        <v>6463482.3043488534</v>
      </c>
      <c r="AF15">
        <f t="shared" si="15"/>
        <v>6463482.3043488534</v>
      </c>
    </row>
    <row r="16" spans="1:32">
      <c r="A16" s="100" t="s">
        <v>102</v>
      </c>
      <c r="B16">
        <f t="shared" si="3"/>
        <v>222943.60566329822</v>
      </c>
      <c r="C16">
        <f t="shared" si="4"/>
        <v>222943.60566329822</v>
      </c>
      <c r="D16" s="170">
        <f t="shared" si="5"/>
        <v>222943.60566329822</v>
      </c>
      <c r="E16">
        <f t="shared" ref="E16:N16" si="16">SUM(E$5*SUMIFS(D$39:D$48,$B$39:$B$48,$A16),E$6*IF($B$2=TRUE,SUMIFS($B$147:$B$162,$A$147:$A$162,$A16),SUMIFS(F$125:F$140,$A$125:$A$140,$A16)))</f>
        <v>336275.3492495839</v>
      </c>
      <c r="F16">
        <f t="shared" si="16"/>
        <v>387940.1292936189</v>
      </c>
      <c r="G16">
        <f t="shared" si="16"/>
        <v>399461.76586473023</v>
      </c>
      <c r="H16">
        <f t="shared" si="16"/>
        <v>416626.04035355157</v>
      </c>
      <c r="I16">
        <f t="shared" si="16"/>
        <v>433371.8814934215</v>
      </c>
      <c r="J16">
        <f t="shared" si="16"/>
        <v>771699.48028758017</v>
      </c>
      <c r="K16">
        <f t="shared" si="16"/>
        <v>2013955.8231548925</v>
      </c>
      <c r="L16">
        <f t="shared" si="16"/>
        <v>3309880.2711814661</v>
      </c>
      <c r="M16">
        <f t="shared" si="16"/>
        <v>3309880.2711814661</v>
      </c>
      <c r="N16">
        <f t="shared" si="16"/>
        <v>3309880.2711814661</v>
      </c>
      <c r="O16">
        <f t="shared" ref="O16:AF16" si="17">SUM(O$5*SUMIFS(N$39:N$48,$B$39:$B$48,$A16),O$6*IF($B$2=TRUE,SUMIFS($B$147:$B$162,$A$147:$A$162,$A16),SUMIFS(P$125:P$140,$A$125:$A$140,$A16)))</f>
        <v>3309880.2711814661</v>
      </c>
      <c r="P16">
        <f t="shared" si="17"/>
        <v>3309880.2711814661</v>
      </c>
      <c r="Q16">
        <f t="shared" si="17"/>
        <v>3309880.2711814661</v>
      </c>
      <c r="R16">
        <f t="shared" si="17"/>
        <v>3309880.2711814661</v>
      </c>
      <c r="S16">
        <f t="shared" si="17"/>
        <v>3309880.2711814661</v>
      </c>
      <c r="T16">
        <f t="shared" si="17"/>
        <v>3309880.2711814661</v>
      </c>
      <c r="U16">
        <f t="shared" si="17"/>
        <v>3309880.2711814661</v>
      </c>
      <c r="V16">
        <f t="shared" si="17"/>
        <v>3309880.2711814661</v>
      </c>
      <c r="W16">
        <f t="shared" si="17"/>
        <v>3309880.2711814661</v>
      </c>
      <c r="X16">
        <f t="shared" si="17"/>
        <v>3309880.2711814661</v>
      </c>
      <c r="Y16">
        <f t="shared" si="17"/>
        <v>3309880.2711814661</v>
      </c>
      <c r="Z16">
        <f t="shared" si="17"/>
        <v>3309880.2711814661</v>
      </c>
      <c r="AA16">
        <f t="shared" si="17"/>
        <v>3309880.2711814661</v>
      </c>
      <c r="AB16">
        <f t="shared" si="17"/>
        <v>3309880.2711814661</v>
      </c>
      <c r="AC16">
        <f t="shared" si="17"/>
        <v>3309880.2711814661</v>
      </c>
      <c r="AD16">
        <f t="shared" si="17"/>
        <v>3309880.2711814661</v>
      </c>
      <c r="AE16">
        <f t="shared" si="17"/>
        <v>3309880.2711814661</v>
      </c>
      <c r="AF16">
        <f t="shared" si="17"/>
        <v>3309880.2711814661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108146.34631382575</v>
      </c>
      <c r="C18">
        <f t="shared" si="4"/>
        <v>108146.34631382575</v>
      </c>
      <c r="D18" s="170">
        <f t="shared" si="5"/>
        <v>108146.34631382575</v>
      </c>
      <c r="E18">
        <f t="shared" ref="E18:N18" si="20">SUM(E$5*SUMIFS(D$39:D$48,$B$39:$B$48,$A18),E$6*IF($B$2=TRUE,SUMIFS($B$147:$B$162,$A$147:$A$162,$A18),SUMIFS(F$125:F$140,$A$125:$A$140,$A18)))</f>
        <v>111533.2925526504</v>
      </c>
      <c r="F18">
        <f t="shared" si="20"/>
        <v>120007.79472761448</v>
      </c>
      <c r="G18">
        <f t="shared" si="20"/>
        <v>123335.51502678197</v>
      </c>
      <c r="H18">
        <f t="shared" si="20"/>
        <v>126109.9122033863</v>
      </c>
      <c r="I18">
        <f t="shared" si="20"/>
        <v>127025.14702404183</v>
      </c>
      <c r="J18">
        <f t="shared" si="20"/>
        <v>150706.05436529202</v>
      </c>
      <c r="K18">
        <f t="shared" si="20"/>
        <v>151892.37932413816</v>
      </c>
      <c r="L18">
        <f t="shared" si="20"/>
        <v>157525.09145519891</v>
      </c>
      <c r="M18">
        <f t="shared" si="20"/>
        <v>157525.09145519891</v>
      </c>
      <c r="N18">
        <f t="shared" si="20"/>
        <v>157525.09145519891</v>
      </c>
      <c r="O18">
        <f t="shared" ref="O18:AF18" si="21">SUM(O$5*SUMIFS(N$39:N$48,$B$39:$B$48,$A18),O$6*IF($B$2=TRUE,SUMIFS($B$147:$B$162,$A$147:$A$162,$A18),SUMIFS(P$125:P$140,$A$125:$A$140,$A18)))</f>
        <v>157525.09145519891</v>
      </c>
      <c r="P18">
        <f t="shared" si="21"/>
        <v>157525.09145519891</v>
      </c>
      <c r="Q18">
        <f t="shared" si="21"/>
        <v>157525.09145519891</v>
      </c>
      <c r="R18">
        <f t="shared" si="21"/>
        <v>157525.09145519891</v>
      </c>
      <c r="S18">
        <f t="shared" si="21"/>
        <v>157525.09145519891</v>
      </c>
      <c r="T18">
        <f t="shared" si="21"/>
        <v>157525.09145519891</v>
      </c>
      <c r="U18">
        <f t="shared" si="21"/>
        <v>157525.09145519891</v>
      </c>
      <c r="V18">
        <f t="shared" si="21"/>
        <v>157525.09145519891</v>
      </c>
      <c r="W18">
        <f t="shared" si="21"/>
        <v>157525.09145519891</v>
      </c>
      <c r="X18">
        <f t="shared" si="21"/>
        <v>157525.09145519891</v>
      </c>
      <c r="Y18">
        <f t="shared" si="21"/>
        <v>157525.09145519891</v>
      </c>
      <c r="Z18">
        <f t="shared" si="21"/>
        <v>157525.09145519891</v>
      </c>
      <c r="AA18">
        <f t="shared" si="21"/>
        <v>157525.09145519891</v>
      </c>
      <c r="AB18">
        <f t="shared" si="21"/>
        <v>157525.09145519891</v>
      </c>
      <c r="AC18">
        <f t="shared" si="21"/>
        <v>157525.09145519891</v>
      </c>
      <c r="AD18">
        <f t="shared" si="21"/>
        <v>157525.09145519891</v>
      </c>
      <c r="AE18">
        <f t="shared" si="21"/>
        <v>157525.09145519891</v>
      </c>
      <c r="AF18">
        <f t="shared" si="21"/>
        <v>157525.09145519891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219325.92452007998</v>
      </c>
      <c r="C20">
        <f t="shared" si="4"/>
        <v>219325.92452007998</v>
      </c>
      <c r="D20" s="170">
        <f t="shared" si="5"/>
        <v>219325.92452007998</v>
      </c>
      <c r="E20">
        <f t="shared" ref="E20:N20" si="24">SUM(E$5*SUMIFS(D$39:D$48,$B$39:$B$48,$A20),E$6*IF($B$2=TRUE,SUMIFS($B$147:$B$162,$A$147:$A$162,$A20),SUMIFS(F$125:F$140,$A$125:$A$140,$A20)))</f>
        <v>207787.02968529481</v>
      </c>
      <c r="F20">
        <f t="shared" si="24"/>
        <v>193142.99084991383</v>
      </c>
      <c r="G20">
        <f t="shared" si="24"/>
        <v>213041.04231482712</v>
      </c>
      <c r="H20">
        <f t="shared" si="24"/>
        <v>228497.45549239314</v>
      </c>
      <c r="I20">
        <f t="shared" si="24"/>
        <v>234668.61001208553</v>
      </c>
      <c r="J20">
        <f t="shared" si="24"/>
        <v>253229.59798088658</v>
      </c>
      <c r="K20">
        <f t="shared" si="24"/>
        <v>263040.95785928261</v>
      </c>
      <c r="L20">
        <f t="shared" si="24"/>
        <v>226268.63805105828</v>
      </c>
      <c r="M20">
        <f t="shared" si="24"/>
        <v>226268.63805105828</v>
      </c>
      <c r="N20">
        <f t="shared" si="24"/>
        <v>226268.63805105828</v>
      </c>
      <c r="O20">
        <f t="shared" ref="O20:AF20" si="25">SUM(O$5*SUMIFS(N$39:N$48,$B$39:$B$48,$A20),O$6*IF($B$2=TRUE,SUMIFS($B$147:$B$162,$A$147:$A$162,$A20),SUMIFS(P$125:P$140,$A$125:$A$140,$A20)))</f>
        <v>226268.63805105828</v>
      </c>
      <c r="P20">
        <f t="shared" si="25"/>
        <v>226268.63805105828</v>
      </c>
      <c r="Q20">
        <f t="shared" si="25"/>
        <v>226268.63805105828</v>
      </c>
      <c r="R20">
        <f t="shared" si="25"/>
        <v>226268.63805105828</v>
      </c>
      <c r="S20">
        <f t="shared" si="25"/>
        <v>226268.63805105828</v>
      </c>
      <c r="T20">
        <f t="shared" si="25"/>
        <v>226268.63805105828</v>
      </c>
      <c r="U20">
        <f t="shared" si="25"/>
        <v>226268.63805105828</v>
      </c>
      <c r="V20">
        <f t="shared" si="25"/>
        <v>226268.63805105828</v>
      </c>
      <c r="W20">
        <f t="shared" si="25"/>
        <v>226268.63805105828</v>
      </c>
      <c r="X20">
        <f t="shared" si="25"/>
        <v>226268.63805105828</v>
      </c>
      <c r="Y20">
        <f t="shared" si="25"/>
        <v>226268.63805105828</v>
      </c>
      <c r="Z20">
        <f t="shared" si="25"/>
        <v>226268.63805105828</v>
      </c>
      <c r="AA20">
        <f t="shared" si="25"/>
        <v>226268.63805105828</v>
      </c>
      <c r="AB20">
        <f t="shared" si="25"/>
        <v>226268.63805105828</v>
      </c>
      <c r="AC20">
        <f t="shared" si="25"/>
        <v>226268.63805105828</v>
      </c>
      <c r="AD20">
        <f t="shared" si="25"/>
        <v>226268.63805105828</v>
      </c>
      <c r="AE20">
        <f t="shared" si="25"/>
        <v>226268.63805105828</v>
      </c>
      <c r="AF20">
        <f t="shared" si="25"/>
        <v>226268.63805105828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3.5132450504071293E-3</v>
      </c>
      <c r="D39">
        <f>SUMPRODUCT(P$57:P$106,$B$57:$B$106)</f>
        <v>3.6232734749922372E-3</v>
      </c>
      <c r="E39">
        <f>SUMPRODUCT(AB$57:AB$106,$B$57:$B$106)</f>
        <v>3.8985763755124258E-3</v>
      </c>
      <c r="F39">
        <f>SUMPRODUCT(AN$57:AN$106,$B$57:$B$106)</f>
        <v>4.0066807846642948E-3</v>
      </c>
      <c r="G39">
        <f>SUMPRODUCT(AZ$57:AZ$106,$B$57:$B$106)</f>
        <v>4.0968099243051644E-3</v>
      </c>
      <c r="H39">
        <f>SUMPRODUCT(BL$57:BL$106,$B$57:$B$106)</f>
        <v>4.1265422667580249E-3</v>
      </c>
      <c r="I39">
        <f>SUMPRODUCT(BX$57:BX$106,$B$57:$B$106)</f>
        <v>4.8958408454115414E-3</v>
      </c>
      <c r="J39">
        <f>SUMPRODUCT(CJ$57:CJ$106,$B$57:$B$106)</f>
        <v>4.9343798292228493E-3</v>
      </c>
      <c r="K39">
        <f>SUMPRODUCT(CV$57:CV$106,$B$57:$B$106)</f>
        <v>5.1173642636427796E-3</v>
      </c>
      <c r="L39" s="156">
        <f>K39</f>
        <v>5.1173642636427796E-3</v>
      </c>
      <c r="M39" s="156">
        <f t="shared" ref="M39:AE50" si="53">L39</f>
        <v>5.1173642636427796E-3</v>
      </c>
      <c r="N39" s="156">
        <f t="shared" si="53"/>
        <v>5.1173642636427796E-3</v>
      </c>
      <c r="O39" s="156">
        <f t="shared" si="53"/>
        <v>5.1173642636427796E-3</v>
      </c>
      <c r="P39" s="156">
        <f t="shared" si="53"/>
        <v>5.1173642636427796E-3</v>
      </c>
      <c r="Q39" s="156">
        <f t="shared" si="53"/>
        <v>5.1173642636427796E-3</v>
      </c>
      <c r="R39" s="156">
        <f t="shared" si="53"/>
        <v>5.1173642636427796E-3</v>
      </c>
      <c r="S39" s="156">
        <f t="shared" si="53"/>
        <v>5.1173642636427796E-3</v>
      </c>
      <c r="T39" s="156">
        <f t="shared" si="53"/>
        <v>5.1173642636427796E-3</v>
      </c>
      <c r="U39" s="156">
        <f t="shared" si="53"/>
        <v>5.1173642636427796E-3</v>
      </c>
      <c r="V39" s="156">
        <f t="shared" si="53"/>
        <v>5.1173642636427796E-3</v>
      </c>
      <c r="W39" s="156">
        <f t="shared" si="53"/>
        <v>5.1173642636427796E-3</v>
      </c>
      <c r="X39" s="156">
        <f t="shared" si="53"/>
        <v>5.1173642636427796E-3</v>
      </c>
      <c r="Y39" s="156">
        <f t="shared" si="53"/>
        <v>5.1173642636427796E-3</v>
      </c>
      <c r="Z39" s="156">
        <f t="shared" si="53"/>
        <v>5.1173642636427796E-3</v>
      </c>
      <c r="AA39" s="156">
        <f t="shared" si="53"/>
        <v>5.1173642636427796E-3</v>
      </c>
      <c r="AB39" s="156">
        <f t="shared" si="53"/>
        <v>5.1173642636427796E-3</v>
      </c>
      <c r="AC39" s="156">
        <f t="shared" si="53"/>
        <v>5.1173642636427796E-3</v>
      </c>
      <c r="AD39" s="156">
        <f t="shared" si="53"/>
        <v>5.1173642636427796E-3</v>
      </c>
      <c r="AE39" s="156">
        <f t="shared" si="53"/>
        <v>5.1173642636427796E-3</v>
      </c>
    </row>
    <row r="40" spans="1:32">
      <c r="B40" s="2" t="s">
        <v>98</v>
      </c>
      <c r="C40">
        <f>SUMPRODUCT(E57:E106,$B$57:$B$106)</f>
        <v>0.51335624833386051</v>
      </c>
      <c r="D40">
        <f>SUMPRODUCT(Q$57:Q$106,$B$57:$B$106)</f>
        <v>0.42822048799249707</v>
      </c>
      <c r="E40">
        <f>SUMPRODUCT(AC$57:AC$106,$B$57:$B$106)</f>
        <v>0.37440291392291081</v>
      </c>
      <c r="F40">
        <f>SUMPRODUCT(AO$57:AO$106,$B$57:$B$106)</f>
        <v>0.36261990757866502</v>
      </c>
      <c r="G40">
        <f>SUMPRODUCT(BA$57:BA$106,$B$57:$B$106)</f>
        <v>0.34429283454973347</v>
      </c>
      <c r="H40">
        <f>SUMPRODUCT(BM$57:BM$106,$B$57:$B$106)</f>
        <v>0.28873761039755919</v>
      </c>
      <c r="I40">
        <f>SUMPRODUCT(BY$57:BY$106,$B$57:$B$106)</f>
        <v>0.16977217777289136</v>
      </c>
      <c r="J40">
        <f>SUMPRODUCT(CK$57:CK$106,$B$57:$B$106)</f>
        <v>0.1150393677587202</v>
      </c>
      <c r="K40">
        <f>SUMPRODUCT(CW$57:CW$106,$B$57:$B$106)</f>
        <v>7.6650797550145783E-2</v>
      </c>
      <c r="L40" s="156">
        <f t="shared" ref="L40:AA50" si="54">K40</f>
        <v>7.6650797550145783E-2</v>
      </c>
      <c r="M40" s="156">
        <f t="shared" si="54"/>
        <v>7.6650797550145783E-2</v>
      </c>
      <c r="N40" s="156">
        <f t="shared" si="54"/>
        <v>7.6650797550145783E-2</v>
      </c>
      <c r="O40" s="156">
        <f t="shared" si="54"/>
        <v>7.6650797550145783E-2</v>
      </c>
      <c r="P40" s="156">
        <f t="shared" si="54"/>
        <v>7.6650797550145783E-2</v>
      </c>
      <c r="Q40" s="156">
        <f t="shared" si="54"/>
        <v>7.6650797550145783E-2</v>
      </c>
      <c r="R40" s="156">
        <f t="shared" si="54"/>
        <v>7.6650797550145783E-2</v>
      </c>
      <c r="S40" s="156">
        <f t="shared" si="54"/>
        <v>7.6650797550145783E-2</v>
      </c>
      <c r="T40" s="156">
        <f t="shared" si="54"/>
        <v>7.6650797550145783E-2</v>
      </c>
      <c r="U40" s="156">
        <f t="shared" si="54"/>
        <v>7.6650797550145783E-2</v>
      </c>
      <c r="V40" s="156">
        <f t="shared" si="54"/>
        <v>7.6650797550145783E-2</v>
      </c>
      <c r="W40" s="156">
        <f t="shared" si="54"/>
        <v>7.6650797550145783E-2</v>
      </c>
      <c r="X40" s="156">
        <f t="shared" si="54"/>
        <v>7.6650797550145783E-2</v>
      </c>
      <c r="Y40" s="156">
        <f t="shared" si="54"/>
        <v>7.6650797550145783E-2</v>
      </c>
      <c r="Z40" s="156">
        <f t="shared" si="54"/>
        <v>7.6650797550145783E-2</v>
      </c>
      <c r="AA40" s="156">
        <f t="shared" si="54"/>
        <v>7.6650797550145783E-2</v>
      </c>
      <c r="AB40" s="156">
        <f t="shared" si="53"/>
        <v>7.6650797550145783E-2</v>
      </c>
      <c r="AC40" s="156">
        <f t="shared" si="53"/>
        <v>7.6650797550145783E-2</v>
      </c>
      <c r="AD40" s="156">
        <f t="shared" si="53"/>
        <v>7.6650797550145783E-2</v>
      </c>
      <c r="AE40" s="156">
        <f t="shared" si="53"/>
        <v>7.6650797550145783E-2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1.2639811695909449E-2</v>
      </c>
      <c r="D42">
        <f>SUMPRODUCT(S$57:S$106,$B$57:$B$106)</f>
        <v>1.422368895228812E-2</v>
      </c>
      <c r="E42">
        <f>SUMPRODUCT(AE$57:AE$106,$B$57:$B$106)</f>
        <v>1.6077709893244085E-2</v>
      </c>
      <c r="F42">
        <f>SUMPRODUCT(AQ$57:AQ$106,$B$57:$B$106)</f>
        <v>1.6324255306202455E-2</v>
      </c>
      <c r="G42">
        <f>SUMPRODUCT(BC$57:BC$106,$B$57:$B$106)</f>
        <v>1.7486387344448271E-2</v>
      </c>
      <c r="H42">
        <f>SUMPRODUCT(BO$57:BO$106,$B$57:$B$106)</f>
        <v>2.0635954100824236E-2</v>
      </c>
      <c r="I42">
        <f>SUMPRODUCT(CA$57:CA$106,$B$57:$B$106)</f>
        <v>3.1691594548158418E-2</v>
      </c>
      <c r="J42">
        <f>SUMPRODUCT(CM$57:CM$106,$B$57:$B$106)</f>
        <v>3.5747892577400506E-2</v>
      </c>
      <c r="K42">
        <f>SUMPRODUCT(CY$57:CY$106,$B$57:$B$106)</f>
        <v>3.9351996327834711E-2</v>
      </c>
      <c r="L42" s="156">
        <f t="shared" si="54"/>
        <v>3.9351996327834711E-2</v>
      </c>
      <c r="M42" s="156">
        <f t="shared" si="53"/>
        <v>3.9351996327834711E-2</v>
      </c>
      <c r="N42" s="156">
        <f t="shared" si="53"/>
        <v>3.9351996327834711E-2</v>
      </c>
      <c r="O42" s="156">
        <f t="shared" si="53"/>
        <v>3.9351996327834711E-2</v>
      </c>
      <c r="P42" s="156">
        <f t="shared" si="53"/>
        <v>3.9351996327834711E-2</v>
      </c>
      <c r="Q42" s="156">
        <f t="shared" si="53"/>
        <v>3.9351996327834711E-2</v>
      </c>
      <c r="R42" s="156">
        <f t="shared" si="53"/>
        <v>3.9351996327834711E-2</v>
      </c>
      <c r="S42" s="156">
        <f t="shared" si="53"/>
        <v>3.9351996327834711E-2</v>
      </c>
      <c r="T42" s="156">
        <f t="shared" si="53"/>
        <v>3.9351996327834711E-2</v>
      </c>
      <c r="U42" s="156">
        <f t="shared" si="53"/>
        <v>3.9351996327834711E-2</v>
      </c>
      <c r="V42" s="156">
        <f t="shared" si="53"/>
        <v>3.9351996327834711E-2</v>
      </c>
      <c r="W42" s="156">
        <f t="shared" si="53"/>
        <v>3.9351996327834711E-2</v>
      </c>
      <c r="X42" s="156">
        <f t="shared" si="53"/>
        <v>3.9351996327834711E-2</v>
      </c>
      <c r="Y42" s="156">
        <f t="shared" si="53"/>
        <v>3.9351996327834711E-2</v>
      </c>
      <c r="Z42" s="156">
        <f t="shared" si="53"/>
        <v>3.9351996327834711E-2</v>
      </c>
      <c r="AA42" s="156">
        <f t="shared" si="53"/>
        <v>3.9351996327834711E-2</v>
      </c>
      <c r="AB42" s="156">
        <f t="shared" si="53"/>
        <v>3.9351996327834711E-2</v>
      </c>
      <c r="AC42" s="156">
        <f t="shared" si="53"/>
        <v>3.9351996327834711E-2</v>
      </c>
      <c r="AD42" s="156">
        <f t="shared" si="53"/>
        <v>3.9351996327834711E-2</v>
      </c>
      <c r="AE42" s="156">
        <f t="shared" si="53"/>
        <v>3.9351996327834711E-2</v>
      </c>
    </row>
    <row r="43" spans="1:32">
      <c r="B43" s="2" t="s">
        <v>346</v>
      </c>
      <c r="C43">
        <f>SUMPRODUCT(H57:H106,$B$57:$B$106)</f>
        <v>0.27570298283543759</v>
      </c>
      <c r="D43">
        <f>SUMPRODUCT(T$57:T$106,$B$57:$B$106)</f>
        <v>0.33706885814385201</v>
      </c>
      <c r="E43">
        <f>SUMPRODUCT(AF$57:AF$106,$B$57:$B$106)</f>
        <v>0.37234597286427135</v>
      </c>
      <c r="F43">
        <f>SUMPRODUCT(AR$57:AR$106,$B$57:$B$106)</f>
        <v>0.37750052678609419</v>
      </c>
      <c r="G43">
        <f>SUMPRODUCT(BD$57:BD$106,$B$57:$B$106)</f>
        <v>0.38750561274003742</v>
      </c>
      <c r="H43">
        <f>SUMPRODUCT(BP$57:BP$106,$B$57:$B$106)</f>
        <v>0.43212042085115748</v>
      </c>
      <c r="I43">
        <f>SUMPRODUCT(CB$57:CB$106,$B$57:$B$106)</f>
        <v>0.47294357656755559</v>
      </c>
      <c r="J43">
        <f>SUMPRODUCT(CN$57:CN$106,$B$57:$B$106)</f>
        <v>0.46939841317814712</v>
      </c>
      <c r="K43">
        <f>SUMPRODUCT(CZ$57:CZ$106,$B$57:$B$106)</f>
        <v>0.43031087277379981</v>
      </c>
      <c r="L43" s="156">
        <f t="shared" si="54"/>
        <v>0.43031087277379981</v>
      </c>
      <c r="M43" s="156">
        <f t="shared" si="53"/>
        <v>0.43031087277379981</v>
      </c>
      <c r="N43" s="156">
        <f t="shared" si="53"/>
        <v>0.43031087277379981</v>
      </c>
      <c r="O43" s="156">
        <f t="shared" si="53"/>
        <v>0.43031087277379981</v>
      </c>
      <c r="P43" s="156">
        <f t="shared" si="53"/>
        <v>0.43031087277379981</v>
      </c>
      <c r="Q43" s="156">
        <f t="shared" si="53"/>
        <v>0.43031087277379981</v>
      </c>
      <c r="R43" s="156">
        <f t="shared" si="53"/>
        <v>0.43031087277379981</v>
      </c>
      <c r="S43" s="156">
        <f t="shared" si="53"/>
        <v>0.43031087277379981</v>
      </c>
      <c r="T43" s="156">
        <f t="shared" si="53"/>
        <v>0.43031087277379981</v>
      </c>
      <c r="U43" s="156">
        <f t="shared" si="53"/>
        <v>0.43031087277379981</v>
      </c>
      <c r="V43" s="156">
        <f t="shared" si="53"/>
        <v>0.43031087277379981</v>
      </c>
      <c r="W43" s="156">
        <f t="shared" si="53"/>
        <v>0.43031087277379981</v>
      </c>
      <c r="X43" s="156">
        <f t="shared" si="53"/>
        <v>0.43031087277379981</v>
      </c>
      <c r="Y43" s="156">
        <f t="shared" si="53"/>
        <v>0.43031087277379981</v>
      </c>
      <c r="Z43" s="156">
        <f t="shared" si="53"/>
        <v>0.43031087277379981</v>
      </c>
      <c r="AA43" s="156">
        <f t="shared" si="53"/>
        <v>0.43031087277379981</v>
      </c>
      <c r="AB43" s="156">
        <f t="shared" si="53"/>
        <v>0.43031087277379981</v>
      </c>
      <c r="AC43" s="156">
        <f t="shared" si="53"/>
        <v>0.43031087277379981</v>
      </c>
      <c r="AD43" s="156">
        <f t="shared" si="53"/>
        <v>0.43031087277379981</v>
      </c>
      <c r="AE43" s="156">
        <f t="shared" si="53"/>
        <v>0.43031087277379981</v>
      </c>
    </row>
    <row r="44" spans="1:32">
      <c r="B44" s="2" t="s">
        <v>99</v>
      </c>
      <c r="C44">
        <f>SUMPRODUCT(I57:I106,$B$57:$B$106)</f>
        <v>0.10358396690471924</v>
      </c>
      <c r="D44">
        <f>SUMPRODUCT(U$57:U$106,$B$57:$B$106)</f>
        <v>0.10569540216512634</v>
      </c>
      <c r="E44">
        <f>SUMPRODUCT(AG$57:AG$106,$B$57:$B$106)</f>
        <v>0.10526249704844015</v>
      </c>
      <c r="F44">
        <f>SUMPRODUCT(AS$57:AS$106,$B$57:$B$106)</f>
        <v>0.10737296165291522</v>
      </c>
      <c r="G44">
        <f>SUMPRODUCT(BE$57:BE$106,$B$57:$B$106)</f>
        <v>0.10786048630194787</v>
      </c>
      <c r="H44">
        <f>SUMPRODUCT(BQ$57:BQ$106,$B$57:$B$106)</f>
        <v>0.10904640955740023</v>
      </c>
      <c r="I44">
        <f>SUMPRODUCT(CC$57:CC$106,$B$57:$B$106)</f>
        <v>0.11620335581173273</v>
      </c>
      <c r="J44">
        <f>SUMPRODUCT(CO$57:CO$106,$B$57:$B$106)</f>
        <v>0.11859379880764973</v>
      </c>
      <c r="K44">
        <f>SUMPRODUCT(DA$57:DA$106,$B$57:$B$106)</f>
        <v>0.12372068650769116</v>
      </c>
      <c r="L44" s="156">
        <f t="shared" si="54"/>
        <v>0.12372068650769116</v>
      </c>
      <c r="M44" s="156">
        <f t="shared" si="53"/>
        <v>0.12372068650769116</v>
      </c>
      <c r="N44" s="156">
        <f t="shared" si="53"/>
        <v>0.12372068650769116</v>
      </c>
      <c r="O44" s="156">
        <f t="shared" si="53"/>
        <v>0.12372068650769116</v>
      </c>
      <c r="P44" s="156">
        <f t="shared" si="53"/>
        <v>0.12372068650769116</v>
      </c>
      <c r="Q44" s="156">
        <f t="shared" si="53"/>
        <v>0.12372068650769116</v>
      </c>
      <c r="R44" s="156">
        <f t="shared" si="53"/>
        <v>0.12372068650769116</v>
      </c>
      <c r="S44" s="156">
        <f t="shared" si="53"/>
        <v>0.12372068650769116</v>
      </c>
      <c r="T44" s="156">
        <f t="shared" si="53"/>
        <v>0.12372068650769116</v>
      </c>
      <c r="U44" s="156">
        <f t="shared" si="53"/>
        <v>0.12372068650769116</v>
      </c>
      <c r="V44" s="156">
        <f t="shared" si="53"/>
        <v>0.12372068650769116</v>
      </c>
      <c r="W44" s="156">
        <f t="shared" si="53"/>
        <v>0.12372068650769116</v>
      </c>
      <c r="X44" s="156">
        <f t="shared" si="53"/>
        <v>0.12372068650769116</v>
      </c>
      <c r="Y44" s="156">
        <f t="shared" si="53"/>
        <v>0.12372068650769116</v>
      </c>
      <c r="Z44" s="156">
        <f t="shared" si="53"/>
        <v>0.12372068650769116</v>
      </c>
      <c r="AA44" s="156">
        <f t="shared" si="53"/>
        <v>0.12372068650769116</v>
      </c>
      <c r="AB44" s="156">
        <f t="shared" si="53"/>
        <v>0.12372068650769116</v>
      </c>
      <c r="AC44" s="156">
        <f t="shared" si="53"/>
        <v>0.12372068650769116</v>
      </c>
      <c r="AD44" s="156">
        <f t="shared" si="53"/>
        <v>0.12372068650769116</v>
      </c>
      <c r="AE44" s="156">
        <f t="shared" si="53"/>
        <v>0.12372068650769116</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7.1250277518402844E-3</v>
      </c>
      <c r="D46">
        <f>SUMPRODUCT(W$57:W$106,$B$57:$B$106)</f>
        <v>6.7501749107850813E-3</v>
      </c>
      <c r="E46">
        <f>SUMPRODUCT(AI$57:AI$106,$B$57:$B$106)</f>
        <v>6.2744482800667703E-3</v>
      </c>
      <c r="F46">
        <f>SUMPRODUCT(AU$57:AU$106,$B$57:$B$106)</f>
        <v>6.9208569032392373E-3</v>
      </c>
      <c r="G46">
        <f>SUMPRODUCT(BG$57:BG$106,$B$57:$B$106)</f>
        <v>7.4229743482017701E-3</v>
      </c>
      <c r="H46">
        <f>SUMPRODUCT(BS$57:BS$106,$B$57:$B$106)</f>
        <v>7.6234506362188635E-3</v>
      </c>
      <c r="I46">
        <f>SUMPRODUCT(CE$57:CE$106,$B$57:$B$106)</f>
        <v>8.2264233794942417E-3</v>
      </c>
      <c r="J46">
        <f>SUMPRODUCT(CQ$57:CQ$106,$B$57:$B$106)</f>
        <v>8.545155474525095E-3</v>
      </c>
      <c r="K46">
        <f>SUMPRODUCT(DC$57:DC$106,$B$57:$B$106)</f>
        <v>7.3505689261886388E-3</v>
      </c>
      <c r="L46" s="156">
        <f t="shared" si="54"/>
        <v>7.3505689261886388E-3</v>
      </c>
      <c r="M46" s="156">
        <f t="shared" si="53"/>
        <v>7.3505689261886388E-3</v>
      </c>
      <c r="N46" s="156">
        <f t="shared" si="53"/>
        <v>7.3505689261886388E-3</v>
      </c>
      <c r="O46" s="156">
        <f t="shared" si="53"/>
        <v>7.3505689261886388E-3</v>
      </c>
      <c r="P46" s="156">
        <f t="shared" si="53"/>
        <v>7.3505689261886388E-3</v>
      </c>
      <c r="Q46" s="156">
        <f t="shared" si="53"/>
        <v>7.3505689261886388E-3</v>
      </c>
      <c r="R46" s="156">
        <f t="shared" si="53"/>
        <v>7.3505689261886388E-3</v>
      </c>
      <c r="S46" s="156">
        <f t="shared" si="53"/>
        <v>7.3505689261886388E-3</v>
      </c>
      <c r="T46" s="156">
        <f t="shared" si="53"/>
        <v>7.3505689261886388E-3</v>
      </c>
      <c r="U46" s="156">
        <f t="shared" si="53"/>
        <v>7.3505689261886388E-3</v>
      </c>
      <c r="V46" s="156">
        <f t="shared" si="53"/>
        <v>7.3505689261886388E-3</v>
      </c>
      <c r="W46" s="156">
        <f t="shared" si="53"/>
        <v>7.3505689261886388E-3</v>
      </c>
      <c r="X46" s="156">
        <f t="shared" si="53"/>
        <v>7.3505689261886388E-3</v>
      </c>
      <c r="Y46" s="156">
        <f t="shared" si="53"/>
        <v>7.3505689261886388E-3</v>
      </c>
      <c r="Z46" s="156">
        <f t="shared" si="53"/>
        <v>7.3505689261886388E-3</v>
      </c>
      <c r="AA46" s="156">
        <f t="shared" si="53"/>
        <v>7.3505689261886388E-3</v>
      </c>
      <c r="AB46" s="156">
        <f t="shared" si="53"/>
        <v>7.3505689261886388E-3</v>
      </c>
      <c r="AC46" s="156">
        <f t="shared" si="53"/>
        <v>7.3505689261886388E-3</v>
      </c>
      <c r="AD46" s="156">
        <f t="shared" si="53"/>
        <v>7.3505689261886388E-3</v>
      </c>
      <c r="AE46" s="156">
        <f t="shared" si="53"/>
        <v>7.3505689261886388E-3</v>
      </c>
    </row>
    <row r="47" spans="1:32">
      <c r="B47" s="2" t="s">
        <v>100</v>
      </c>
      <c r="C47">
        <f>SUMPRODUCT(L57:L106,$B$57:$B$106)</f>
        <v>7.6836165591228314E-2</v>
      </c>
      <c r="D47">
        <f>SUMPRODUCT(X$57:X$106,$B$57:$B$106)</f>
        <v>9.3493864521294795E-2</v>
      </c>
      <c r="E47">
        <f>SUMPRODUCT(AJ$57:AJ$106,$B$57:$B$106)</f>
        <v>0.10913524837318775</v>
      </c>
      <c r="F47">
        <f>SUMPRODUCT(AV$57:AV$106,$B$57:$B$106)</f>
        <v>0.11227788555720536</v>
      </c>
      <c r="G47">
        <f>SUMPRODUCT(BH$57:BH$106,$B$57:$B$106)</f>
        <v>0.11780037028787807</v>
      </c>
      <c r="H47">
        <f>SUMPRODUCT(BT$57:BT$106,$B$57:$B$106)</f>
        <v>0.12363108185097846</v>
      </c>
      <c r="I47">
        <f>SUMPRODUCT(CF$57:CF$106,$B$57:$B$106)</f>
        <v>0.17119758146381264</v>
      </c>
      <c r="J47">
        <f>SUMPRODUCT(CR$57:CR$106,$B$57:$B$106)</f>
        <v>0.1823155705398754</v>
      </c>
      <c r="K47">
        <f>SUMPRODUCT(DD$57:DD$106,$B$57:$B$106)</f>
        <v>0.20997285611714323</v>
      </c>
      <c r="L47" s="156">
        <f t="shared" si="54"/>
        <v>0.20997285611714323</v>
      </c>
      <c r="M47" s="156">
        <f t="shared" si="53"/>
        <v>0.20997285611714323</v>
      </c>
      <c r="N47" s="156">
        <f t="shared" si="53"/>
        <v>0.20997285611714323</v>
      </c>
      <c r="O47" s="156">
        <f t="shared" si="53"/>
        <v>0.20997285611714323</v>
      </c>
      <c r="P47" s="156">
        <f t="shared" si="53"/>
        <v>0.20997285611714323</v>
      </c>
      <c r="Q47" s="156">
        <f t="shared" si="53"/>
        <v>0.20997285611714323</v>
      </c>
      <c r="R47" s="156">
        <f t="shared" si="53"/>
        <v>0.20997285611714323</v>
      </c>
      <c r="S47" s="156">
        <f t="shared" si="53"/>
        <v>0.20997285611714323</v>
      </c>
      <c r="T47" s="156">
        <f t="shared" si="53"/>
        <v>0.20997285611714323</v>
      </c>
      <c r="U47" s="156">
        <f t="shared" si="53"/>
        <v>0.20997285611714323</v>
      </c>
      <c r="V47" s="156">
        <f t="shared" si="53"/>
        <v>0.20997285611714323</v>
      </c>
      <c r="W47" s="156">
        <f t="shared" si="53"/>
        <v>0.20997285611714323</v>
      </c>
      <c r="X47" s="156">
        <f t="shared" si="53"/>
        <v>0.20997285611714323</v>
      </c>
      <c r="Y47" s="156">
        <f t="shared" si="53"/>
        <v>0.20997285611714323</v>
      </c>
      <c r="Z47" s="156">
        <f t="shared" si="53"/>
        <v>0.20997285611714323</v>
      </c>
      <c r="AA47" s="156">
        <f t="shared" si="53"/>
        <v>0.20997285611714323</v>
      </c>
      <c r="AB47" s="156">
        <f t="shared" si="53"/>
        <v>0.20997285611714323</v>
      </c>
      <c r="AC47" s="156">
        <f t="shared" si="53"/>
        <v>0.20997285611714323</v>
      </c>
      <c r="AD47" s="156">
        <f t="shared" si="53"/>
        <v>0.20997285611714323</v>
      </c>
      <c r="AE47" s="156">
        <f t="shared" si="53"/>
        <v>0.20997285611714323</v>
      </c>
    </row>
    <row r="48" spans="1:32">
      <c r="B48" s="2" t="s">
        <v>102</v>
      </c>
      <c r="C48">
        <f>SUMPRODUCT(N57:N106,$B$57:$B$106)</f>
        <v>7.2425518365974387E-3</v>
      </c>
      <c r="D48">
        <f>SUMPRODUCT(Z$57:Z$106,$B$57:$B$106)</f>
        <v>1.0924249839164409E-2</v>
      </c>
      <c r="E48">
        <f>SUMPRODUCT(AL$57:AL$106,$B$57:$B$106)</f>
        <v>1.2602633242366577E-2</v>
      </c>
      <c r="F48">
        <f>SUMPRODUCT(AX$57:AX$106,$B$57:$B$106)</f>
        <v>1.2976925431014209E-2</v>
      </c>
      <c r="G48">
        <f>SUMPRODUCT(BJ$57:BJ$106,$B$57:$B$106)</f>
        <v>1.353452450344789E-2</v>
      </c>
      <c r="H48">
        <f>SUMPRODUCT(BV$57:BV$106,$B$57:$B$106)</f>
        <v>1.4078530339103485E-2</v>
      </c>
      <c r="I48">
        <f>SUMPRODUCT(CH$57:CH$106,$B$57:$B$106)</f>
        <v>2.5069449610943456E-2</v>
      </c>
      <c r="J48">
        <f>SUMPRODUCT(CT$57:CT$106,$B$57:$B$106)</f>
        <v>6.5425421834459027E-2</v>
      </c>
      <c r="K48">
        <f>SUMPRODUCT(DF$57:DF$106,$B$57:$B$106)</f>
        <v>0.10752485753355388</v>
      </c>
      <c r="L48" s="156">
        <f t="shared" si="54"/>
        <v>0.10752485753355388</v>
      </c>
      <c r="M48" s="156">
        <f t="shared" si="53"/>
        <v>0.10752485753355388</v>
      </c>
      <c r="N48" s="156">
        <f t="shared" si="53"/>
        <v>0.10752485753355388</v>
      </c>
      <c r="O48" s="156">
        <f t="shared" si="53"/>
        <v>0.10752485753355388</v>
      </c>
      <c r="P48" s="156">
        <f t="shared" si="53"/>
        <v>0.10752485753355388</v>
      </c>
      <c r="Q48" s="156">
        <f t="shared" si="53"/>
        <v>0.10752485753355388</v>
      </c>
      <c r="R48" s="156">
        <f t="shared" si="53"/>
        <v>0.10752485753355388</v>
      </c>
      <c r="S48" s="156">
        <f t="shared" si="53"/>
        <v>0.10752485753355388</v>
      </c>
      <c r="T48" s="156">
        <f t="shared" si="53"/>
        <v>0.10752485753355388</v>
      </c>
      <c r="U48" s="156">
        <f t="shared" si="53"/>
        <v>0.10752485753355388</v>
      </c>
      <c r="V48" s="156">
        <f t="shared" si="53"/>
        <v>0.10752485753355388</v>
      </c>
      <c r="W48" s="156">
        <f t="shared" si="53"/>
        <v>0.10752485753355388</v>
      </c>
      <c r="X48" s="156">
        <f t="shared" si="53"/>
        <v>0.10752485753355388</v>
      </c>
      <c r="Y48" s="156">
        <f t="shared" si="53"/>
        <v>0.10752485753355388</v>
      </c>
      <c r="Z48" s="156">
        <f t="shared" si="53"/>
        <v>0.10752485753355388</v>
      </c>
      <c r="AA48" s="156">
        <f t="shared" si="53"/>
        <v>0.10752485753355388</v>
      </c>
      <c r="AB48" s="156">
        <f t="shared" si="53"/>
        <v>0.10752485753355388</v>
      </c>
      <c r="AC48" s="156">
        <f t="shared" si="53"/>
        <v>0.10752485753355388</v>
      </c>
      <c r="AD48" s="156">
        <f t="shared" si="53"/>
        <v>0.10752485753355388</v>
      </c>
      <c r="AE48" s="156">
        <f t="shared" si="53"/>
        <v>0.10752485753355388</v>
      </c>
    </row>
    <row r="49" spans="1:110">
      <c r="B49" s="1"/>
    </row>
    <row r="50" spans="1:110">
      <c r="B50" s="1"/>
      <c r="C50" s="160">
        <f>SUM(C39:C48)</f>
        <v>1</v>
      </c>
      <c r="D50" s="160">
        <f>SUM(D39:D48)</f>
        <v>1</v>
      </c>
      <c r="E50" s="160">
        <f>SUM(E39:E48)</f>
        <v>0.99999999999999989</v>
      </c>
      <c r="F50" s="160">
        <f>SUM(F39:F48)</f>
        <v>1</v>
      </c>
      <c r="G50" s="160">
        <f t="shared" ref="G50:K50" si="55">SUM(G39:G48)</f>
        <v>1</v>
      </c>
      <c r="H50" s="160">
        <f t="shared" si="55"/>
        <v>0.99999999999999989</v>
      </c>
      <c r="I50" s="160">
        <f t="shared" si="55"/>
        <v>0.99999999999999989</v>
      </c>
      <c r="J50" s="160">
        <f t="shared" si="55"/>
        <v>0.99999999999999978</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0.39131747323163918</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1.4764042857300288E-2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2.1659262705357032E-2</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0.31833106760782087</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0.25392815359788262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15802371.260224618</v>
      </c>
      <c r="C2" s="5">
        <f>SUMIFS(Imports_new!C$10:C$33,Imports_new!$A$10:$A$33,$A2)</f>
        <v>15802371.260224618</v>
      </c>
      <c r="D2" s="5">
        <f>SUMIFS(Imports_new!D$10:D$33,Imports_new!$A$10:$A$33,$A2)</f>
        <v>15802371.260224618</v>
      </c>
      <c r="E2" s="5">
        <f>SUMIFS(Imports_new!E$10:E$33,Imports_new!$A$10:$A$33,$A2)</f>
        <v>13181682.612132449</v>
      </c>
      <c r="F2" s="5">
        <f>SUMIFS(Imports_new!F$10:F$33,Imports_new!$A$10:$A$33,$A2)</f>
        <v>11525044.968132928</v>
      </c>
      <c r="G2" s="5">
        <f>SUMIFS(Imports_new!G$10:G$33,Imports_new!$A$10:$A$33,$A2)</f>
        <v>11162334.975963399</v>
      </c>
      <c r="H2" s="5">
        <f>SUMIFS(Imports_new!H$10:H$33,Imports_new!$A$10:$A$33,$A2)</f>
        <v>10598182.473570796</v>
      </c>
      <c r="I2" s="5">
        <f>SUMIFS(Imports_new!I$10:I$33,Imports_new!$A$10:$A$33,$A2)</f>
        <v>8888055.6749841124</v>
      </c>
      <c r="J2" s="5">
        <f>SUMIFS(Imports_new!J$10:J$33,Imports_new!$A$10:$A$33,$A2)</f>
        <v>5226006.2900399836</v>
      </c>
      <c r="K2" s="5">
        <f>SUMIFS(Imports_new!K$10:K$33,Imports_new!$A$10:$A$33,$A2)</f>
        <v>3541195.426694301</v>
      </c>
      <c r="L2" s="5">
        <f>SUMIFS(Imports_new!L$10:L$33,Imports_new!$A$10:$A$33,$A2)</f>
        <v>2359500.5694602458</v>
      </c>
      <c r="M2" s="5">
        <f>SUMIFS(Imports_new!M$10:M$33,Imports_new!$A$10:$A$33,$A2)</f>
        <v>2359500.5694602458</v>
      </c>
      <c r="N2" s="5">
        <f>SUMIFS(Imports_new!N$10:N$33,Imports_new!$A$10:$A$33,$A2)</f>
        <v>2359500.5694602458</v>
      </c>
      <c r="O2" s="5">
        <f>SUMIFS(Imports_new!O$10:O$33,Imports_new!$A$10:$A$33,$A2)</f>
        <v>2359500.5694602458</v>
      </c>
      <c r="P2" s="5">
        <f>SUMIFS(Imports_new!P$10:P$33,Imports_new!$A$10:$A$33,$A2)</f>
        <v>2359500.5694602458</v>
      </c>
      <c r="Q2" s="5">
        <f>SUMIFS(Imports_new!Q$10:Q$33,Imports_new!$A$10:$A$33,$A2)</f>
        <v>2359500.5694602458</v>
      </c>
      <c r="R2" s="5">
        <f>SUMIFS(Imports_new!R$10:R$33,Imports_new!$A$10:$A$33,$A2)</f>
        <v>2359500.5694602458</v>
      </c>
      <c r="S2" s="5">
        <f>SUMIFS(Imports_new!S$10:S$33,Imports_new!$A$10:$A$33,$A2)</f>
        <v>2359500.5694602458</v>
      </c>
      <c r="T2" s="5">
        <f>SUMIFS(Imports_new!T$10:T$33,Imports_new!$A$10:$A$33,$A2)</f>
        <v>2359500.5694602458</v>
      </c>
      <c r="U2" s="5">
        <f>SUMIFS(Imports_new!U$10:U$33,Imports_new!$A$10:$A$33,$A2)</f>
        <v>2359500.5694602458</v>
      </c>
      <c r="V2" s="5">
        <f>SUMIFS(Imports_new!V$10:V$33,Imports_new!$A$10:$A$33,$A2)</f>
        <v>2359500.5694602458</v>
      </c>
      <c r="W2" s="5">
        <f>SUMIFS(Imports_new!W$10:W$33,Imports_new!$A$10:$A$33,$A2)</f>
        <v>2359500.5694602458</v>
      </c>
      <c r="X2" s="5">
        <f>SUMIFS(Imports_new!X$10:X$33,Imports_new!$A$10:$A$33,$A2)</f>
        <v>2359500.5694602458</v>
      </c>
      <c r="Y2" s="5">
        <f>SUMIFS(Imports_new!Y$10:Y$33,Imports_new!$A$10:$A$33,$A2)</f>
        <v>2359500.5694602458</v>
      </c>
      <c r="Z2" s="5">
        <f>SUMIFS(Imports_new!Z$10:Z$33,Imports_new!$A$10:$A$33,$A2)</f>
        <v>2359500.5694602458</v>
      </c>
      <c r="AA2" s="5">
        <f>SUMIFS(Imports_new!AA$10:AA$33,Imports_new!$A$10:$A$33,$A2)</f>
        <v>2359500.5694602458</v>
      </c>
      <c r="AB2" s="5">
        <f>SUMIFS(Imports_new!AB$10:AB$33,Imports_new!$A$10:$A$33,$A2)</f>
        <v>2359500.5694602458</v>
      </c>
      <c r="AC2" s="5">
        <f>SUMIFS(Imports_new!AC$10:AC$33,Imports_new!$A$10:$A$33,$A2)</f>
        <v>2359500.5694602458</v>
      </c>
      <c r="AD2" s="5">
        <f>SUMIFS(Imports_new!AD$10:AD$33,Imports_new!$A$10:$A$33,$A2)</f>
        <v>2359500.5694602458</v>
      </c>
      <c r="AE2" s="5">
        <f>SUMIFS(Imports_new!AE$10:AE$33,Imports_new!$A$10:$A$33,$A2)</f>
        <v>2359500.5694602458</v>
      </c>
      <c r="AF2" s="5">
        <f>SUMIFS(Imports_new!AF$10:AF$33,Imports_new!$A$10:$A$33,$A2)</f>
        <v>2359500.5694602458</v>
      </c>
    </row>
    <row r="3" spans="1:32">
      <c r="A3" s="2" t="s">
        <v>346</v>
      </c>
      <c r="B3" s="5">
        <f>SUMIFS(Imports_new!B$10:B$33,Imports_new!$A$10:$A$33,$A3)</f>
        <v>8486817.6952304412</v>
      </c>
      <c r="C3" s="5">
        <f>SUMIFS(Imports_new!C$10:C$33,Imports_new!$A$10:$A$33,$A3)</f>
        <v>8486817.6952304412</v>
      </c>
      <c r="D3" s="5">
        <f>SUMIFS(Imports_new!D$10:D$33,Imports_new!$A$10:$A$33,$A3)</f>
        <v>8486817.6952304412</v>
      </c>
      <c r="E3" s="5">
        <f>SUMIFS(Imports_new!E$10:E$33,Imports_new!$A$10:$A$33,$A3)</f>
        <v>10375810.665471947</v>
      </c>
      <c r="F3" s="5">
        <f>SUMIFS(Imports_new!F$10:F$33,Imports_new!$A$10:$A$33,$A3)</f>
        <v>11461727.249931356</v>
      </c>
      <c r="G3" s="5">
        <f>SUMIFS(Imports_new!G$10:G$33,Imports_new!$A$10:$A$33,$A3)</f>
        <v>11620397.130775034</v>
      </c>
      <c r="H3" s="5">
        <f>SUMIFS(Imports_new!H$10:H$33,Imports_new!$A$10:$A$33,$A3)</f>
        <v>11928378.348979369</v>
      </c>
      <c r="I3" s="5">
        <f>SUMIFS(Imports_new!I$10:I$33,Imports_new!$A$10:$A$33,$A3)</f>
        <v>13301732.162756447</v>
      </c>
      <c r="J3" s="5">
        <f>SUMIFS(Imports_new!J$10:J$33,Imports_new!$A$10:$A$33,$A3)</f>
        <v>14558369.565609178</v>
      </c>
      <c r="K3" s="5">
        <f>SUMIFS(Imports_new!K$10:K$33,Imports_new!$A$10:$A$33,$A3)</f>
        <v>14449240.694110265</v>
      </c>
      <c r="L3" s="5">
        <f>SUMIFS(Imports_new!L$10:L$33,Imports_new!$A$10:$A$33,$A3)</f>
        <v>13246029.810589818</v>
      </c>
      <c r="M3" s="5">
        <f>SUMIFS(Imports_new!M$10:M$33,Imports_new!$A$10:$A$33,$A3)</f>
        <v>13246029.810589818</v>
      </c>
      <c r="N3" s="5">
        <f>SUMIFS(Imports_new!N$10:N$33,Imports_new!$A$10:$A$33,$A3)</f>
        <v>13246029.810589818</v>
      </c>
      <c r="O3" s="5">
        <f>SUMIFS(Imports_new!O$10:O$33,Imports_new!$A$10:$A$33,$A3)</f>
        <v>13246029.810589818</v>
      </c>
      <c r="P3" s="5">
        <f>SUMIFS(Imports_new!P$10:P$33,Imports_new!$A$10:$A$33,$A3)</f>
        <v>13246029.810589818</v>
      </c>
      <c r="Q3" s="5">
        <f>SUMIFS(Imports_new!Q$10:Q$33,Imports_new!$A$10:$A$33,$A3)</f>
        <v>13246029.810589818</v>
      </c>
      <c r="R3" s="5">
        <f>SUMIFS(Imports_new!R$10:R$33,Imports_new!$A$10:$A$33,$A3)</f>
        <v>13246029.810589818</v>
      </c>
      <c r="S3" s="5">
        <f>SUMIFS(Imports_new!S$10:S$33,Imports_new!$A$10:$A$33,$A3)</f>
        <v>13246029.810589818</v>
      </c>
      <c r="T3" s="5">
        <f>SUMIFS(Imports_new!T$10:T$33,Imports_new!$A$10:$A$33,$A3)</f>
        <v>13246029.810589818</v>
      </c>
      <c r="U3" s="5">
        <f>SUMIFS(Imports_new!U$10:U$33,Imports_new!$A$10:$A$33,$A3)</f>
        <v>13246029.810589818</v>
      </c>
      <c r="V3" s="5">
        <f>SUMIFS(Imports_new!V$10:V$33,Imports_new!$A$10:$A$33,$A3)</f>
        <v>13246029.810589818</v>
      </c>
      <c r="W3" s="5">
        <f>SUMIFS(Imports_new!W$10:W$33,Imports_new!$A$10:$A$33,$A3)</f>
        <v>13246029.810589818</v>
      </c>
      <c r="X3" s="5">
        <f>SUMIFS(Imports_new!X$10:X$33,Imports_new!$A$10:$A$33,$A3)</f>
        <v>13246029.810589818</v>
      </c>
      <c r="Y3" s="5">
        <f>SUMIFS(Imports_new!Y$10:Y$33,Imports_new!$A$10:$A$33,$A3)</f>
        <v>13246029.810589818</v>
      </c>
      <c r="Z3" s="5">
        <f>SUMIFS(Imports_new!Z$10:Z$33,Imports_new!$A$10:$A$33,$A3)</f>
        <v>13246029.810589818</v>
      </c>
      <c r="AA3" s="5">
        <f>SUMIFS(Imports_new!AA$10:AA$33,Imports_new!$A$10:$A$33,$A3)</f>
        <v>13246029.810589818</v>
      </c>
      <c r="AB3" s="5">
        <f>SUMIFS(Imports_new!AB$10:AB$33,Imports_new!$A$10:$A$33,$A3)</f>
        <v>13246029.810589818</v>
      </c>
      <c r="AC3" s="5">
        <f>SUMIFS(Imports_new!AC$10:AC$33,Imports_new!$A$10:$A$33,$A3)</f>
        <v>13246029.810589818</v>
      </c>
      <c r="AD3" s="5">
        <f>SUMIFS(Imports_new!AD$10:AD$33,Imports_new!$A$10:$A$33,$A3)</f>
        <v>13246029.810589818</v>
      </c>
      <c r="AE3" s="5">
        <f>SUMIFS(Imports_new!AE$10:AE$33,Imports_new!$A$10:$A$33,$A3)</f>
        <v>13246029.810589818</v>
      </c>
      <c r="AF3" s="5">
        <f>SUMIFS(Imports_new!AF$10:AF$33,Imports_new!$A$10:$A$33,$A3)</f>
        <v>13246029.810589818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3188569.9393896451</v>
      </c>
      <c r="C5" s="5">
        <f>SUMIFS(Imports_new!C$10:C$33,Imports_new!$A$10:$A$33,$A5)</f>
        <v>3188569.9393896451</v>
      </c>
      <c r="D5" s="5">
        <f>SUMIFS(Imports_new!D$10:D$33,Imports_new!$A$10:$A$33,$A5)</f>
        <v>3188569.9393896451</v>
      </c>
      <c r="E5" s="5">
        <f>SUMIFS(Imports_new!E$10:E$33,Imports_new!$A$10:$A$33,$A5)</f>
        <v>3253565.1235043281</v>
      </c>
      <c r="F5" s="5">
        <f>SUMIFS(Imports_new!F$10:F$33,Imports_new!$A$10:$A$33,$A5)</f>
        <v>3240239.2364687095</v>
      </c>
      <c r="G5" s="5">
        <f>SUMIFS(Imports_new!G$10:G$33,Imports_new!$A$10:$A$33,$A5)</f>
        <v>3305204.5414001667</v>
      </c>
      <c r="H5" s="5">
        <f>SUMIFS(Imports_new!H$10:H$33,Imports_new!$A$10:$A$33,$A5)</f>
        <v>3320211.7523331763</v>
      </c>
      <c r="I5" s="5">
        <f>SUMIFS(Imports_new!I$10:I$33,Imports_new!$A$10:$A$33,$A5)</f>
        <v>3356717.3946227478</v>
      </c>
      <c r="J5" s="5">
        <f>SUMIFS(Imports_new!J$10:J$33,Imports_new!$A$10:$A$33,$A5)</f>
        <v>3577025.8493605652</v>
      </c>
      <c r="K5" s="5">
        <f>SUMIFS(Imports_new!K$10:K$33,Imports_new!$A$10:$A$33,$A5)</f>
        <v>3650609.5796073182</v>
      </c>
      <c r="L5" s="5">
        <f>SUMIFS(Imports_new!L$10:L$33,Imports_new!$A$10:$A$33,$A5)</f>
        <v>3808427.8259196621</v>
      </c>
      <c r="M5" s="5">
        <f>SUMIFS(Imports_new!M$10:M$33,Imports_new!$A$10:$A$33,$A5)</f>
        <v>3808427.8259196621</v>
      </c>
      <c r="N5" s="5">
        <f>SUMIFS(Imports_new!N$10:N$33,Imports_new!$A$10:$A$33,$A5)</f>
        <v>3808427.8259196621</v>
      </c>
      <c r="O5" s="5">
        <f>SUMIFS(Imports_new!O$10:O$33,Imports_new!$A$10:$A$33,$A5)</f>
        <v>3808427.8259196621</v>
      </c>
      <c r="P5" s="5">
        <f>SUMIFS(Imports_new!P$10:P$33,Imports_new!$A$10:$A$33,$A5)</f>
        <v>3808427.8259196621</v>
      </c>
      <c r="Q5" s="5">
        <f>SUMIFS(Imports_new!Q$10:Q$33,Imports_new!$A$10:$A$33,$A5)</f>
        <v>3808427.8259196621</v>
      </c>
      <c r="R5" s="5">
        <f>SUMIFS(Imports_new!R$10:R$33,Imports_new!$A$10:$A$33,$A5)</f>
        <v>3808427.8259196621</v>
      </c>
      <c r="S5" s="5">
        <f>SUMIFS(Imports_new!S$10:S$33,Imports_new!$A$10:$A$33,$A5)</f>
        <v>3808427.8259196621</v>
      </c>
      <c r="T5" s="5">
        <f>SUMIFS(Imports_new!T$10:T$33,Imports_new!$A$10:$A$33,$A5)</f>
        <v>3808427.8259196621</v>
      </c>
      <c r="U5" s="5">
        <f>SUMIFS(Imports_new!U$10:U$33,Imports_new!$A$10:$A$33,$A5)</f>
        <v>3808427.8259196621</v>
      </c>
      <c r="V5" s="5">
        <f>SUMIFS(Imports_new!V$10:V$33,Imports_new!$A$10:$A$33,$A5)</f>
        <v>3808427.8259196621</v>
      </c>
      <c r="W5" s="5">
        <f>SUMIFS(Imports_new!W$10:W$33,Imports_new!$A$10:$A$33,$A5)</f>
        <v>3808427.8259196621</v>
      </c>
      <c r="X5" s="5">
        <f>SUMIFS(Imports_new!X$10:X$33,Imports_new!$A$10:$A$33,$A5)</f>
        <v>3808427.8259196621</v>
      </c>
      <c r="Y5" s="5">
        <f>SUMIFS(Imports_new!Y$10:Y$33,Imports_new!$A$10:$A$33,$A5)</f>
        <v>3808427.8259196621</v>
      </c>
      <c r="Z5" s="5">
        <f>SUMIFS(Imports_new!Z$10:Z$33,Imports_new!$A$10:$A$33,$A5)</f>
        <v>3808427.8259196621</v>
      </c>
      <c r="AA5" s="5">
        <f>SUMIFS(Imports_new!AA$10:AA$33,Imports_new!$A$10:$A$33,$A5)</f>
        <v>3808427.8259196621</v>
      </c>
      <c r="AB5" s="5">
        <f>SUMIFS(Imports_new!AB$10:AB$33,Imports_new!$A$10:$A$33,$A5)</f>
        <v>3808427.8259196621</v>
      </c>
      <c r="AC5" s="5">
        <f>SUMIFS(Imports_new!AC$10:AC$33,Imports_new!$A$10:$A$33,$A5)</f>
        <v>3808427.8259196621</v>
      </c>
      <c r="AD5" s="5">
        <f>SUMIFS(Imports_new!AD$10:AD$33,Imports_new!$A$10:$A$33,$A5)</f>
        <v>3808427.8259196621</v>
      </c>
      <c r="AE5" s="5">
        <f>SUMIFS(Imports_new!AE$10:AE$33,Imports_new!$A$10:$A$33,$A5)</f>
        <v>3808427.8259196621</v>
      </c>
      <c r="AF5" s="5">
        <f>SUMIFS(Imports_new!AF$10:AF$33,Imports_new!$A$10:$A$33,$A5)</f>
        <v>3808427.8259196621</v>
      </c>
    </row>
    <row r="6" spans="1:32">
      <c r="A6" s="2" t="s">
        <v>101</v>
      </c>
      <c r="B6" s="5">
        <f>SUMIFS(Imports_new!B$10:B$33,Imports_new!$A$10:$A$33,$A6)</f>
        <v>389084.57377573493</v>
      </c>
      <c r="C6" s="5">
        <f>SUMIFS(Imports_new!C$10:C$33,Imports_new!$A$10:$A$33,$A6)</f>
        <v>389084.57377573493</v>
      </c>
      <c r="D6" s="5">
        <f>SUMIFS(Imports_new!D$10:D$33,Imports_new!$A$10:$A$33,$A6)</f>
        <v>389084.57377573493</v>
      </c>
      <c r="E6" s="5">
        <f>SUMIFS(Imports_new!E$10:E$33,Imports_new!$A$10:$A$33,$A6)</f>
        <v>437840.22156838467</v>
      </c>
      <c r="F6" s="5">
        <f>SUMIFS(Imports_new!F$10:F$33,Imports_new!$A$10:$A$33,$A6)</f>
        <v>494911.55814664968</v>
      </c>
      <c r="G6" s="5">
        <f>SUMIFS(Imports_new!G$10:G$33,Imports_new!$A$10:$A$33,$A6)</f>
        <v>502500.83393849665</v>
      </c>
      <c r="H6" s="5">
        <f>SUMIFS(Imports_new!H$10:H$33,Imports_new!$A$10:$A$33,$A6)</f>
        <v>538274.12389330915</v>
      </c>
      <c r="I6" s="5">
        <f>SUMIFS(Imports_new!I$10:I$33,Imports_new!$A$10:$A$33,$A6)</f>
        <v>635225.55548618257</v>
      </c>
      <c r="J6" s="5">
        <f>SUMIFS(Imports_new!J$10:J$33,Imports_new!$A$10:$A$33,$A6)</f>
        <v>975545.43166447186</v>
      </c>
      <c r="K6" s="5">
        <f>SUMIFS(Imports_new!K$10:K$33,Imports_new!$A$10:$A$33,$A6)</f>
        <v>1100408.2878354834</v>
      </c>
      <c r="L6" s="5">
        <f>SUMIFS(Imports_new!L$10:L$33,Imports_new!$A$10:$A$33,$A6)</f>
        <v>1211351.4889936969</v>
      </c>
      <c r="M6" s="5">
        <f>SUMIFS(Imports_new!M$10:M$33,Imports_new!$A$10:$A$33,$A6)</f>
        <v>1211351.4889936969</v>
      </c>
      <c r="N6" s="5">
        <f>SUMIFS(Imports_new!N$10:N$33,Imports_new!$A$10:$A$33,$A6)</f>
        <v>1211351.4889936969</v>
      </c>
      <c r="O6" s="5">
        <f>SUMIFS(Imports_new!O$10:O$33,Imports_new!$A$10:$A$33,$A6)</f>
        <v>1211351.4889936969</v>
      </c>
      <c r="P6" s="5">
        <f>SUMIFS(Imports_new!P$10:P$33,Imports_new!$A$10:$A$33,$A6)</f>
        <v>1211351.4889936969</v>
      </c>
      <c r="Q6" s="5">
        <f>SUMIFS(Imports_new!Q$10:Q$33,Imports_new!$A$10:$A$33,$A6)</f>
        <v>1211351.4889936969</v>
      </c>
      <c r="R6" s="5">
        <f>SUMIFS(Imports_new!R$10:R$33,Imports_new!$A$10:$A$33,$A6)</f>
        <v>1211351.4889936969</v>
      </c>
      <c r="S6" s="5">
        <f>SUMIFS(Imports_new!S$10:S$33,Imports_new!$A$10:$A$33,$A6)</f>
        <v>1211351.4889936969</v>
      </c>
      <c r="T6" s="5">
        <f>SUMIFS(Imports_new!T$10:T$33,Imports_new!$A$10:$A$33,$A6)</f>
        <v>1211351.4889936969</v>
      </c>
      <c r="U6" s="5">
        <f>SUMIFS(Imports_new!U$10:U$33,Imports_new!$A$10:$A$33,$A6)</f>
        <v>1211351.4889936969</v>
      </c>
      <c r="V6" s="5">
        <f>SUMIFS(Imports_new!V$10:V$33,Imports_new!$A$10:$A$33,$A6)</f>
        <v>1211351.4889936969</v>
      </c>
      <c r="W6" s="5">
        <f>SUMIFS(Imports_new!W$10:W$33,Imports_new!$A$10:$A$33,$A6)</f>
        <v>1211351.4889936969</v>
      </c>
      <c r="X6" s="5">
        <f>SUMIFS(Imports_new!X$10:X$33,Imports_new!$A$10:$A$33,$A6)</f>
        <v>1211351.4889936969</v>
      </c>
      <c r="Y6" s="5">
        <f>SUMIFS(Imports_new!Y$10:Y$33,Imports_new!$A$10:$A$33,$A6)</f>
        <v>1211351.4889936969</v>
      </c>
      <c r="Z6" s="5">
        <f>SUMIFS(Imports_new!Z$10:Z$33,Imports_new!$A$10:$A$33,$A6)</f>
        <v>1211351.4889936969</v>
      </c>
      <c r="AA6" s="5">
        <f>SUMIFS(Imports_new!AA$10:AA$33,Imports_new!$A$10:$A$33,$A6)</f>
        <v>1211351.4889936969</v>
      </c>
      <c r="AB6" s="5">
        <f>SUMIFS(Imports_new!AB$10:AB$33,Imports_new!$A$10:$A$33,$A6)</f>
        <v>1211351.4889936969</v>
      </c>
      <c r="AC6" s="5">
        <f>SUMIFS(Imports_new!AC$10:AC$33,Imports_new!$A$10:$A$33,$A6)</f>
        <v>1211351.4889936969</v>
      </c>
      <c r="AD6" s="5">
        <f>SUMIFS(Imports_new!AD$10:AD$33,Imports_new!$A$10:$A$33,$A6)</f>
        <v>1211351.4889936969</v>
      </c>
      <c r="AE6" s="5">
        <f>SUMIFS(Imports_new!AE$10:AE$33,Imports_new!$A$10:$A$33,$A6)</f>
        <v>1211351.4889936969</v>
      </c>
      <c r="AF6" s="5">
        <f>SUMIFS(Imports_new!AF$10:AF$33,Imports_new!$A$10:$A$33,$A6)</f>
        <v>1211351.4889936969</v>
      </c>
    </row>
    <row r="7" spans="1:32">
      <c r="A7" s="2" t="s">
        <v>100</v>
      </c>
      <c r="B7" s="5">
        <f>SUMIFS(Imports_new!B$10:B$33,Imports_new!$A$10:$A$33,$A7)</f>
        <v>2365206.6548823556</v>
      </c>
      <c r="C7" s="5">
        <f>SUMIFS(Imports_new!C$10:C$33,Imports_new!$A$10:$A$33,$A7)</f>
        <v>2365206.6548823556</v>
      </c>
      <c r="D7" s="5">
        <f>SUMIFS(Imports_new!D$10:D$33,Imports_new!$A$10:$A$33,$A7)</f>
        <v>2365206.6548823556</v>
      </c>
      <c r="E7" s="5">
        <f>SUMIFS(Imports_new!E$10:E$33,Imports_new!$A$10:$A$33,$A7)</f>
        <v>2877971.7058353634</v>
      </c>
      <c r="F7" s="5">
        <f>SUMIFS(Imports_new!F$10:F$33,Imports_new!$A$10:$A$33,$A7)</f>
        <v>3359452.0724492073</v>
      </c>
      <c r="G7" s="5">
        <f>SUMIFS(Imports_new!G$10:G$33,Imports_new!$A$10:$A$33,$A7)</f>
        <v>3456190.1947165648</v>
      </c>
      <c r="H7" s="5">
        <f>SUMIFS(Imports_new!H$10:H$33,Imports_new!$A$10:$A$33,$A7)</f>
        <v>3626185.8931740168</v>
      </c>
      <c r="I7" s="5">
        <f>SUMIFS(Imports_new!I$10:I$33,Imports_new!$A$10:$A$33,$A7)</f>
        <v>3805669.5736209615</v>
      </c>
      <c r="J7" s="5">
        <f>SUMIFS(Imports_new!J$10:J$33,Imports_new!$A$10:$A$33,$A7)</f>
        <v>5269883.730692043</v>
      </c>
      <c r="K7" s="5">
        <f>SUMIFS(Imports_new!K$10:K$33,Imports_new!$A$10:$A$33,$A7)</f>
        <v>5612122.8514143163</v>
      </c>
      <c r="L7" s="5">
        <f>SUMIFS(Imports_new!L$10:L$33,Imports_new!$A$10:$A$33,$A7)</f>
        <v>6463482.3043488534</v>
      </c>
      <c r="M7" s="5">
        <f>SUMIFS(Imports_new!M$10:M$33,Imports_new!$A$10:$A$33,$A7)</f>
        <v>6463482.3043488534</v>
      </c>
      <c r="N7" s="5">
        <f>SUMIFS(Imports_new!N$10:N$33,Imports_new!$A$10:$A$33,$A7)</f>
        <v>6463482.3043488534</v>
      </c>
      <c r="O7" s="5">
        <f>SUMIFS(Imports_new!O$10:O$33,Imports_new!$A$10:$A$33,$A7)</f>
        <v>6463482.3043488534</v>
      </c>
      <c r="P7" s="5">
        <f>SUMIFS(Imports_new!P$10:P$33,Imports_new!$A$10:$A$33,$A7)</f>
        <v>6463482.3043488534</v>
      </c>
      <c r="Q7" s="5">
        <f>SUMIFS(Imports_new!Q$10:Q$33,Imports_new!$A$10:$A$33,$A7)</f>
        <v>6463482.3043488534</v>
      </c>
      <c r="R7" s="5">
        <f>SUMIFS(Imports_new!R$10:R$33,Imports_new!$A$10:$A$33,$A7)</f>
        <v>6463482.3043488534</v>
      </c>
      <c r="S7" s="5">
        <f>SUMIFS(Imports_new!S$10:S$33,Imports_new!$A$10:$A$33,$A7)</f>
        <v>6463482.3043488534</v>
      </c>
      <c r="T7" s="5">
        <f>SUMIFS(Imports_new!T$10:T$33,Imports_new!$A$10:$A$33,$A7)</f>
        <v>6463482.3043488534</v>
      </c>
      <c r="U7" s="5">
        <f>SUMIFS(Imports_new!U$10:U$33,Imports_new!$A$10:$A$33,$A7)</f>
        <v>6463482.3043488534</v>
      </c>
      <c r="V7" s="5">
        <f>SUMIFS(Imports_new!V$10:V$33,Imports_new!$A$10:$A$33,$A7)</f>
        <v>6463482.3043488534</v>
      </c>
      <c r="W7" s="5">
        <f>SUMIFS(Imports_new!W$10:W$33,Imports_new!$A$10:$A$33,$A7)</f>
        <v>6463482.3043488534</v>
      </c>
      <c r="X7" s="5">
        <f>SUMIFS(Imports_new!X$10:X$33,Imports_new!$A$10:$A$33,$A7)</f>
        <v>6463482.3043488534</v>
      </c>
      <c r="Y7" s="5">
        <f>SUMIFS(Imports_new!Y$10:Y$33,Imports_new!$A$10:$A$33,$A7)</f>
        <v>6463482.3043488534</v>
      </c>
      <c r="Z7" s="5">
        <f>SUMIFS(Imports_new!Z$10:Z$33,Imports_new!$A$10:$A$33,$A7)</f>
        <v>6463482.3043488534</v>
      </c>
      <c r="AA7" s="5">
        <f>SUMIFS(Imports_new!AA$10:AA$33,Imports_new!$A$10:$A$33,$A7)</f>
        <v>6463482.3043488534</v>
      </c>
      <c r="AB7" s="5">
        <f>SUMIFS(Imports_new!AB$10:AB$33,Imports_new!$A$10:$A$33,$A7)</f>
        <v>6463482.3043488534</v>
      </c>
      <c r="AC7" s="5">
        <f>SUMIFS(Imports_new!AC$10:AC$33,Imports_new!$A$10:$A$33,$A7)</f>
        <v>6463482.3043488534</v>
      </c>
      <c r="AD7" s="5">
        <f>SUMIFS(Imports_new!AD$10:AD$33,Imports_new!$A$10:$A$33,$A7)</f>
        <v>6463482.3043488534</v>
      </c>
      <c r="AE7" s="5">
        <f>SUMIFS(Imports_new!AE$10:AE$33,Imports_new!$A$10:$A$33,$A7)</f>
        <v>6463482.3043488534</v>
      </c>
      <c r="AF7" s="5">
        <f>SUMIFS(Imports_new!AF$10:AF$33,Imports_new!$A$10:$A$33,$A7)</f>
        <v>6463482.3043488534</v>
      </c>
    </row>
    <row r="8" spans="1:32">
      <c r="A8" s="2" t="s">
        <v>102</v>
      </c>
      <c r="B8" s="5">
        <f>SUMIFS(Imports_new!B$10:B$33,Imports_new!$A$10:$A$33,$A8)</f>
        <v>222943.60566329822</v>
      </c>
      <c r="C8" s="5">
        <f>SUMIFS(Imports_new!C$10:C$33,Imports_new!$A$10:$A$33,$A8)</f>
        <v>222943.60566329822</v>
      </c>
      <c r="D8" s="5">
        <f>SUMIFS(Imports_new!D$10:D$33,Imports_new!$A$10:$A$33,$A8)</f>
        <v>222943.60566329822</v>
      </c>
      <c r="E8" s="5">
        <f>SUMIFS(Imports_new!E$10:E$33,Imports_new!$A$10:$A$33,$A8)</f>
        <v>336275.3492495839</v>
      </c>
      <c r="F8" s="5">
        <f>SUMIFS(Imports_new!F$10:F$33,Imports_new!$A$10:$A$33,$A8)</f>
        <v>387940.1292936189</v>
      </c>
      <c r="G8" s="5">
        <f>SUMIFS(Imports_new!G$10:G$33,Imports_new!$A$10:$A$33,$A8)</f>
        <v>399461.76586473023</v>
      </c>
      <c r="H8" s="5">
        <f>SUMIFS(Imports_new!H$10:H$33,Imports_new!$A$10:$A$33,$A8)</f>
        <v>416626.04035355157</v>
      </c>
      <c r="I8" s="5">
        <f>SUMIFS(Imports_new!I$10:I$33,Imports_new!$A$10:$A$33,$A8)</f>
        <v>433371.8814934215</v>
      </c>
      <c r="J8" s="5">
        <f>SUMIFS(Imports_new!J$10:J$33,Imports_new!$A$10:$A$33,$A8)</f>
        <v>771699.48028758017</v>
      </c>
      <c r="K8" s="5">
        <f>SUMIFS(Imports_new!K$10:K$33,Imports_new!$A$10:$A$33,$A8)</f>
        <v>2013955.8231548925</v>
      </c>
      <c r="L8" s="5">
        <f>SUMIFS(Imports_new!L$10:L$33,Imports_new!$A$10:$A$33,$A8)</f>
        <v>3309880.2711814661</v>
      </c>
      <c r="M8" s="5">
        <f>SUMIFS(Imports_new!M$10:M$33,Imports_new!$A$10:$A$33,$A8)</f>
        <v>3309880.2711814661</v>
      </c>
      <c r="N8" s="5">
        <f>SUMIFS(Imports_new!N$10:N$33,Imports_new!$A$10:$A$33,$A8)</f>
        <v>3309880.2711814661</v>
      </c>
      <c r="O8" s="5">
        <f>SUMIFS(Imports_new!O$10:O$33,Imports_new!$A$10:$A$33,$A8)</f>
        <v>3309880.2711814661</v>
      </c>
      <c r="P8" s="5">
        <f>SUMIFS(Imports_new!P$10:P$33,Imports_new!$A$10:$A$33,$A8)</f>
        <v>3309880.2711814661</v>
      </c>
      <c r="Q8" s="5">
        <f>SUMIFS(Imports_new!Q$10:Q$33,Imports_new!$A$10:$A$33,$A8)</f>
        <v>3309880.2711814661</v>
      </c>
      <c r="R8" s="5">
        <f>SUMIFS(Imports_new!R$10:R$33,Imports_new!$A$10:$A$33,$A8)</f>
        <v>3309880.2711814661</v>
      </c>
      <c r="S8" s="5">
        <f>SUMIFS(Imports_new!S$10:S$33,Imports_new!$A$10:$A$33,$A8)</f>
        <v>3309880.2711814661</v>
      </c>
      <c r="T8" s="5">
        <f>SUMIFS(Imports_new!T$10:T$33,Imports_new!$A$10:$A$33,$A8)</f>
        <v>3309880.2711814661</v>
      </c>
      <c r="U8" s="5">
        <f>SUMIFS(Imports_new!U$10:U$33,Imports_new!$A$10:$A$33,$A8)</f>
        <v>3309880.2711814661</v>
      </c>
      <c r="V8" s="5">
        <f>SUMIFS(Imports_new!V$10:V$33,Imports_new!$A$10:$A$33,$A8)</f>
        <v>3309880.2711814661</v>
      </c>
      <c r="W8" s="5">
        <f>SUMIFS(Imports_new!W$10:W$33,Imports_new!$A$10:$A$33,$A8)</f>
        <v>3309880.2711814661</v>
      </c>
      <c r="X8" s="5">
        <f>SUMIFS(Imports_new!X$10:X$33,Imports_new!$A$10:$A$33,$A8)</f>
        <v>3309880.2711814661</v>
      </c>
      <c r="Y8" s="5">
        <f>SUMIFS(Imports_new!Y$10:Y$33,Imports_new!$A$10:$A$33,$A8)</f>
        <v>3309880.2711814661</v>
      </c>
      <c r="Z8" s="5">
        <f>SUMIFS(Imports_new!Z$10:Z$33,Imports_new!$A$10:$A$33,$A8)</f>
        <v>3309880.2711814661</v>
      </c>
      <c r="AA8" s="5">
        <f>SUMIFS(Imports_new!AA$10:AA$33,Imports_new!$A$10:$A$33,$A8)</f>
        <v>3309880.2711814661</v>
      </c>
      <c r="AB8" s="5">
        <f>SUMIFS(Imports_new!AB$10:AB$33,Imports_new!$A$10:$A$33,$A8)</f>
        <v>3309880.2711814661</v>
      </c>
      <c r="AC8" s="5">
        <f>SUMIFS(Imports_new!AC$10:AC$33,Imports_new!$A$10:$A$33,$A8)</f>
        <v>3309880.2711814661</v>
      </c>
      <c r="AD8" s="5">
        <f>SUMIFS(Imports_new!AD$10:AD$33,Imports_new!$A$10:$A$33,$A8)</f>
        <v>3309880.2711814661</v>
      </c>
      <c r="AE8" s="5">
        <f>SUMIFS(Imports_new!AE$10:AE$33,Imports_new!$A$10:$A$33,$A8)</f>
        <v>3309880.2711814661</v>
      </c>
      <c r="AF8" s="5">
        <f>SUMIFS(Imports_new!AF$10:AF$33,Imports_new!$A$10:$A$33,$A8)</f>
        <v>3309880.2711814661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108146.34631382575</v>
      </c>
      <c r="C10" s="5">
        <f>SUMIFS(Imports_new!C$10:C$33,Imports_new!$A$10:$A$33,$A10)</f>
        <v>108146.34631382575</v>
      </c>
      <c r="D10" s="5">
        <f>SUMIFS(Imports_new!D$10:D$33,Imports_new!$A$10:$A$33,$A10)</f>
        <v>108146.34631382575</v>
      </c>
      <c r="E10" s="5">
        <f>SUMIFS(Imports_new!E$10:E$33,Imports_new!$A$10:$A$33,$A10)</f>
        <v>111533.2925526504</v>
      </c>
      <c r="F10" s="5">
        <f>SUMIFS(Imports_new!F$10:F$33,Imports_new!$A$10:$A$33,$A10)</f>
        <v>120007.79472761448</v>
      </c>
      <c r="G10" s="5">
        <f>SUMIFS(Imports_new!G$10:G$33,Imports_new!$A$10:$A$33,$A10)</f>
        <v>123335.51502678197</v>
      </c>
      <c r="H10" s="5">
        <f>SUMIFS(Imports_new!H$10:H$33,Imports_new!$A$10:$A$33,$A10)</f>
        <v>126109.9122033863</v>
      </c>
      <c r="I10" s="5">
        <f>SUMIFS(Imports_new!I$10:I$33,Imports_new!$A$10:$A$33,$A10)</f>
        <v>127025.14702404183</v>
      </c>
      <c r="J10" s="5">
        <f>SUMIFS(Imports_new!J$10:J$33,Imports_new!$A$10:$A$33,$A10)</f>
        <v>150706.05436529202</v>
      </c>
      <c r="K10" s="5">
        <f>SUMIFS(Imports_new!K$10:K$33,Imports_new!$A$10:$A$33,$A10)</f>
        <v>151892.37932413816</v>
      </c>
      <c r="L10" s="5">
        <f>SUMIFS(Imports_new!L$10:L$33,Imports_new!$A$10:$A$33,$A10)</f>
        <v>157525.09145519891</v>
      </c>
      <c r="M10" s="5">
        <f>SUMIFS(Imports_new!M$10:M$33,Imports_new!$A$10:$A$33,$A10)</f>
        <v>157525.09145519891</v>
      </c>
      <c r="N10" s="5">
        <f>SUMIFS(Imports_new!N$10:N$33,Imports_new!$A$10:$A$33,$A10)</f>
        <v>157525.09145519891</v>
      </c>
      <c r="O10" s="5">
        <f>SUMIFS(Imports_new!O$10:O$33,Imports_new!$A$10:$A$33,$A10)</f>
        <v>157525.09145519891</v>
      </c>
      <c r="P10" s="5">
        <f>SUMIFS(Imports_new!P$10:P$33,Imports_new!$A$10:$A$33,$A10)</f>
        <v>157525.09145519891</v>
      </c>
      <c r="Q10" s="5">
        <f>SUMIFS(Imports_new!Q$10:Q$33,Imports_new!$A$10:$A$33,$A10)</f>
        <v>157525.09145519891</v>
      </c>
      <c r="R10" s="5">
        <f>SUMIFS(Imports_new!R$10:R$33,Imports_new!$A$10:$A$33,$A10)</f>
        <v>157525.09145519891</v>
      </c>
      <c r="S10" s="5">
        <f>SUMIFS(Imports_new!S$10:S$33,Imports_new!$A$10:$A$33,$A10)</f>
        <v>157525.09145519891</v>
      </c>
      <c r="T10" s="5">
        <f>SUMIFS(Imports_new!T$10:T$33,Imports_new!$A$10:$A$33,$A10)</f>
        <v>157525.09145519891</v>
      </c>
      <c r="U10" s="5">
        <f>SUMIFS(Imports_new!U$10:U$33,Imports_new!$A$10:$A$33,$A10)</f>
        <v>157525.09145519891</v>
      </c>
      <c r="V10" s="5">
        <f>SUMIFS(Imports_new!V$10:V$33,Imports_new!$A$10:$A$33,$A10)</f>
        <v>157525.09145519891</v>
      </c>
      <c r="W10" s="5">
        <f>SUMIFS(Imports_new!W$10:W$33,Imports_new!$A$10:$A$33,$A10)</f>
        <v>157525.09145519891</v>
      </c>
      <c r="X10" s="5">
        <f>SUMIFS(Imports_new!X$10:X$33,Imports_new!$A$10:$A$33,$A10)</f>
        <v>157525.09145519891</v>
      </c>
      <c r="Y10" s="5">
        <f>SUMIFS(Imports_new!Y$10:Y$33,Imports_new!$A$10:$A$33,$A10)</f>
        <v>157525.09145519891</v>
      </c>
      <c r="Z10" s="5">
        <f>SUMIFS(Imports_new!Z$10:Z$33,Imports_new!$A$10:$A$33,$A10)</f>
        <v>157525.09145519891</v>
      </c>
      <c r="AA10" s="5">
        <f>SUMIFS(Imports_new!AA$10:AA$33,Imports_new!$A$10:$A$33,$A10)</f>
        <v>157525.09145519891</v>
      </c>
      <c r="AB10" s="5">
        <f>SUMIFS(Imports_new!AB$10:AB$33,Imports_new!$A$10:$A$33,$A10)</f>
        <v>157525.09145519891</v>
      </c>
      <c r="AC10" s="5">
        <f>SUMIFS(Imports_new!AC$10:AC$33,Imports_new!$A$10:$A$33,$A10)</f>
        <v>157525.09145519891</v>
      </c>
      <c r="AD10" s="5">
        <f>SUMIFS(Imports_new!AD$10:AD$33,Imports_new!$A$10:$A$33,$A10)</f>
        <v>157525.09145519891</v>
      </c>
      <c r="AE10" s="5">
        <f>SUMIFS(Imports_new!AE$10:AE$33,Imports_new!$A$10:$A$33,$A10)</f>
        <v>157525.09145519891</v>
      </c>
      <c r="AF10" s="5">
        <f>SUMIFS(Imports_new!AF$10:AF$33,Imports_new!$A$10:$A$33,$A10)</f>
        <v>157525.09145519891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219325.92452007998</v>
      </c>
      <c r="C12" s="5">
        <f>SUMIFS(Imports_new!C$10:C$33,Imports_new!$A$10:$A$33,$A12)</f>
        <v>219325.92452007998</v>
      </c>
      <c r="D12" s="5">
        <f>SUMIFS(Imports_new!D$10:D$33,Imports_new!$A$10:$A$33,$A12)</f>
        <v>219325.92452007998</v>
      </c>
      <c r="E12" s="5">
        <f>SUMIFS(Imports_new!E$10:E$33,Imports_new!$A$10:$A$33,$A12)</f>
        <v>207787.02968529481</v>
      </c>
      <c r="F12" s="5">
        <f>SUMIFS(Imports_new!F$10:F$33,Imports_new!$A$10:$A$33,$A12)</f>
        <v>193142.99084991383</v>
      </c>
      <c r="G12" s="5">
        <f>SUMIFS(Imports_new!G$10:G$33,Imports_new!$A$10:$A$33,$A12)</f>
        <v>213041.04231482712</v>
      </c>
      <c r="H12" s="5">
        <f>SUMIFS(Imports_new!H$10:H$33,Imports_new!$A$10:$A$33,$A12)</f>
        <v>228497.45549239314</v>
      </c>
      <c r="I12" s="5">
        <f>SUMIFS(Imports_new!I$10:I$33,Imports_new!$A$10:$A$33,$A12)</f>
        <v>234668.61001208553</v>
      </c>
      <c r="J12" s="5">
        <f>SUMIFS(Imports_new!J$10:J$33,Imports_new!$A$10:$A$33,$A12)</f>
        <v>253229.59798088658</v>
      </c>
      <c r="K12" s="5">
        <f>SUMIFS(Imports_new!K$10:K$33,Imports_new!$A$10:$A$33,$A12)</f>
        <v>263040.95785928261</v>
      </c>
      <c r="L12" s="5">
        <f>SUMIFS(Imports_new!L$10:L$33,Imports_new!$A$10:$A$33,$A12)</f>
        <v>226268.63805105828</v>
      </c>
      <c r="M12" s="5">
        <f>SUMIFS(Imports_new!M$10:M$33,Imports_new!$A$10:$A$33,$A12)</f>
        <v>226268.63805105828</v>
      </c>
      <c r="N12" s="5">
        <f>SUMIFS(Imports_new!N$10:N$33,Imports_new!$A$10:$A$33,$A12)</f>
        <v>226268.63805105828</v>
      </c>
      <c r="O12" s="5">
        <f>SUMIFS(Imports_new!O$10:O$33,Imports_new!$A$10:$A$33,$A12)</f>
        <v>226268.63805105828</v>
      </c>
      <c r="P12" s="5">
        <f>SUMIFS(Imports_new!P$10:P$33,Imports_new!$A$10:$A$33,$A12)</f>
        <v>226268.63805105828</v>
      </c>
      <c r="Q12" s="5">
        <f>SUMIFS(Imports_new!Q$10:Q$33,Imports_new!$A$10:$A$33,$A12)</f>
        <v>226268.63805105828</v>
      </c>
      <c r="R12" s="5">
        <f>SUMIFS(Imports_new!R$10:R$33,Imports_new!$A$10:$A$33,$A12)</f>
        <v>226268.63805105828</v>
      </c>
      <c r="S12" s="5">
        <f>SUMIFS(Imports_new!S$10:S$33,Imports_new!$A$10:$A$33,$A12)</f>
        <v>226268.63805105828</v>
      </c>
      <c r="T12" s="5">
        <f>SUMIFS(Imports_new!T$10:T$33,Imports_new!$A$10:$A$33,$A12)</f>
        <v>226268.63805105828</v>
      </c>
      <c r="U12" s="5">
        <f>SUMIFS(Imports_new!U$10:U$33,Imports_new!$A$10:$A$33,$A12)</f>
        <v>226268.63805105828</v>
      </c>
      <c r="V12" s="5">
        <f>SUMIFS(Imports_new!V$10:V$33,Imports_new!$A$10:$A$33,$A12)</f>
        <v>226268.63805105828</v>
      </c>
      <c r="W12" s="5">
        <f>SUMIFS(Imports_new!W$10:W$33,Imports_new!$A$10:$A$33,$A12)</f>
        <v>226268.63805105828</v>
      </c>
      <c r="X12" s="5">
        <f>SUMIFS(Imports_new!X$10:X$33,Imports_new!$A$10:$A$33,$A12)</f>
        <v>226268.63805105828</v>
      </c>
      <c r="Y12" s="5">
        <f>SUMIFS(Imports_new!Y$10:Y$33,Imports_new!$A$10:$A$33,$A12)</f>
        <v>226268.63805105828</v>
      </c>
      <c r="Z12" s="5">
        <f>SUMIFS(Imports_new!Z$10:Z$33,Imports_new!$A$10:$A$33,$A12)</f>
        <v>226268.63805105828</v>
      </c>
      <c r="AA12" s="5">
        <f>SUMIFS(Imports_new!AA$10:AA$33,Imports_new!$A$10:$A$33,$A12)</f>
        <v>226268.63805105828</v>
      </c>
      <c r="AB12" s="5">
        <f>SUMIFS(Imports_new!AB$10:AB$33,Imports_new!$A$10:$A$33,$A12)</f>
        <v>226268.63805105828</v>
      </c>
      <c r="AC12" s="5">
        <f>SUMIFS(Imports_new!AC$10:AC$33,Imports_new!$A$10:$A$33,$A12)</f>
        <v>226268.63805105828</v>
      </c>
      <c r="AD12" s="5">
        <f>SUMIFS(Imports_new!AD$10:AD$33,Imports_new!$A$10:$A$33,$A12)</f>
        <v>226268.63805105828</v>
      </c>
      <c r="AE12" s="5">
        <f>SUMIFS(Imports_new!AE$10:AE$33,Imports_new!$A$10:$A$33,$A12)</f>
        <v>226268.63805105828</v>
      </c>
      <c r="AF12" s="5">
        <f>SUMIFS(Imports_new!AF$10:AF$33,Imports_new!$A$10:$A$33,$A12)</f>
        <v>226268.63805105828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2025-03-19T17:05:35Z</dcterms:modified>
</cp:coreProperties>
</file>