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OH\bldgs\SYDEC\"/>
    </mc:Choice>
  </mc:AlternateContent>
  <xr:revisionPtr revIDLastSave="0" documentId="8_{D8AE8C04-CAA0-4587-B5D7-099886B42158}"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s="1"/>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<sst xmlns="http://schemas.openxmlformats.org/spreadsheetml/2006/main" count="194484" uniqueCount="2015">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</sst>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192</v>
      </c>
      <c r="C1" s="30">
        <v>46241</v>
      </c>
    </row>
    <row r="2" spans="1:3" x14ac:dyDescent="0.45">
      <c r="A2" s="3" t="s">
        <v>2</v>
      </c>
      <c r="B2" s="4" t="str">
        <f>IFERROR(INDEX(Geography!B:B, MATCH($B$1, Geography!C:C, 0)), "")</f>
        <v>OH</v>
      </c>
    </row>
    <row r="3" spans="1:3" x14ac:dyDescent="0.45">
      <c r="A3" s="3" t="s">
        <v>3</v>
      </c>
      <c r="B3" s="4" t="str">
        <f>IFERROR(INDEX(Geography!E:E, MATCH($B$1, Geography!C:C, 0)), "")</f>
        <v>East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Ohio</v>
      </c>
    </row>
    <row r="311" spans="1:31" x14ac:dyDescent="0.45">
      <c r="A311" t="s">
        <v>1971</v>
      </c>
      <c r="B311" t="str">
        <f>About!$B$2</f>
        <v>OH</v>
      </c>
    </row>
    <row r="312" spans="1:31" x14ac:dyDescent="0.45">
      <c r="A312" t="s">
        <v>1972</v>
      </c>
      <c r="B312">
        <f>MATCH($B$311, $A$38:$A$85, 0)</f>
        <v>33</v>
      </c>
    </row>
    <row r="313" spans="1:31" x14ac:dyDescent="0.45">
      <c r="A313" t="s">
        <v>1973</v>
      </c>
      <c r="B313" s="24">
        <f>INDEX(Census_2020_Urban_Rural!$F$2:$F$57, MATCH($B$311, Census_2020_Urban_Rural!$B$2:$B$57, 0))</f>
        <v>76.284068542867431</v>
      </c>
    </row>
    <row r="314" spans="1:31" x14ac:dyDescent="0.45">
      <c r="A314" t="s">
        <v>1974</v>
      </c>
      <c r="B314" s="18">
        <f>$B$313 * $B$13</f>
        <v>0.76284068542867434</v>
      </c>
    </row>
    <row r="315" spans="1:31" x14ac:dyDescent="0.45">
      <c r="A315" t="s">
        <v>1975</v>
      </c>
      <c r="B315" s="22">
        <f>INDEX($K$38:$K$85, $B$312)</f>
        <v>153.40484974801359</v>
      </c>
    </row>
    <row r="316" spans="1:31" x14ac:dyDescent="0.45">
      <c r="A316" t="s">
        <v>1976</v>
      </c>
      <c r="B316" s="22">
        <f>INDEX($Q$38:$Q$85, $B$312)</f>
        <v>181.02507719557281</v>
      </c>
    </row>
    <row r="317" spans="1:31" x14ac:dyDescent="0.45">
      <c r="A317" t="s">
        <v>1977</v>
      </c>
      <c r="B317" s="22">
        <f>$B$315 * $B$314</f>
        <v>117.02346072985749</v>
      </c>
    </row>
    <row r="318" spans="1:31" x14ac:dyDescent="0.45">
      <c r="A318" t="s">
        <v>1978</v>
      </c>
      <c r="B318" s="22">
        <f>$B$315 * (1 - $B$314)</f>
        <v>36.381389018156106</v>
      </c>
    </row>
    <row r="319" spans="1:31" x14ac:dyDescent="0.45">
      <c r="A319" t="s">
        <v>1979</v>
      </c>
      <c r="B319" s="22">
        <f>$B$316</f>
        <v>181.02507719557281</v>
      </c>
    </row>
    <row r="320" spans="1:31" x14ac:dyDescent="0.45">
      <c r="A320" t="s">
        <v>1980</v>
      </c>
      <c r="B320" s="24">
        <f>INDEX($S$38:$S$85, $B$312)</f>
        <v>38984.400000000001</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153.40484974801359</v>
      </c>
      <c r="C322" s="28">
        <f t="shared" si="214"/>
        <v>153.40484974801359</v>
      </c>
      <c r="D322" s="28">
        <f t="shared" si="214"/>
        <v>153.40484974801359</v>
      </c>
      <c r="E322" s="28">
        <f t="shared" si="214"/>
        <v>153.40484974801359</v>
      </c>
      <c r="F322" s="28">
        <f t="shared" si="214"/>
        <v>153.40484974801359</v>
      </c>
      <c r="G322" s="28">
        <f t="shared" si="214"/>
        <v>167.48612063932936</v>
      </c>
      <c r="H322" s="28">
        <f t="shared" si="214"/>
        <v>183.41473015877307</v>
      </c>
      <c r="I322" s="28">
        <f t="shared" si="214"/>
        <v>200.67466647773264</v>
      </c>
      <c r="J322" s="28">
        <f t="shared" si="214"/>
        <v>217.99149508354955</v>
      </c>
      <c r="K322" s="28">
        <f t="shared" si="214"/>
        <v>236.99149477134938</v>
      </c>
      <c r="L322" s="28">
        <f t="shared" si="214"/>
        <v>258.31508062400889</v>
      </c>
      <c r="M322" s="28">
        <f t="shared" si="214"/>
        <v>280.91968936899758</v>
      </c>
      <c r="N322" s="28">
        <f t="shared" si="214"/>
        <v>305.75770013109388</v>
      </c>
      <c r="O322" s="28">
        <f t="shared" si="214"/>
        <v>333.4854326838402</v>
      </c>
      <c r="P322" s="28">
        <f t="shared" si="214"/>
        <v>364.57797738006644</v>
      </c>
      <c r="Q322" s="28">
        <f t="shared" si="214"/>
        <v>399.09189971828914</v>
      </c>
      <c r="R322" s="28">
        <f t="shared" si="214"/>
        <v>438.05959708281921</v>
      </c>
      <c r="S322" s="28">
        <f t="shared" si="214"/>
        <v>481.36422121297909</v>
      </c>
      <c r="T322" s="28">
        <f t="shared" si="214"/>
        <v>529.48668369468805</v>
      </c>
      <c r="U322" s="28">
        <f t="shared" si="214"/>
        <v>582.4177650757822</v>
      </c>
      <c r="V322" s="28">
        <f t="shared" si="214"/>
        <v>640.81574033151048</v>
      </c>
      <c r="W322" s="28">
        <f t="shared" si="214"/>
        <v>704.86388455435281</v>
      </c>
      <c r="X322" s="28">
        <f t="shared" si="214"/>
        <v>774.71581678982272</v>
      </c>
      <c r="Y322" s="28">
        <f t="shared" si="214"/>
        <v>851.79828326717177</v>
      </c>
      <c r="Z322" s="28">
        <f t="shared" si="214"/>
        <v>935.92197998640597</v>
      </c>
      <c r="AA322" s="28">
        <f t="shared" si="214"/>
        <v>1028.4195166133845</v>
      </c>
      <c r="AB322" s="28">
        <f t="shared" si="214"/>
        <v>1129.9784231554893</v>
      </c>
      <c r="AC322" s="28">
        <f t="shared" si="214"/>
        <v>1242.2256316930868</v>
      </c>
      <c r="AD322" s="28">
        <f t="shared" si="214"/>
        <v>1364.171578481637</v>
      </c>
      <c r="AE322" s="28">
        <f t="shared" si="214"/>
        <v>1498.1654658219913</v>
      </c>
    </row>
    <row r="323" spans="1:31" x14ac:dyDescent="0.45">
      <c r="A323" t="s">
        <v>1982</v>
      </c>
      <c r="B323" s="28">
        <f t="shared" ref="B323:AE323" si="215">INDEX(B$258:B$305, $B$312)</f>
        <v>181.02507719557281</v>
      </c>
      <c r="C323" s="28">
        <f t="shared" si="215"/>
        <v>181.02507719557281</v>
      </c>
      <c r="D323" s="28">
        <f t="shared" si="215"/>
        <v>181.02507719557281</v>
      </c>
      <c r="E323" s="28">
        <f t="shared" si="215"/>
        <v>181.02507719557281</v>
      </c>
      <c r="F323" s="28">
        <f t="shared" si="215"/>
        <v>181.02507719557281</v>
      </c>
      <c r="G323" s="28">
        <f t="shared" si="215"/>
        <v>214.99356776311879</v>
      </c>
      <c r="H323" s="28">
        <f t="shared" si="215"/>
        <v>246.75799045519253</v>
      </c>
      <c r="I323" s="28">
        <f t="shared" si="215"/>
        <v>263.45626729601179</v>
      </c>
      <c r="J323" s="28">
        <f t="shared" si="215"/>
        <v>274.03611940042788</v>
      </c>
      <c r="K323" s="28">
        <f t="shared" si="215"/>
        <v>286.40594034645346</v>
      </c>
      <c r="L323" s="28">
        <f t="shared" si="215"/>
        <v>296.25077920875594</v>
      </c>
      <c r="M323" s="28">
        <f t="shared" si="215"/>
        <v>304.20952621452983</v>
      </c>
      <c r="N323" s="28">
        <f t="shared" si="215"/>
        <v>313.31891886639465</v>
      </c>
      <c r="O323" s="28">
        <f t="shared" si="215"/>
        <v>327.44125044111678</v>
      </c>
      <c r="P323" s="28">
        <f t="shared" si="215"/>
        <v>339.20298518518445</v>
      </c>
      <c r="Q323" s="28">
        <f t="shared" si="215"/>
        <v>349.37465021227604</v>
      </c>
      <c r="R323" s="28">
        <f t="shared" si="215"/>
        <v>367.5375409198067</v>
      </c>
      <c r="S323" s="28">
        <f t="shared" si="215"/>
        <v>385.85373458579215</v>
      </c>
      <c r="T323" s="28">
        <f t="shared" si="215"/>
        <v>408.81072133863228</v>
      </c>
      <c r="U323" s="28">
        <f t="shared" si="215"/>
        <v>429.39647470703255</v>
      </c>
      <c r="V323" s="28">
        <f t="shared" si="215"/>
        <v>440.90338812997777</v>
      </c>
      <c r="W323" s="28">
        <f t="shared" si="215"/>
        <v>458.44707065329959</v>
      </c>
      <c r="X323" s="28">
        <f t="shared" si="215"/>
        <v>468.17237587891702</v>
      </c>
      <c r="Y323" s="28">
        <f t="shared" si="215"/>
        <v>479.2796767282187</v>
      </c>
      <c r="Z323" s="28">
        <f t="shared" si="215"/>
        <v>488.49492627667246</v>
      </c>
      <c r="AA323" s="28">
        <f t="shared" si="215"/>
        <v>503.00012470489628</v>
      </c>
      <c r="AB323" s="28">
        <f t="shared" si="215"/>
        <v>521.31658172150924</v>
      </c>
      <c r="AC323" s="28">
        <f t="shared" si="215"/>
        <v>540.42414232300564</v>
      </c>
      <c r="AD323" s="28">
        <f t="shared" si="215"/>
        <v>555.23881530086658</v>
      </c>
      <c r="AE323" s="28">
        <f t="shared" si="215"/>
        <v>574.70316778795507</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8.5785577549888255E-3</v>
      </c>
      <c r="C330" s="28">
        <f t="shared" si="218"/>
        <v>8.5785577549888255E-3</v>
      </c>
      <c r="D330" s="28">
        <f t="shared" si="218"/>
        <v>8.5785577549888255E-3</v>
      </c>
      <c r="E330" s="28">
        <f t="shared" si="218"/>
        <v>8.5785577549888255E-3</v>
      </c>
      <c r="F330" s="28">
        <f t="shared" si="218"/>
        <v>8.5785577549888255E-3</v>
      </c>
      <c r="G330" s="28">
        <f t="shared" si="218"/>
        <v>9.8110959358730186E-3</v>
      </c>
      <c r="H330" s="28">
        <f t="shared" si="218"/>
        <v>1.1034483552753551E-2</v>
      </c>
      <c r="I330" s="28">
        <f t="shared" si="218"/>
        <v>1.1905555395844092E-2</v>
      </c>
      <c r="J330" s="28">
        <f t="shared" si="218"/>
        <v>1.2621141135530556E-2</v>
      </c>
      <c r="K330" s="28">
        <f t="shared" si="218"/>
        <v>1.3425817381255138E-2</v>
      </c>
      <c r="L330" s="28">
        <f t="shared" si="218"/>
        <v>1.4225327562634407E-2</v>
      </c>
      <c r="M330" s="28">
        <f t="shared" si="218"/>
        <v>1.5009316946869194E-2</v>
      </c>
      <c r="N330" s="28">
        <f t="shared" si="218"/>
        <v>1.5880111506076496E-2</v>
      </c>
      <c r="O330" s="28">
        <f t="shared" si="218"/>
        <v>1.6953619476635703E-2</v>
      </c>
      <c r="P330" s="28">
        <f t="shared" si="218"/>
        <v>1.8052886861545922E-2</v>
      </c>
      <c r="Q330" s="28">
        <f t="shared" si="218"/>
        <v>1.9199129650079652E-2</v>
      </c>
      <c r="R330" s="28">
        <f t="shared" si="218"/>
        <v>2.0664602712947382E-2</v>
      </c>
      <c r="S330" s="28">
        <f t="shared" si="218"/>
        <v>2.2245255943371484E-2</v>
      </c>
      <c r="T330" s="28">
        <f t="shared" si="218"/>
        <v>2.4068535235461371E-2</v>
      </c>
      <c r="U330" s="28">
        <f t="shared" si="218"/>
        <v>2.5954336600866365E-2</v>
      </c>
      <c r="V330" s="28">
        <f t="shared" si="218"/>
        <v>2.774748690403054E-2</v>
      </c>
      <c r="W330" s="28">
        <f t="shared" si="218"/>
        <v>2.9840422199845382E-2</v>
      </c>
      <c r="X330" s="28">
        <f t="shared" si="218"/>
        <v>3.1881680689422938E-2</v>
      </c>
      <c r="Y330" s="28">
        <f t="shared" si="218"/>
        <v>3.4143861647104749E-2</v>
      </c>
      <c r="Z330" s="28">
        <f t="shared" si="218"/>
        <v>3.6538125667268918E-2</v>
      </c>
      <c r="AA330" s="28">
        <f t="shared" si="218"/>
        <v>3.928288344358976E-2</v>
      </c>
      <c r="AB330" s="28">
        <f t="shared" si="218"/>
        <v>4.2357840697227568E-2</v>
      </c>
      <c r="AC330" s="28">
        <f t="shared" si="218"/>
        <v>4.5727259468302514E-2</v>
      </c>
      <c r="AD330" s="28">
        <f t="shared" si="218"/>
        <v>4.9235345260732581E-2</v>
      </c>
      <c r="AE330" s="28">
        <f t="shared" si="218"/>
        <v>5.3171746483463803E-2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181.02507719557281</v>
      </c>
      <c r="C8" s="23">
        <f>Calcs!C$323</f>
        <v>181.02507719557281</v>
      </c>
      <c r="D8" s="23">
        <f>Calcs!D$323</f>
        <v>181.02507719557281</v>
      </c>
      <c r="E8" s="23">
        <f>Calcs!E$323</f>
        <v>181.02507719557281</v>
      </c>
      <c r="F8" s="23">
        <f>Calcs!F$323</f>
        <v>181.02507719557281</v>
      </c>
      <c r="G8" s="23">
        <f>Calcs!G$323</f>
        <v>214.99356776311879</v>
      </c>
      <c r="H8" s="23">
        <f>Calcs!H$323</f>
        <v>246.75799045519253</v>
      </c>
      <c r="I8" s="23">
        <f>Calcs!I$323</f>
        <v>263.45626729601179</v>
      </c>
      <c r="J8" s="23">
        <f>Calcs!J$323</f>
        <v>274.03611940042788</v>
      </c>
      <c r="K8" s="23">
        <f>Calcs!K$323</f>
        <v>286.40594034645346</v>
      </c>
      <c r="L8" s="23">
        <f>Calcs!L$323</f>
        <v>296.25077920875594</v>
      </c>
      <c r="M8" s="23">
        <f>Calcs!M$323</f>
        <v>304.20952621452983</v>
      </c>
      <c r="N8" s="23">
        <f>Calcs!N$323</f>
        <v>313.31891886639465</v>
      </c>
      <c r="O8" s="23">
        <f>Calcs!O$323</f>
        <v>327.44125044111678</v>
      </c>
      <c r="P8" s="23">
        <f>Calcs!P$323</f>
        <v>339.20298518518445</v>
      </c>
      <c r="Q8" s="23">
        <f>Calcs!Q$323</f>
        <v>349.37465021227604</v>
      </c>
      <c r="R8" s="23">
        <f>Calcs!R$323</f>
        <v>367.5375409198067</v>
      </c>
      <c r="S8" s="23">
        <f>Calcs!S$323</f>
        <v>385.85373458579215</v>
      </c>
      <c r="T8" s="23">
        <f>Calcs!T$323</f>
        <v>408.81072133863228</v>
      </c>
      <c r="U8" s="23">
        <f>Calcs!U$323</f>
        <v>429.39647470703255</v>
      </c>
      <c r="V8" s="23">
        <f>Calcs!V$323</f>
        <v>440.90338812997777</v>
      </c>
      <c r="W8" s="23">
        <f>Calcs!W$323</f>
        <v>458.44707065329959</v>
      </c>
      <c r="X8" s="23">
        <f>Calcs!X$323</f>
        <v>468.17237587891702</v>
      </c>
      <c r="Y8" s="23">
        <f>Calcs!Y$323</f>
        <v>479.2796767282187</v>
      </c>
      <c r="Z8" s="23">
        <f>Calcs!Z$323</f>
        <v>488.49492627667246</v>
      </c>
      <c r="AA8" s="23">
        <f>Calcs!AA$323</f>
        <v>503.00012470489628</v>
      </c>
      <c r="AB8" s="23">
        <f>Calcs!AB$323</f>
        <v>521.31658172150924</v>
      </c>
      <c r="AC8" s="23">
        <f>Calcs!AC$323</f>
        <v>540.42414232300564</v>
      </c>
      <c r="AD8" s="23">
        <f>Calcs!AD$323</f>
        <v>555.23881530086658</v>
      </c>
      <c r="AE8" s="23">
        <f>Calcs!AE$323</f>
        <v>574.70316778795507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117.02346072985749</v>
      </c>
      <c r="C8" s="23">
        <f>Calcs!C$322 * Calcs!$B$314</f>
        <v>117.02346072985749</v>
      </c>
      <c r="D8" s="23">
        <f>Calcs!D$322 * Calcs!$B$314</f>
        <v>117.02346072985749</v>
      </c>
      <c r="E8" s="23">
        <f>Calcs!E$322 * Calcs!$B$314</f>
        <v>117.02346072985749</v>
      </c>
      <c r="F8" s="23">
        <f>Calcs!F$322 * Calcs!$B$314</f>
        <v>117.02346072985749</v>
      </c>
      <c r="G8" s="23">
        <f>Calcs!G$322 * Calcs!$B$314</f>
        <v>127.76522706829564</v>
      </c>
      <c r="H8" s="23">
        <f>Calcs!H$322 * Calcs!$B$314</f>
        <v>139.91621847203379</v>
      </c>
      <c r="I8" s="23">
        <f>Calcs!I$322 * Calcs!$B$314</f>
        <v>153.08280012404418</v>
      </c>
      <c r="J8" s="23">
        <f>Calcs!J$322 * Calcs!$B$314</f>
        <v>166.29278152715642</v>
      </c>
      <c r="K8" s="23">
        <f>Calcs!K$322 * Calcs!$B$314</f>
        <v>180.78675431214225</v>
      </c>
      <c r="L8" s="23">
        <f>Calcs!L$322 * Calcs!$B$314</f>
        <v>197.0532531597822</v>
      </c>
      <c r="M8" s="23">
        <f>Calcs!M$322 * Calcs!$B$314</f>
        <v>214.29696838865638</v>
      </c>
      <c r="N8" s="23">
        <f>Calcs!N$322 * Calcs!$B$314</f>
        <v>233.24441354309872</v>
      </c>
      <c r="O8" s="23">
        <f>Calcs!O$322 * Calcs!$B$314</f>
        <v>254.39625604901869</v>
      </c>
      <c r="P8" s="23">
        <f>Calcs!P$322 * Calcs!$B$314</f>
        <v>278.11491415680962</v>
      </c>
      <c r="Q8" s="23">
        <f>Calcs!Q$322 * Calcs!$B$314</f>
        <v>304.44353833013145</v>
      </c>
      <c r="R8" s="23">
        <f>Calcs!R$322 * Calcs!$B$314</f>
        <v>334.16968329726672</v>
      </c>
      <c r="S8" s="23">
        <f>Calcs!S$322 * Calcs!$B$314</f>
        <v>367.204212450949</v>
      </c>
      <c r="T8" s="23">
        <f>Calcs!T$322 * Calcs!$B$314</f>
        <v>403.91398471501151</v>
      </c>
      <c r="U8" s="23">
        <f>Calcs!U$322 * Calcs!$B$314</f>
        <v>444.29196711624633</v>
      </c>
      <c r="V8" s="23">
        <f>Calcs!V$322 * Calcs!$B$314</f>
        <v>488.84031858797283</v>
      </c>
      <c r="W8" s="23">
        <f>Calcs!W$322 * Calcs!$B$314</f>
        <v>537.69884882736051</v>
      </c>
      <c r="X8" s="23">
        <f>Calcs!X$322 * Calcs!$B$314</f>
        <v>590.98474469238363</v>
      </c>
      <c r="Y8" s="23">
        <f>Calcs!Y$322 * Calcs!$B$314</f>
        <v>649.78638625449742</v>
      </c>
      <c r="Z8" s="23">
        <f>Calcs!Z$322 * Calcs!$B$314</f>
        <v>713.95936472059191</v>
      </c>
      <c r="AA8" s="23">
        <f>Calcs!AA$322 * Calcs!$B$314</f>
        <v>784.52024896158014</v>
      </c>
      <c r="AB8" s="23">
        <f>Calcs!AB$322 * Calcs!$B$314</f>
        <v>861.99351483954604</v>
      </c>
      <c r="AC8" s="23">
        <f>Calcs!AC$322 * Calcs!$B$314</f>
        <v>947.62025233782231</v>
      </c>
      <c r="AD8" s="23">
        <f>Calcs!AD$322 * Calcs!$B$314</f>
        <v>1040.6455819712485</v>
      </c>
      <c r="AE8" s="23">
        <f>Calcs!AE$322 * Calcs!$B$314</f>
        <v>1142.861570833217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36.381389018156106</v>
      </c>
      <c r="C8" s="23">
        <f>Calcs!C$322 * (1 - Calcs!$B$314)</f>
        <v>36.381389018156106</v>
      </c>
      <c r="D8" s="23">
        <f>Calcs!D$322 * (1 - Calcs!$B$314)</f>
        <v>36.381389018156106</v>
      </c>
      <c r="E8" s="23">
        <f>Calcs!E$322 * (1 - Calcs!$B$314)</f>
        <v>36.381389018156106</v>
      </c>
      <c r="F8" s="23">
        <f>Calcs!F$322 * (1 - Calcs!$B$314)</f>
        <v>36.381389018156106</v>
      </c>
      <c r="G8" s="23">
        <f>Calcs!G$322 * (1 - Calcs!$B$314)</f>
        <v>39.720893571033713</v>
      </c>
      <c r="H8" s="23">
        <f>Calcs!H$322 * (1 - Calcs!$B$314)</f>
        <v>43.498511686739278</v>
      </c>
      <c r="I8" s="23">
        <f>Calcs!I$322 * (1 - Calcs!$B$314)</f>
        <v>47.591866353688459</v>
      </c>
      <c r="J8" s="23">
        <f>Calcs!J$322 * (1 - Calcs!$B$314)</f>
        <v>51.698713556393123</v>
      </c>
      <c r="K8" s="23">
        <f>Calcs!K$322 * (1 - Calcs!$B$314)</f>
        <v>56.20474045920713</v>
      </c>
      <c r="L8" s="23">
        <f>Calcs!L$322 * (1 - Calcs!$B$314)</f>
        <v>61.261827464226677</v>
      </c>
      <c r="M8" s="23">
        <f>Calcs!M$322 * (1 - Calcs!$B$314)</f>
        <v>66.622720980341185</v>
      </c>
      <c r="N8" s="23">
        <f>Calcs!N$322 * (1 - Calcs!$B$314)</f>
        <v>72.513286587995154</v>
      </c>
      <c r="O8" s="23">
        <f>Calcs!O$322 * (1 - Calcs!$B$314)</f>
        <v>79.089176634821513</v>
      </c>
      <c r="P8" s="23">
        <f>Calcs!P$322 * (1 - Calcs!$B$314)</f>
        <v>86.463063223256825</v>
      </c>
      <c r="Q8" s="23">
        <f>Calcs!Q$322 * (1 - Calcs!$B$314)</f>
        <v>94.648361388157696</v>
      </c>
      <c r="R8" s="23">
        <f>Calcs!R$322 * (1 - Calcs!$B$314)</f>
        <v>103.88991378555249</v>
      </c>
      <c r="S8" s="23">
        <f>Calcs!S$322 * (1 - Calcs!$B$314)</f>
        <v>114.1600087620301</v>
      </c>
      <c r="T8" s="23">
        <f>Calcs!T$322 * (1 - Calcs!$B$314)</f>
        <v>125.57269897967653</v>
      </c>
      <c r="U8" s="23">
        <f>Calcs!U$322 * (1 - Calcs!$B$314)</f>
        <v>138.12579795953587</v>
      </c>
      <c r="V8" s="23">
        <f>Calcs!V$322 * (1 - Calcs!$B$314)</f>
        <v>151.97542174353762</v>
      </c>
      <c r="W8" s="23">
        <f>Calcs!W$322 * (1 - Calcs!$B$314)</f>
        <v>167.16503572699233</v>
      </c>
      <c r="X8" s="23">
        <f>Calcs!X$322 * (1 - Calcs!$B$314)</f>
        <v>183.73107209743907</v>
      </c>
      <c r="Y8" s="23">
        <f>Calcs!Y$322 * (1 - Calcs!$B$314)</f>
        <v>202.01189701267435</v>
      </c>
      <c r="Z8" s="23">
        <f>Calcs!Z$322 * (1 - Calcs!$B$314)</f>
        <v>221.96261526581401</v>
      </c>
      <c r="AA8" s="23">
        <f>Calcs!AA$322 * (1 - Calcs!$B$314)</f>
        <v>243.89926765180434</v>
      </c>
      <c r="AB8" s="23">
        <f>Calcs!AB$322 * (1 - Calcs!$B$314)</f>
        <v>267.98490831594324</v>
      </c>
      <c r="AC8" s="23">
        <f>Calcs!AC$322 * (1 - Calcs!$B$314)</f>
        <v>294.60537935526452</v>
      </c>
      <c r="AD8" s="23">
        <f>Calcs!AD$322 * (1 - Calcs!$B$314)</f>
        <v>323.52599651038844</v>
      </c>
      <c r="AE8" s="23">
        <f>Calcs!AE$322 * (1 - Calcs!$B$314)</f>
        <v>355.30389498877429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117.02346072985749</v>
      </c>
      <c r="C8" s="23">
        <f>'BDESC-rural-residential'!E8</f>
        <v>36.381389018156106</v>
      </c>
      <c r="D8" s="23">
        <f>'BDESC-commercial'!E8</f>
        <v>181.02507719557281</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2026-08-07T21:04:51Z</dcterms:modified>
</cp:coreProperties>
</file>