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OH\bldgs\BDESC\"/>
    </mc:Choice>
  </mc:AlternateContent>
  <xr:revisionPtr revIDLastSave="0" documentId="8_{77B8ABF4-95BD-4F9E-930D-F12AB58E7F7D}"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<sst xmlns="http://schemas.openxmlformats.org/spreadsheetml/2006/main" count="50991" uniqueCount="1390">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</sst>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75</v>
      </c>
      <c r="C1" s="17">
        <v>45330</v>
      </c>
      <c r="D1" s="2"/>
      <c r="E1" s="2"/>
      <c r="F1" s="19" t="s">
        <v>146</v>
      </c>
      <c r="G1" s="19" t="s">
        <v>146</v>
      </c>
    </row>
    <row r="2" spans="1:7" ht="14.25" customHeight="1" x14ac:dyDescent="0.25">
      <c r="A2" s="1" t="s">
        <v>1</v>
      </c>
      <c r="B2" s="18" t="str">
        <f>LOOKUP(B1,F2:G51,G2:G51)</f>
        <v>OH</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b">
        <f>IF(A39=About!$B$1,SUM('BDESC-rural-residential'!$AF$8,'BDESC-urban-residential'!$AF$8,'BDESC-commercial'!$AF$8)='REEDS calc'!Q39,"NA")</f>
        <v>1</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OHIO</v>
      </c>
    </row>
    <row r="3" spans="1:7" x14ac:dyDescent="0.2">
      <c r="A3" s="18" t="s">
        <v>95</v>
      </c>
      <c r="B3" s="18">
        <v>0.59</v>
      </c>
      <c r="C3" s="18">
        <v>0.41</v>
      </c>
      <c r="F3" s="14" t="s">
        <v>14</v>
      </c>
      <c r="G3">
        <f>SUMIFS(B:B,A:A,G2)</f>
        <v>0.77900000000000003</v>
      </c>
    </row>
    <row r="4" spans="1:7" x14ac:dyDescent="0.2">
      <c r="A4" s="18" t="s">
        <v>96</v>
      </c>
      <c r="B4" s="18">
        <v>0.66</v>
      </c>
      <c r="C4" s="18">
        <v>0.33999999999999903</v>
      </c>
      <c r="F4" s="14" t="s">
        <v>15</v>
      </c>
      <c r="G4">
        <f>SUMIFS(C:C,A:A,G2)</f>
        <v>0.220999999999999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22.644182842325158</v>
      </c>
      <c r="C8" s="71">
        <f>INDEX('REEDS calc'!$C$64:$AG$113,MATCH(About!$B$2,'REEDS calc'!$B$64:$B$113,0),MATCH(C$1,'REEDS calc'!$C$63:$AG$63,0))*SUMIFS('res v com'!$E$3:$E$52,'res v com'!$B$3:$B$52,About!$B$2)*SUMIFS('Urban and Rural'!$C$2:$C$53,'Urban and Rural'!$A$2:$A$53,About!$B$1)</f>
        <v>22.644182842325158</v>
      </c>
      <c r="D8" s="71">
        <f>INDEX('REEDS calc'!$C$64:$AG$113,MATCH(About!$B$2,'REEDS calc'!$B$64:$B$113,0),MATCH(D$1,'REEDS calc'!$C$63:$AG$63,0))*SUMIFS('res v com'!$E$3:$E$52,'res v com'!$B$3:$B$52,About!$B$2)*SUMIFS('Urban and Rural'!$C$2:$C$53,'Urban and Rural'!$A$2:$A$53,About!$B$1)</f>
        <v>22.644182842325158</v>
      </c>
      <c r="E8" s="71">
        <f>INDEX('REEDS calc'!$C$64:$AG$113,MATCH(About!$B$2,'REEDS calc'!$B$64:$B$113,0),MATCH(E$1,'REEDS calc'!$C$63:$AG$63,0))*SUMIFS('res v com'!$E$3:$E$52,'res v com'!$B$3:$B$52,About!$B$2)*SUMIFS('Urban and Rural'!$C$2:$C$53,'Urban and Rural'!$A$2:$A$53,About!$B$1)</f>
        <v>27.216607828196089</v>
      </c>
      <c r="F8" s="71">
        <f>INDEX('REEDS calc'!$C$64:$AG$113,MATCH(About!$B$2,'REEDS calc'!$B$64:$B$113,0),MATCH(F$1,'REEDS calc'!$C$63:$AG$63,0))*SUMIFS('res v com'!$E$3:$E$52,'res v com'!$B$3:$B$52,About!$B$2)*SUMIFS('Urban and Rural'!$C$2:$C$53,'Urban and Rural'!$A$2:$A$53,About!$B$1)</f>
        <v>31.789032814067021</v>
      </c>
      <c r="G8" s="71">
        <f>INDEX('REEDS calc'!$C$64:$AG$113,MATCH(About!$B$2,'REEDS calc'!$B$64:$B$113,0),MATCH(G$1,'REEDS calc'!$C$63:$AG$63,0))*SUMIFS('res v com'!$E$3:$E$52,'res v com'!$B$3:$B$52,About!$B$2)*SUMIFS('Urban and Rural'!$C$2:$C$53,'Urban and Rural'!$A$2:$A$53,About!$B$1)</f>
        <v>39.994007535495705</v>
      </c>
      <c r="H8" s="71">
        <f>INDEX('REEDS calc'!$C$64:$AG$113,MATCH(About!$B$2,'REEDS calc'!$B$64:$B$113,0),MATCH(H$1,'REEDS calc'!$C$63:$AG$63,0))*SUMIFS('res v com'!$E$3:$E$52,'res v com'!$B$3:$B$52,About!$B$2)*SUMIFS('Urban and Rural'!$C$2:$C$53,'Urban and Rural'!$A$2:$A$53,About!$B$1)</f>
        <v>48.198982256924388</v>
      </c>
      <c r="I8" s="71">
        <f>INDEX('REEDS calc'!$C$64:$AG$113,MATCH(About!$B$2,'REEDS calc'!$B$64:$B$113,0),MATCH(I$1,'REEDS calc'!$C$63:$AG$63,0))*SUMIFS('res v com'!$E$3:$E$52,'res v com'!$B$3:$B$52,About!$B$2)*SUMIFS('Urban and Rural'!$C$2:$C$53,'Urban and Rural'!$A$2:$A$53,About!$B$1)</f>
        <v>61.186696078207042</v>
      </c>
      <c r="J8" s="71">
        <f>INDEX('REEDS calc'!$C$64:$AG$113,MATCH(About!$B$2,'REEDS calc'!$B$64:$B$113,0),MATCH(J$1,'REEDS calc'!$C$63:$AG$63,0))*SUMIFS('res v com'!$E$3:$E$52,'res v com'!$B$3:$B$52,About!$B$2)*SUMIFS('Urban and Rural'!$C$2:$C$53,'Urban and Rural'!$A$2:$A$53,About!$B$1)</f>
        <v>74.174409899489703</v>
      </c>
      <c r="K8" s="71">
        <f>INDEX('REEDS calc'!$C$64:$AG$113,MATCH(About!$B$2,'REEDS calc'!$B$64:$B$113,0),MATCH(K$1,'REEDS calc'!$C$63:$AG$63,0))*SUMIFS('res v com'!$E$3:$E$52,'res v com'!$B$3:$B$52,About!$B$2)*SUMIFS('Urban and Rural'!$C$2:$C$53,'Urban and Rural'!$A$2:$A$53,About!$B$1)</f>
        <v>94.929579702490116</v>
      </c>
      <c r="L8" s="71">
        <f>INDEX('REEDS calc'!$C$64:$AG$113,MATCH(About!$B$2,'REEDS calc'!$B$64:$B$113,0),MATCH(L$1,'REEDS calc'!$C$63:$AG$63,0))*SUMIFS('res v com'!$E$3:$E$52,'res v com'!$B$3:$B$52,About!$B$2)*SUMIFS('Urban and Rural'!$C$2:$C$53,'Urban and Rural'!$A$2:$A$53,About!$B$1)</f>
        <v>115.6847495054905</v>
      </c>
      <c r="M8" s="71">
        <f>INDEX('REEDS calc'!$C$64:$AG$113,MATCH(About!$B$2,'REEDS calc'!$B$64:$B$113,0),MATCH(M$1,'REEDS calc'!$C$63:$AG$63,0))*SUMIFS('res v com'!$E$3:$E$52,'res v com'!$B$3:$B$52,About!$B$2)*SUMIFS('Urban and Rural'!$C$2:$C$53,'Urban and Rural'!$A$2:$A$53,About!$B$1)</f>
        <v>146.07731839691846</v>
      </c>
      <c r="N8" s="71">
        <f>INDEX('REEDS calc'!$C$64:$AG$113,MATCH(About!$B$2,'REEDS calc'!$B$64:$B$113,0),MATCH(N$1,'REEDS calc'!$C$63:$AG$63,0))*SUMIFS('res v com'!$E$3:$E$52,'res v com'!$B$3:$B$52,About!$B$2)*SUMIFS('Urban and Rural'!$C$2:$C$53,'Urban and Rural'!$A$2:$A$53,About!$B$1)</f>
        <v>176.46988728834643</v>
      </c>
      <c r="O8" s="71">
        <f>INDEX('REEDS calc'!$C$64:$AG$113,MATCH(About!$B$2,'REEDS calc'!$B$64:$B$113,0),MATCH(O$1,'REEDS calc'!$C$63:$AG$63,0))*SUMIFS('res v com'!$E$3:$E$52,'res v com'!$B$3:$B$52,About!$B$2)*SUMIFS('Urban and Rural'!$C$2:$C$53,'Urban and Rural'!$A$2:$A$53,About!$B$1)</f>
        <v>216.56578274952821</v>
      </c>
      <c r="P8" s="71">
        <f>INDEX('REEDS calc'!$C$64:$AG$113,MATCH(About!$B$2,'REEDS calc'!$B$64:$B$113,0),MATCH(P$1,'REEDS calc'!$C$63:$AG$63,0))*SUMIFS('res v com'!$E$3:$E$52,'res v com'!$B$3:$B$52,About!$B$2)*SUMIFS('Urban and Rural'!$C$2:$C$53,'Urban and Rural'!$A$2:$A$53,About!$B$1)</f>
        <v>256.66167821071002</v>
      </c>
      <c r="Q8" s="71">
        <f>INDEX('REEDS calc'!$C$64:$AG$113,MATCH(About!$B$2,'REEDS calc'!$B$64:$B$113,0),MATCH(Q$1,'REEDS calc'!$C$63:$AG$63,0))*SUMIFS('res v com'!$E$3:$E$52,'res v com'!$B$3:$B$52,About!$B$2)*SUMIFS('Urban and Rural'!$C$2:$C$53,'Urban and Rural'!$A$2:$A$53,About!$B$1)</f>
        <v>296.67366596838565</v>
      </c>
      <c r="R8" s="71">
        <f>INDEX('REEDS calc'!$C$64:$AG$113,MATCH(About!$B$2,'REEDS calc'!$B$64:$B$113,0),MATCH(R$1,'REEDS calc'!$C$63:$AG$63,0))*SUMIFS('res v com'!$E$3:$E$52,'res v com'!$B$3:$B$52,About!$B$2)*SUMIFS('Urban and Rural'!$C$2:$C$53,'Urban and Rural'!$A$2:$A$53,About!$B$1)</f>
        <v>336.68565372606128</v>
      </c>
      <c r="S8" s="71">
        <f>INDEX('REEDS calc'!$C$64:$AG$113,MATCH(About!$B$2,'REEDS calc'!$B$64:$B$113,0),MATCH(S$1,'REEDS calc'!$C$63:$AG$63,0))*SUMIFS('res v com'!$E$3:$E$52,'res v com'!$B$3:$B$52,About!$B$2)*SUMIFS('Urban and Rural'!$C$2:$C$53,'Urban and Rural'!$A$2:$A$53,About!$B$1)</f>
        <v>380.91700028862056</v>
      </c>
      <c r="T8" s="71">
        <f>INDEX('REEDS calc'!$C$64:$AG$113,MATCH(About!$B$2,'REEDS calc'!$B$64:$B$113,0),MATCH(T$1,'REEDS calc'!$C$63:$AG$63,0))*SUMIFS('res v com'!$E$3:$E$52,'res v com'!$B$3:$B$52,About!$B$2)*SUMIFS('Urban and Rural'!$C$2:$C$53,'Urban and Rural'!$A$2:$A$53,About!$B$1)</f>
        <v>425.14834685117989</v>
      </c>
      <c r="U8" s="71">
        <f>INDEX('REEDS calc'!$C$64:$AG$113,MATCH(About!$B$2,'REEDS calc'!$B$64:$B$113,0),MATCH(U$1,'REEDS calc'!$C$63:$AG$63,0))*SUMIFS('res v com'!$E$3:$E$52,'res v com'!$B$3:$B$52,About!$B$2)*SUMIFS('Urban and Rural'!$C$2:$C$53,'Urban and Rural'!$A$2:$A$53,About!$B$1)</f>
        <v>444.20138895448287</v>
      </c>
      <c r="V8" s="71">
        <f>INDEX('REEDS calc'!$C$64:$AG$113,MATCH(About!$B$2,'REEDS calc'!$B$64:$B$113,0),MATCH(V$1,'REEDS calc'!$C$63:$AG$63,0))*SUMIFS('res v com'!$E$3:$E$52,'res v com'!$B$3:$B$52,About!$B$2)*SUMIFS('Urban and Rural'!$C$2:$C$53,'Urban and Rural'!$A$2:$A$53,About!$B$1)</f>
        <v>463.25443105778584</v>
      </c>
      <c r="W8" s="71">
        <f>INDEX('REEDS calc'!$C$64:$AG$113,MATCH(About!$B$2,'REEDS calc'!$B$64:$B$113,0),MATCH(W$1,'REEDS calc'!$C$63:$AG$63,0))*SUMIFS('res v com'!$E$3:$E$52,'res v com'!$B$3:$B$52,About!$B$2)*SUMIFS('Urban and Rural'!$C$2:$C$53,'Urban and Rural'!$A$2:$A$53,About!$B$1)</f>
        <v>480.85706857191008</v>
      </c>
      <c r="X8" s="71">
        <f>INDEX('REEDS calc'!$C$64:$AG$113,MATCH(About!$B$2,'REEDS calc'!$B$64:$B$113,0),MATCH(X$1,'REEDS calc'!$C$63:$AG$63,0))*SUMIFS('res v com'!$E$3:$E$52,'res v com'!$B$3:$B$52,About!$B$2)*SUMIFS('Urban and Rural'!$C$2:$C$53,'Urban and Rural'!$A$2:$A$53,About!$B$1)</f>
        <v>498.45970608603426</v>
      </c>
      <c r="Y8" s="71">
        <f>INDEX('REEDS calc'!$C$64:$AG$113,MATCH(About!$B$2,'REEDS calc'!$B$64:$B$113,0),MATCH(Y$1,'REEDS calc'!$C$63:$AG$63,0))*SUMIFS('res v com'!$E$3:$E$52,'res v com'!$B$3:$B$52,About!$B$2)*SUMIFS('Urban and Rural'!$C$2:$C$53,'Urban and Rural'!$A$2:$A$53,About!$B$1)</f>
        <v>515.79264026745989</v>
      </c>
      <c r="Z8" s="71">
        <f>INDEX('REEDS calc'!$C$64:$AG$113,MATCH(About!$B$2,'REEDS calc'!$B$64:$B$113,0),MATCH(Z$1,'REEDS calc'!$C$63:$AG$63,0))*SUMIFS('res v com'!$E$3:$E$52,'res v com'!$B$3:$B$52,About!$B$2)*SUMIFS('Urban and Rural'!$C$2:$C$53,'Urban and Rural'!$A$2:$A$53,About!$B$1)</f>
        <v>533.12557444888569</v>
      </c>
      <c r="AA8" s="71">
        <f>INDEX('REEDS calc'!$C$64:$AG$113,MATCH(About!$B$2,'REEDS calc'!$B$64:$B$113,0),MATCH(AA$1,'REEDS calc'!$C$63:$AG$63,0))*SUMIFS('res v com'!$E$3:$E$52,'res v com'!$B$3:$B$52,About!$B$2)*SUMIFS('Urban and Rural'!$C$2:$C$53,'Urban and Rural'!$A$2:$A$53,About!$B$1)</f>
        <v>548.85826885630013</v>
      </c>
      <c r="AB8" s="71">
        <f>INDEX('REEDS calc'!$C$64:$AG$113,MATCH(About!$B$2,'REEDS calc'!$B$64:$B$113,0),MATCH(AB$1,'REEDS calc'!$C$63:$AG$63,0))*SUMIFS('res v com'!$E$3:$E$52,'res v com'!$B$3:$B$52,About!$B$2)*SUMIFS('Urban and Rural'!$C$2:$C$53,'Urban and Rural'!$A$2:$A$53,About!$B$1)</f>
        <v>564.59096326371446</v>
      </c>
      <c r="AC8" s="71">
        <f>INDEX('REEDS calc'!$C$64:$AG$113,MATCH(About!$B$2,'REEDS calc'!$B$64:$B$113,0),MATCH(AC$1,'REEDS calc'!$C$63:$AG$63,0))*SUMIFS('res v com'!$E$3:$E$52,'res v com'!$B$3:$B$52,About!$B$2)*SUMIFS('Urban and Rural'!$C$2:$C$53,'Urban and Rural'!$A$2:$A$53,About!$B$1)</f>
        <v>579.02908167417593</v>
      </c>
      <c r="AD8" s="71">
        <f>INDEX('REEDS calc'!$C$64:$AG$113,MATCH(About!$B$2,'REEDS calc'!$B$64:$B$113,0),MATCH(AD$1,'REEDS calc'!$C$63:$AG$63,0))*SUMIFS('res v com'!$E$3:$E$52,'res v com'!$B$3:$B$52,About!$B$2)*SUMIFS('Urban and Rural'!$C$2:$C$53,'Urban and Rural'!$A$2:$A$53,About!$B$1)</f>
        <v>593.4672000846374</v>
      </c>
      <c r="AE8" s="71">
        <f>INDEX('REEDS calc'!$C$64:$AG$113,MATCH(About!$B$2,'REEDS calc'!$B$64:$B$113,0),MATCH(AE$1,'REEDS calc'!$C$63:$AG$63,0))*SUMIFS('res v com'!$E$3:$E$52,'res v com'!$B$3:$B$52,About!$B$2)*SUMIFS('Urban and Rural'!$C$2:$C$53,'Urban and Rural'!$A$2:$A$53,About!$B$1)</f>
        <v>609.12797360333207</v>
      </c>
      <c r="AF8" s="71">
        <f>INDEX('REEDS calc'!$C$64:$AG$113,MATCH(About!$B$2,'REEDS calc'!$B$64:$B$113,0),MATCH(AF$1,'REEDS calc'!$C$63:$AG$63,0))*SUMIFS('res v com'!$E$3:$E$52,'res v com'!$B$3:$B$52,About!$B$2)*SUMIFS('Urban and Rural'!$C$2:$C$53,'Urban and Rural'!$A$2:$A$53,About!$B$1)</f>
        <v>624.78874712202685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79.818182960051487</v>
      </c>
      <c r="C8" s="71">
        <f>INDEX('REEDS calc'!$C$64:$AG$113,MATCH(About!$B$2,'REEDS calc'!$B$64:$B$113,0),MATCH(C$1,'REEDS calc'!$C$63:$AG$63,0))*SUMIFS('res v com'!$E$3:$E$52,'res v com'!$B$3:$B$52,About!$B$2)*SUMIFS('Urban and Rural'!$B$2:$B$53,'Urban and Rural'!$A$2:$A$53,About!$B$1)</f>
        <v>79.818182960051487</v>
      </c>
      <c r="D8" s="71">
        <f>INDEX('REEDS calc'!$C$64:$AG$113,MATCH(About!$B$2,'REEDS calc'!$B$64:$B$113,0),MATCH(D$1,'REEDS calc'!$C$63:$AG$63,0))*SUMIFS('res v com'!$E$3:$E$52,'res v com'!$B$3:$B$52,About!$B$2)*SUMIFS('Urban and Rural'!$B$2:$B$53,'Urban and Rural'!$A$2:$A$53,About!$B$1)</f>
        <v>79.818182960051487</v>
      </c>
      <c r="E8" s="71">
        <f>INDEX('REEDS calc'!$C$64:$AG$113,MATCH(About!$B$2,'REEDS calc'!$B$64:$B$113,0),MATCH(E$1,'REEDS calc'!$C$63:$AG$63,0))*SUMIFS('res v com'!$E$3:$E$52,'res v com'!$B$3:$B$52,About!$B$2)*SUMIFS('Urban and Rural'!$B$2:$B$53,'Urban and Rural'!$A$2:$A$53,About!$B$1)</f>
        <v>95.935463792601141</v>
      </c>
      <c r="F8" s="71">
        <f>INDEX('REEDS calc'!$C$64:$AG$113,MATCH(About!$B$2,'REEDS calc'!$B$64:$B$113,0),MATCH(F$1,'REEDS calc'!$C$63:$AG$63,0))*SUMIFS('res v com'!$E$3:$E$52,'res v com'!$B$3:$B$52,About!$B$2)*SUMIFS('Urban and Rural'!$B$2:$B$53,'Urban and Rural'!$A$2:$A$53,About!$B$1)</f>
        <v>112.05274462515078</v>
      </c>
      <c r="G8" s="71">
        <f>INDEX('REEDS calc'!$C$64:$AG$113,MATCH(About!$B$2,'REEDS calc'!$B$64:$B$113,0),MATCH(G$1,'REEDS calc'!$C$63:$AG$63,0))*SUMIFS('res v com'!$E$3:$E$52,'res v com'!$B$3:$B$52,About!$B$2)*SUMIFS('Urban and Rural'!$B$2:$B$53,'Urban and Rural'!$A$2:$A$53,About!$B$1)</f>
        <v>140.97435235362576</v>
      </c>
      <c r="H8" s="71">
        <f>INDEX('REEDS calc'!$C$64:$AG$113,MATCH(About!$B$2,'REEDS calc'!$B$64:$B$113,0),MATCH(H$1,'REEDS calc'!$C$63:$AG$63,0))*SUMIFS('res v com'!$E$3:$E$52,'res v com'!$B$3:$B$52,About!$B$2)*SUMIFS('Urban and Rural'!$B$2:$B$53,'Urban and Rural'!$A$2:$A$53,About!$B$1)</f>
        <v>169.89596008210077</v>
      </c>
      <c r="I8" s="71">
        <f>INDEX('REEDS calc'!$C$64:$AG$113,MATCH(About!$B$2,'REEDS calc'!$B$64:$B$113,0),MATCH(I$1,'REEDS calc'!$C$63:$AG$63,0))*SUMIFS('res v com'!$E$3:$E$52,'res v com'!$B$3:$B$52,About!$B$2)*SUMIFS('Urban and Rural'!$B$2:$B$53,'Urban and Rural'!$A$2:$A$53,About!$B$1)</f>
        <v>215.67618210372626</v>
      </c>
      <c r="J8" s="71">
        <f>INDEX('REEDS calc'!$C$64:$AG$113,MATCH(About!$B$2,'REEDS calc'!$B$64:$B$113,0),MATCH(J$1,'REEDS calc'!$C$63:$AG$63,0))*SUMIFS('res v com'!$E$3:$E$52,'res v com'!$B$3:$B$52,About!$B$2)*SUMIFS('Urban and Rural'!$B$2:$B$53,'Urban and Rural'!$A$2:$A$53,About!$B$1)</f>
        <v>261.45640412535175</v>
      </c>
      <c r="K8" s="71">
        <f>INDEX('REEDS calc'!$C$64:$AG$113,MATCH(About!$B$2,'REEDS calc'!$B$64:$B$113,0),MATCH(K$1,'REEDS calc'!$C$63:$AG$63,0))*SUMIFS('res v com'!$E$3:$E$52,'res v com'!$B$3:$B$52,About!$B$2)*SUMIFS('Urban and Rural'!$B$2:$B$53,'Urban and Rural'!$A$2:$A$53,About!$B$1)</f>
        <v>334.61602981104136</v>
      </c>
      <c r="L8" s="71">
        <f>INDEX('REEDS calc'!$C$64:$AG$113,MATCH(About!$B$2,'REEDS calc'!$B$64:$B$113,0),MATCH(L$1,'REEDS calc'!$C$63:$AG$63,0))*SUMIFS('res v com'!$E$3:$E$52,'res v com'!$B$3:$B$52,About!$B$2)*SUMIFS('Urban and Rural'!$B$2:$B$53,'Urban and Rural'!$A$2:$A$53,About!$B$1)</f>
        <v>407.77565549673079</v>
      </c>
      <c r="M8" s="71">
        <f>INDEX('REEDS calc'!$C$64:$AG$113,MATCH(About!$B$2,'REEDS calc'!$B$64:$B$113,0),MATCH(M$1,'REEDS calc'!$C$63:$AG$63,0))*SUMIFS('res v com'!$E$3:$E$52,'res v com'!$B$3:$B$52,About!$B$2)*SUMIFS('Urban and Rural'!$B$2:$B$53,'Urban and Rural'!$A$2:$A$53,About!$B$1)</f>
        <v>514.90602276561083</v>
      </c>
      <c r="N8" s="71">
        <f>INDEX('REEDS calc'!$C$64:$AG$113,MATCH(About!$B$2,'REEDS calc'!$B$64:$B$113,0),MATCH(N$1,'REEDS calc'!$C$63:$AG$63,0))*SUMIFS('res v com'!$E$3:$E$52,'res v com'!$B$3:$B$52,About!$B$2)*SUMIFS('Urban and Rural'!$B$2:$B$53,'Urban and Rural'!$A$2:$A$53,About!$B$1)</f>
        <v>622.03639003449086</v>
      </c>
      <c r="O8" s="71">
        <f>INDEX('REEDS calc'!$C$64:$AG$113,MATCH(About!$B$2,'REEDS calc'!$B$64:$B$113,0),MATCH(O$1,'REEDS calc'!$C$63:$AG$63,0))*SUMIFS('res v com'!$E$3:$E$52,'res v com'!$B$3:$B$52,About!$B$2)*SUMIFS('Urban and Rural'!$B$2:$B$53,'Urban and Rural'!$A$2:$A$53,About!$B$1)</f>
        <v>763.36988580037666</v>
      </c>
      <c r="P8" s="71">
        <f>INDEX('REEDS calc'!$C$64:$AG$113,MATCH(About!$B$2,'REEDS calc'!$B$64:$B$113,0),MATCH(P$1,'REEDS calc'!$C$63:$AG$63,0))*SUMIFS('res v com'!$E$3:$E$52,'res v com'!$B$3:$B$52,About!$B$2)*SUMIFS('Urban and Rural'!$B$2:$B$53,'Urban and Rural'!$A$2:$A$53,About!$B$1)</f>
        <v>904.70338156626246</v>
      </c>
      <c r="Q8" s="71">
        <f>INDEX('REEDS calc'!$C$64:$AG$113,MATCH(About!$B$2,'REEDS calc'!$B$64:$B$113,0),MATCH(Q$1,'REEDS calc'!$C$63:$AG$63,0))*SUMIFS('res v com'!$E$3:$E$52,'res v com'!$B$3:$B$52,About!$B$2)*SUMIFS('Urban and Rural'!$B$2:$B$53,'Urban and Rural'!$A$2:$A$53,About!$B$1)</f>
        <v>1045.7411121691107</v>
      </c>
      <c r="R8" s="71">
        <f>INDEX('REEDS calc'!$C$64:$AG$113,MATCH(About!$B$2,'REEDS calc'!$B$64:$B$113,0),MATCH(R$1,'REEDS calc'!$C$63:$AG$63,0))*SUMIFS('res v com'!$E$3:$E$52,'res v com'!$B$3:$B$52,About!$B$2)*SUMIFS('Urban and Rural'!$B$2:$B$53,'Urban and Rural'!$A$2:$A$53,About!$B$1)</f>
        <v>1186.7788427719588</v>
      </c>
      <c r="S8" s="71">
        <f>INDEX('REEDS calc'!$C$64:$AG$113,MATCH(About!$B$2,'REEDS calc'!$B$64:$B$113,0),MATCH(S$1,'REEDS calc'!$C$63:$AG$63,0))*SUMIFS('res v com'!$E$3:$E$52,'res v com'!$B$3:$B$52,About!$B$2)*SUMIFS('Urban and Rural'!$B$2:$B$53,'Urban and Rural'!$A$2:$A$53,About!$B$1)</f>
        <v>1342.68933585899</v>
      </c>
      <c r="T8" s="71">
        <f>INDEX('REEDS calc'!$C$64:$AG$113,MATCH(About!$B$2,'REEDS calc'!$B$64:$B$113,0),MATCH(T$1,'REEDS calc'!$C$63:$AG$63,0))*SUMIFS('res v com'!$E$3:$E$52,'res v com'!$B$3:$B$52,About!$B$2)*SUMIFS('Urban and Rural'!$B$2:$B$53,'Urban and Rural'!$A$2:$A$53,About!$B$1)</f>
        <v>1498.599828946021</v>
      </c>
      <c r="U8" s="71">
        <f>INDEX('REEDS calc'!$C$64:$AG$113,MATCH(About!$B$2,'REEDS calc'!$B$64:$B$113,0),MATCH(U$1,'REEDS calc'!$C$63:$AG$63,0))*SUMIFS('res v com'!$E$3:$E$52,'res v com'!$B$3:$B$52,About!$B$2)*SUMIFS('Urban and Rural'!$B$2:$B$53,'Urban and Rural'!$A$2:$A$53,About!$B$1)</f>
        <v>1565.7596470386593</v>
      </c>
      <c r="V8" s="71">
        <f>INDEX('REEDS calc'!$C$64:$AG$113,MATCH(About!$B$2,'REEDS calc'!$B$64:$B$113,0),MATCH(V$1,'REEDS calc'!$C$63:$AG$63,0))*SUMIFS('res v com'!$E$3:$E$52,'res v com'!$B$3:$B$52,About!$B$2)*SUMIFS('Urban and Rural'!$B$2:$B$53,'Urban and Rural'!$A$2:$A$53,About!$B$1)</f>
        <v>1632.9194651312978</v>
      </c>
      <c r="W8" s="71">
        <f>INDEX('REEDS calc'!$C$64:$AG$113,MATCH(About!$B$2,'REEDS calc'!$B$64:$B$113,0),MATCH(W$1,'REEDS calc'!$C$63:$AG$63,0))*SUMIFS('res v com'!$E$3:$E$52,'res v com'!$B$3:$B$52,About!$B$2)*SUMIFS('Urban and Rural'!$B$2:$B$53,'Urban and Rural'!$A$2:$A$53,About!$B$1)</f>
        <v>1694.9667711199984</v>
      </c>
      <c r="X8" s="71">
        <f>INDEX('REEDS calc'!$C$64:$AG$113,MATCH(About!$B$2,'REEDS calc'!$B$64:$B$113,0),MATCH(X$1,'REEDS calc'!$C$63:$AG$63,0))*SUMIFS('res v com'!$E$3:$E$52,'res v com'!$B$3:$B$52,About!$B$2)*SUMIFS('Urban and Rural'!$B$2:$B$53,'Urban and Rural'!$A$2:$A$53,About!$B$1)</f>
        <v>1757.014077108699</v>
      </c>
      <c r="Y8" s="71">
        <f>INDEX('REEDS calc'!$C$64:$AG$113,MATCH(About!$B$2,'REEDS calc'!$B$64:$B$113,0),MATCH(Y$1,'REEDS calc'!$C$63:$AG$63,0))*SUMIFS('res v com'!$E$3:$E$52,'res v com'!$B$3:$B$52,About!$B$2)*SUMIFS('Urban and Rural'!$B$2:$B$53,'Urban and Rural'!$A$2:$A$53,About!$B$1)</f>
        <v>1818.1107093590638</v>
      </c>
      <c r="Z8" s="71">
        <f>INDEX('REEDS calc'!$C$64:$AG$113,MATCH(About!$B$2,'REEDS calc'!$B$64:$B$113,0),MATCH(Z$1,'REEDS calc'!$C$63:$AG$63,0))*SUMIFS('res v com'!$E$3:$E$52,'res v com'!$B$3:$B$52,About!$B$2)*SUMIFS('Urban and Rural'!$B$2:$B$53,'Urban and Rural'!$A$2:$A$53,About!$B$1)</f>
        <v>1879.207341609429</v>
      </c>
      <c r="AA8" s="71">
        <f>INDEX('REEDS calc'!$C$64:$AG$113,MATCH(About!$B$2,'REEDS calc'!$B$64:$B$113,0),MATCH(AA$1,'REEDS calc'!$C$63:$AG$63,0))*SUMIFS('res v com'!$E$3:$E$52,'res v com'!$B$3:$B$52,About!$B$2)*SUMIFS('Urban and Rural'!$B$2:$B$53,'Urban and Rural'!$A$2:$A$53,About!$B$1)</f>
        <v>1934.6633096790033</v>
      </c>
      <c r="AB8" s="71">
        <f>INDEX('REEDS calc'!$C$64:$AG$113,MATCH(About!$B$2,'REEDS calc'!$B$64:$B$113,0),MATCH(AB$1,'REEDS calc'!$C$63:$AG$63,0))*SUMIFS('res v com'!$E$3:$E$52,'res v com'!$B$3:$B$52,About!$B$2)*SUMIFS('Urban and Rural'!$B$2:$B$53,'Urban and Rural'!$A$2:$A$53,About!$B$1)</f>
        <v>1990.1192777485774</v>
      </c>
      <c r="AC8" s="71">
        <f>INDEX('REEDS calc'!$C$64:$AG$113,MATCH(About!$B$2,'REEDS calc'!$B$64:$B$113,0),MATCH(AC$1,'REEDS calc'!$C$63:$AG$63,0))*SUMIFS('res v com'!$E$3:$E$52,'res v com'!$B$3:$B$52,About!$B$2)*SUMIFS('Urban and Rural'!$B$2:$B$53,'Urban and Rural'!$A$2:$A$53,About!$B$1)</f>
        <v>2041.0120118741406</v>
      </c>
      <c r="AD8" s="71">
        <f>INDEX('REEDS calc'!$C$64:$AG$113,MATCH(About!$B$2,'REEDS calc'!$B$64:$B$113,0),MATCH(AD$1,'REEDS calc'!$C$63:$AG$63,0))*SUMIFS('res v com'!$E$3:$E$52,'res v com'!$B$3:$B$52,About!$B$2)*SUMIFS('Urban and Rural'!$B$2:$B$53,'Urban and Rural'!$A$2:$A$53,About!$B$1)</f>
        <v>2091.9047459997041</v>
      </c>
      <c r="AE8" s="71">
        <f>INDEX('REEDS calc'!$C$64:$AG$113,MATCH(About!$B$2,'REEDS calc'!$B$64:$B$113,0),MATCH(AE$1,'REEDS calc'!$C$63:$AG$63,0))*SUMIFS('res v com'!$E$3:$E$52,'res v com'!$B$3:$B$52,About!$B$2)*SUMIFS('Urban and Rural'!$B$2:$B$53,'Urban and Rural'!$A$2:$A$53,About!$B$1)</f>
        <v>2147.1072010723883</v>
      </c>
      <c r="AF8" s="71">
        <f>INDEX('REEDS calc'!$C$64:$AG$113,MATCH(About!$B$2,'REEDS calc'!$B$64:$B$113,0),MATCH(AF$1,'REEDS calc'!$C$63:$AG$63,0))*SUMIFS('res v com'!$E$3:$E$52,'res v com'!$B$3:$B$52,About!$B$2)*SUMIFS('Urban and Rural'!$B$2:$B$53,'Urban and Rural'!$A$2:$A$53,About!$B$1)</f>
        <v>2202.3096561450729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86.446725106713274</v>
      </c>
      <c r="C8" s="71">
        <f>INDEX('REEDS calc'!$C$64:$AG$113,MATCH(About!$B$2,'REEDS calc'!$B$64:$B$113,0),MATCH(C$1,'REEDS calc'!$C$63:$AG$63,0))*SUMIFS('res v com'!$F$3:$F$52,'res v com'!$B$3:$B$52,About!$B$2)</f>
        <v>86.446725106713274</v>
      </c>
      <c r="D8" s="71">
        <f>INDEX('REEDS calc'!$C$64:$AG$113,MATCH(About!$B$2,'REEDS calc'!$B$64:$B$113,0),MATCH(D$1,'REEDS calc'!$C$63:$AG$63,0))*SUMIFS('res v com'!$F$3:$F$52,'res v com'!$B$3:$B$52,About!$B$2)</f>
        <v>86.446725106713274</v>
      </c>
      <c r="E8" s="71">
        <f>INDEX('REEDS calc'!$C$64:$AG$113,MATCH(About!$B$2,'REEDS calc'!$B$64:$B$113,0),MATCH(E$1,'REEDS calc'!$C$63:$AG$63,0))*SUMIFS('res v com'!$F$3:$F$52,'res v com'!$B$3:$B$52,About!$B$2)</f>
        <v>103.90247383374768</v>
      </c>
      <c r="F8" s="71">
        <f>INDEX('REEDS calc'!$C$64:$AG$113,MATCH(About!$B$2,'REEDS calc'!$B$64:$B$113,0),MATCH(F$1,'REEDS calc'!$C$63:$AG$63,0))*SUMIFS('res v com'!$F$3:$F$52,'res v com'!$B$3:$B$52,About!$B$2)</f>
        <v>121.35822256078208</v>
      </c>
      <c r="G8" s="71">
        <f>INDEX('REEDS calc'!$C$64:$AG$113,MATCH(About!$B$2,'REEDS calc'!$B$64:$B$113,0),MATCH(G$1,'REEDS calc'!$C$63:$AG$63,0))*SUMIFS('res v com'!$F$3:$F$52,'res v com'!$B$3:$B$52,About!$B$2)</f>
        <v>152.68164011087836</v>
      </c>
      <c r="H8" s="71">
        <f>INDEX('REEDS calc'!$C$64:$AG$113,MATCH(About!$B$2,'REEDS calc'!$B$64:$B$113,0),MATCH(H$1,'REEDS calc'!$C$63:$AG$63,0))*SUMIFS('res v com'!$F$3:$F$52,'res v com'!$B$3:$B$52,About!$B$2)</f>
        <v>184.00505766097464</v>
      </c>
      <c r="I8" s="71">
        <f>INDEX('REEDS calc'!$C$64:$AG$113,MATCH(About!$B$2,'REEDS calc'!$B$64:$B$113,0),MATCH(I$1,'REEDS calc'!$C$63:$AG$63,0))*SUMIFS('res v com'!$F$3:$F$52,'res v com'!$B$3:$B$52,About!$B$2)</f>
        <v>233.58712181806641</v>
      </c>
      <c r="J8" s="71">
        <f>INDEX('REEDS calc'!$C$64:$AG$113,MATCH(About!$B$2,'REEDS calc'!$B$64:$B$113,0),MATCH(J$1,'REEDS calc'!$C$63:$AG$63,0))*SUMIFS('res v com'!$F$3:$F$52,'res v com'!$B$3:$B$52,About!$B$2)</f>
        <v>283.16918597515814</v>
      </c>
      <c r="K8" s="71">
        <f>INDEX('REEDS calc'!$C$64:$AG$113,MATCH(About!$B$2,'REEDS calc'!$B$64:$B$113,0),MATCH(K$1,'REEDS calc'!$C$63:$AG$63,0))*SUMIFS('res v com'!$F$3:$F$52,'res v com'!$B$3:$B$52,About!$B$2)</f>
        <v>362.40439048646823</v>
      </c>
      <c r="L8" s="71">
        <f>INDEX('REEDS calc'!$C$64:$AG$113,MATCH(About!$B$2,'REEDS calc'!$B$64:$B$113,0),MATCH(L$1,'REEDS calc'!$C$63:$AG$63,0))*SUMIFS('res v com'!$F$3:$F$52,'res v com'!$B$3:$B$52,About!$B$2)</f>
        <v>441.63959499777826</v>
      </c>
      <c r="M8" s="71">
        <f>INDEX('REEDS calc'!$C$64:$AG$113,MATCH(About!$B$2,'REEDS calc'!$B$64:$B$113,0),MATCH(M$1,'REEDS calc'!$C$63:$AG$63,0))*SUMIFS('res v com'!$F$3:$F$52,'res v com'!$B$3:$B$52,About!$B$2)</f>
        <v>557.66665883747021</v>
      </c>
      <c r="N8" s="71">
        <f>INDEX('REEDS calc'!$C$64:$AG$113,MATCH(About!$B$2,'REEDS calc'!$B$64:$B$113,0),MATCH(N$1,'REEDS calc'!$C$63:$AG$63,0))*SUMIFS('res v com'!$F$3:$F$52,'res v com'!$B$3:$B$52,About!$B$2)</f>
        <v>673.6937226771621</v>
      </c>
      <c r="O8" s="71">
        <f>INDEX('REEDS calc'!$C$64:$AG$113,MATCH(About!$B$2,'REEDS calc'!$B$64:$B$113,0),MATCH(O$1,'REEDS calc'!$C$63:$AG$63,0))*SUMIFS('res v com'!$F$3:$F$52,'res v com'!$B$3:$B$52,About!$B$2)</f>
        <v>826.76433145009412</v>
      </c>
      <c r="P8" s="71">
        <f>INDEX('REEDS calc'!$C$64:$AG$113,MATCH(About!$B$2,'REEDS calc'!$B$64:$B$113,0),MATCH(P$1,'REEDS calc'!$C$63:$AG$63,0))*SUMIFS('res v com'!$F$3:$F$52,'res v com'!$B$3:$B$52,About!$B$2)</f>
        <v>979.83494022302625</v>
      </c>
      <c r="Q8" s="71">
        <f>INDEX('REEDS calc'!$C$64:$AG$113,MATCH(About!$B$2,'REEDS calc'!$B$64:$B$113,0),MATCH(Q$1,'REEDS calc'!$C$63:$AG$63,0))*SUMIFS('res v com'!$F$3:$F$52,'res v com'!$B$3:$B$52,About!$B$2)</f>
        <v>1132.5852218625025</v>
      </c>
      <c r="R8" s="71">
        <f>INDEX('REEDS calc'!$C$64:$AG$113,MATCH(About!$B$2,'REEDS calc'!$B$64:$B$113,0),MATCH(R$1,'REEDS calc'!$C$63:$AG$63,0))*SUMIFS('res v com'!$F$3:$F$52,'res v com'!$B$3:$B$52,About!$B$2)</f>
        <v>1285.3355035019786</v>
      </c>
      <c r="S8" s="71">
        <f>INDEX('REEDS calc'!$C$64:$AG$113,MATCH(About!$B$2,'REEDS calc'!$B$64:$B$113,0),MATCH(S$1,'REEDS calc'!$C$63:$AG$63,0))*SUMIFS('res v com'!$F$3:$F$52,'res v com'!$B$3:$B$52,About!$B$2)</f>
        <v>1454.193663852388</v>
      </c>
      <c r="T8" s="71">
        <f>INDEX('REEDS calc'!$C$64:$AG$113,MATCH(About!$B$2,'REEDS calc'!$B$64:$B$113,0),MATCH(T$1,'REEDS calc'!$C$63:$AG$63,0))*SUMIFS('res v com'!$F$3:$F$52,'res v com'!$B$3:$B$52,About!$B$2)</f>
        <v>1623.0518242027977</v>
      </c>
      <c r="U8" s="71">
        <f>INDEX('REEDS calc'!$C$64:$AG$113,MATCH(About!$B$2,'REEDS calc'!$B$64:$B$113,0),MATCH(U$1,'REEDS calc'!$C$63:$AG$63,0))*SUMIFS('res v com'!$F$3:$F$52,'res v com'!$B$3:$B$52,About!$B$2)</f>
        <v>1695.7889640068558</v>
      </c>
      <c r="V8" s="71">
        <f>INDEX('REEDS calc'!$C$64:$AG$113,MATCH(About!$B$2,'REEDS calc'!$B$64:$B$113,0),MATCH(V$1,'REEDS calc'!$C$63:$AG$63,0))*SUMIFS('res v com'!$F$3:$F$52,'res v com'!$B$3:$B$52,About!$B$2)</f>
        <v>1768.5261038109143</v>
      </c>
      <c r="W8" s="71">
        <f>INDEX('REEDS calc'!$C$64:$AG$113,MATCH(About!$B$2,'REEDS calc'!$B$64:$B$113,0),MATCH(W$1,'REEDS calc'!$C$63:$AG$63,0))*SUMIFS('res v com'!$F$3:$F$52,'res v com'!$B$3:$B$52,About!$B$2)</f>
        <v>1835.7261603080894</v>
      </c>
      <c r="X8" s="71">
        <f>INDEX('REEDS calc'!$C$64:$AG$113,MATCH(About!$B$2,'REEDS calc'!$B$64:$B$113,0),MATCH(X$1,'REEDS calc'!$C$63:$AG$63,0))*SUMIFS('res v com'!$F$3:$F$52,'res v com'!$B$3:$B$52,About!$B$2)</f>
        <v>1902.9262168052646</v>
      </c>
      <c r="Y8" s="71">
        <f>INDEX('REEDS calc'!$C$64:$AG$113,MATCH(About!$B$2,'REEDS calc'!$B$64:$B$113,0),MATCH(Y$1,'REEDS calc'!$C$63:$AG$63,0))*SUMIFS('res v com'!$F$3:$F$52,'res v com'!$B$3:$B$52,About!$B$2)</f>
        <v>1969.0966503734739</v>
      </c>
      <c r="Z8" s="71">
        <f>INDEX('REEDS calc'!$C$64:$AG$113,MATCH(About!$B$2,'REEDS calc'!$B$64:$B$113,0),MATCH(Z$1,'REEDS calc'!$C$63:$AG$63,0))*SUMIFS('res v com'!$F$3:$F$52,'res v com'!$B$3:$B$52,About!$B$2)</f>
        <v>2035.2670839416833</v>
      </c>
      <c r="AA8" s="71">
        <f>INDEX('REEDS calc'!$C$64:$AG$113,MATCH(About!$B$2,'REEDS calc'!$B$64:$B$113,0),MATCH(AA$1,'REEDS calc'!$C$63:$AG$63,0))*SUMIFS('res v com'!$F$3:$F$52,'res v com'!$B$3:$B$52,About!$B$2)</f>
        <v>2095.3284214646947</v>
      </c>
      <c r="AB8" s="71">
        <f>INDEX('REEDS calc'!$C$64:$AG$113,MATCH(About!$B$2,'REEDS calc'!$B$64:$B$113,0),MATCH(AB$1,'REEDS calc'!$C$63:$AG$63,0))*SUMIFS('res v com'!$F$3:$F$52,'res v com'!$B$3:$B$52,About!$B$2)</f>
        <v>2155.3897589877065</v>
      </c>
      <c r="AC8" s="71">
        <f>INDEX('REEDS calc'!$C$64:$AG$113,MATCH(About!$B$2,'REEDS calc'!$B$64:$B$113,0),MATCH(AC$1,'REEDS calc'!$C$63:$AG$63,0))*SUMIFS('res v com'!$F$3:$F$52,'res v com'!$B$3:$B$52,About!$B$2)</f>
        <v>2210.5089064516815</v>
      </c>
      <c r="AD8" s="71">
        <f>INDEX('REEDS calc'!$C$64:$AG$113,MATCH(About!$B$2,'REEDS calc'!$B$64:$B$113,0),MATCH(AD$1,'REEDS calc'!$C$63:$AG$63,0))*SUMIFS('res v com'!$F$3:$F$52,'res v com'!$B$3:$B$52,About!$B$2)</f>
        <v>2265.6280539156564</v>
      </c>
      <c r="AE8" s="71">
        <f>INDEX('REEDS calc'!$C$64:$AG$113,MATCH(About!$B$2,'REEDS calc'!$B$64:$B$113,0),MATCH(AE$1,'REEDS calc'!$C$63:$AG$63,0))*SUMIFS('res v com'!$F$3:$F$52,'res v com'!$B$3:$B$52,About!$B$2)</f>
        <v>2325.414825324277</v>
      </c>
      <c r="AF8" s="71">
        <f>INDEX('REEDS calc'!$C$64:$AG$113,MATCH(About!$B$2,'REEDS calc'!$B$64:$B$113,0),MATCH(AF$1,'REEDS calc'!$C$63:$AG$63,0))*SUMIFS('res v com'!$F$3:$F$52,'res v com'!$B$3:$B$52,About!$B$2)</f>
        <v>2385.2015967328975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2024-02-08T18:57:08Z</dcterms:modified>
</cp:coreProperties>
</file>