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oh/trans/syvbt/"/>
    </mc:Choice>
  </mc:AlternateContent>
  <xr:revisionPtr revIDLastSave="0" documentId="13_ncr:1_{E84A6B02-EA43-3E4E-9ADC-CA590AF1F524}" xr6:coauthVersionLast="47" xr6:coauthVersionMax="47" xr10:uidLastSave="{00000000-0000-0000-0000-000000000000}"/>
  <bookViews>
    <workbookView xWindow="1120" yWindow="500" windowWidth="27680" windowHeight="15980" firstSheet="12" activeTab="17"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Rail and Aviation" sheetId="19" r:id="rId13"/>
    <sheet name="USA Values" sheetId="13" r:id="rId14"/>
    <sheet name="SYVbT-passenger-script" sheetId="17" r:id="rId15"/>
    <sheet name="SYVbT-freight-script" sheetId="18" r:id="rId16"/>
    <sheet name="SYVbT-passenger" sheetId="14" r:id="rId17"/>
    <sheet name="SYVbT-freight" sheetId="15" r:id="rId18"/>
  </sheets>
  <externalReferences>
    <externalReference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4" l="1"/>
  <c r="D7" i="14"/>
  <c r="E7" i="14"/>
  <c r="F7" i="14"/>
  <c r="G7" i="14"/>
  <c r="H7" i="14"/>
  <c r="B7" i="14"/>
  <c r="I16" i="17" l="1"/>
  <c r="I15" i="17"/>
  <c r="B5" i="14"/>
  <c r="H5" i="15"/>
  <c r="G5" i="15"/>
  <c r="F5" i="15"/>
  <c r="E5" i="15"/>
  <c r="D5" i="15"/>
  <c r="B5" i="15"/>
  <c r="H5" i="14"/>
  <c r="G5" i="14"/>
  <c r="F5" i="14"/>
  <c r="E5" i="14"/>
  <c r="D5" i="14"/>
  <c r="C5" i="14"/>
  <c r="B2" i="19"/>
  <c r="C5" i="15" s="1"/>
  <c r="AK103" i="19" l="1"/>
  <c r="B4" i="19"/>
  <c r="B2" i="1"/>
  <c r="C4" i="15"/>
  <c r="B6" i="15"/>
  <c r="C6" i="15"/>
  <c r="D6" i="15"/>
  <c r="E6" i="15"/>
  <c r="F6" i="15"/>
  <c r="G6" i="15"/>
  <c r="H6" i="15"/>
  <c r="B7" i="15"/>
  <c r="C7" i="15"/>
  <c r="D7" i="15"/>
  <c r="E7" i="15"/>
  <c r="F7" i="15"/>
  <c r="G7" i="15"/>
  <c r="H7" i="15"/>
  <c r="C3" i="14"/>
  <c r="B4" i="14"/>
  <c r="C4" i="14"/>
  <c r="D4" i="14"/>
  <c r="E4" i="14"/>
  <c r="F4" i="14"/>
  <c r="G4" i="14"/>
  <c r="H4" i="14"/>
  <c r="B6" i="14"/>
  <c r="C6" i="14"/>
  <c r="D6" i="14"/>
  <c r="E6" i="14"/>
  <c r="F6" i="14"/>
  <c r="G6" i="14"/>
  <c r="H6" i="14"/>
  <c r="C2" i="14"/>
  <c r="H4" i="18"/>
  <c r="H4" i="15" s="1"/>
  <c r="G4" i="18"/>
  <c r="G4" i="15" s="1"/>
  <c r="F4" i="18"/>
  <c r="F4" i="15" s="1"/>
  <c r="E4" i="18"/>
  <c r="E4" i="15" s="1"/>
  <c r="D4" i="18"/>
  <c r="D4" i="15" s="1"/>
  <c r="C4" i="18"/>
  <c r="B4" i="18"/>
  <c r="B4" i="15" s="1"/>
  <c r="A13" i="18" l="1"/>
  <c r="A14" i="17"/>
  <c r="B2" i="17" l="1"/>
  <c r="B2" i="14" s="1"/>
  <c r="E3" i="17"/>
  <c r="E3" i="14" s="1"/>
  <c r="D3" i="17"/>
  <c r="D3" i="14" s="1"/>
  <c r="B3" i="17"/>
  <c r="B3" i="14" s="1"/>
  <c r="G2" i="17"/>
  <c r="G2" i="14" s="1"/>
  <c r="H2" i="17"/>
  <c r="H2" i="14" s="1"/>
  <c r="D2" i="17"/>
  <c r="D2" i="14" s="1"/>
  <c r="F3" i="17"/>
  <c r="F3" i="14" s="1"/>
  <c r="G3" i="17"/>
  <c r="G3" i="14" s="1"/>
  <c r="H3" i="17"/>
  <c r="H3" i="14" s="1"/>
  <c r="E2" i="17"/>
  <c r="E2" i="14" s="1"/>
  <c r="F2" i="17"/>
  <c r="F2" i="14" s="1"/>
  <c r="G3" i="18"/>
  <c r="G3" i="15" s="1"/>
  <c r="G2" i="18"/>
  <c r="G2" i="15" s="1"/>
  <c r="F3" i="18"/>
  <c r="F3" i="15" s="1"/>
  <c r="F2" i="18"/>
  <c r="F2" i="15" s="1"/>
  <c r="E3" i="18"/>
  <c r="E3" i="15" s="1"/>
  <c r="E2" i="18"/>
  <c r="E2" i="15" s="1"/>
  <c r="D3" i="18"/>
  <c r="D3" i="15" s="1"/>
  <c r="D2" i="18"/>
  <c r="D2" i="15" s="1"/>
  <c r="B2" i="18"/>
  <c r="B2" i="15" s="1"/>
  <c r="C2" i="18"/>
  <c r="C2" i="15" s="1"/>
  <c r="H3" i="18"/>
  <c r="H3" i="15" s="1"/>
  <c r="H2" i="18"/>
  <c r="H2" i="15" s="1"/>
  <c r="C3" i="18"/>
  <c r="C3" i="15" s="1"/>
  <c r="B3" i="18"/>
  <c r="B3" i="15" s="1"/>
</calcChain>
</file>

<file path=xl/sharedStrings.xml><?xml version="1.0" encoding="utf-8"?>
<sst xmlns="http://schemas.openxmlformats.org/spreadsheetml/2006/main" count="2345" uniqueCount="1337">
  <si>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</si>
  <si>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</si>
  <si>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</si>
  <si>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</si>
  <si>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</si>
  <si>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</si>
  <si>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</si>
  <si>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</si>
  <si>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</si>
  <si>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</si>
  <si>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</si>
  <si>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</si>
  <si>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</si>
  <si>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</si>
  <si>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</si>
  <si>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</si>
  <si>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</si>
  <si>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</si>
  <si>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</si>
  <si>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</si>
  <si>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</si>
  <si>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</si>
  <si>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</si>
  <si>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</si>
  <si>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</si>
  <si>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</si>
  <si>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</si>
  <si>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</si>
  <si>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</si>
  <si>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</si>
  <si>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</si>
  <si>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</si>
  <si>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</si>
  <si>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</si>
  <si>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</si>
  <si>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</si>
  <si>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</si>
  <si>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</si>
  <si>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</si>
  <si>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</si>
  <si>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</si>
  <si>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</si>
  <si>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</si>
  <si>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</si>
  <si>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</si>
  <si>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</si>
  <si>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</si>
  <si>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</si>
  <si>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</si>
  <si>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</si>
  <si>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</si>
  <si>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</si>
  <si>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</si>
  <si>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</si>
  <si>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</si>
  <si>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</si>
  <si>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</si>
  <si>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</si>
  <si>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</si>
  <si>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</si>
  <si>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</si>
  <si>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</si>
  <si>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</si>
  <si>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</si>
  <si>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</si>
  <si>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</si>
  <si>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</si>
  <si>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</si>
  <si>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</si>
  <si>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</si>
  <si>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</si>
  <si>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</si>
  <si>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</si>
  <si>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</si>
  <si>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</si>
  <si>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</si>
  <si>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</si>
  <si>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</si>
  <si>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</si>
  <si>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</si>
  <si>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</si>
  <si>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</si>
  <si>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</si>
  <si>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</si>
  <si>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</si>
  <si>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</si>
  <si>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</si>
  <si>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</si>
  <si>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</si>
  <si>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</si>
  <si>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</si>
  <si>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</si>
  <si>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</si>
  <si>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</si>
  <si>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</si>
  <si>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</si>
  <si>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</si>
  <si>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</si>
  <si>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</si>
  <si>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</si>
  <si>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</si>
  <si>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</si>
  <si>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</si>
  <si>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</si>
  <si>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</si>
  <si>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</si>
  <si>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</si>
  <si>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</si>
  <si>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</si>
  <si>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</si>
  <si>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</si>
  <si>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</si>
  <si>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</si>
  <si>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</si>
  <si>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</si>
  <si>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</si>
  <si>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</si>
  <si>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</si>
  <si>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</si>
  <si>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</si>
  <si>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</si>
  <si>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</si>
  <si>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</si>
  <si>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</si>
  <si>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</si>
  <si>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</si>
  <si>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</si>
  <si>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</si>
  <si>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</si>
  <si>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</si>
  <si>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</si>
  <si>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</si>
  <si>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</si>
  <si>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</si>
  <si>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</si>
  <si>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</si>
  <si>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</si>
  <si>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</si>
  <si>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</si>
  <si>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</si>
  <si>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</si>
  <si>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</si>
  <si>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</si>
  <si>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</si>
  <si>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</si>
  <si>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</si>
  <si>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</si>
  <si>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</si>
  <si>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</si>
  <si>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</si>
  <si>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</si>
  <si>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</si>
  <si>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</si>
  <si>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</si>
  <si>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</si>
  <si>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</si>
  <si>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</si>
  <si>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</si>
  <si>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</si>
  <si>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</si>
  <si>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</si>
  <si>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</si>
  <si>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</si>
  <si>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</si>
  <si>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</si>
  <si>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</si>
  <si>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</si>
  <si>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</si>
  <si>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</si>
  <si>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</si>
  <si>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</si>
  <si>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</si>
  <si>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</si>
  <si>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</si>
  <si>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</si>
  <si>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</si>
  <si>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</si>
  <si>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</si>
  <si>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</si>
  <si>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</si>
  <si>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</si>
  <si>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</si>
  <si>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</si>
  <si>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</si>
  <si>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</si>
  <si>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</si>
  <si>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</si>
  <si>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</si>
  <si>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</si>
  <si>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</si>
  <si>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</si>
  <si>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</si>
  <si>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</si>
  <si>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</si>
  <si>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</si>
  <si>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</si>
  <si>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</si>
  <si>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</si>
  <si>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</si>
  <si>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</si>
  <si>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</si>
  <si>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</si>
  <si>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</si>
  <si>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</si>
  <si>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</si>
  <si>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</si>
  <si>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</si>
  <si>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</si>
  <si>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</si>
  <si>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</si>
  <si>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</si>
  <si>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</si>
  <si>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</si>
  <si>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</si>
  <si>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</si>
  <si>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</si>
  <si>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</si>
  <si>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</si>
  <si>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</si>
  <si>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</si>
  <si>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</si>
  <si>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</si>
  <si>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</si>
  <si>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</si>
  <si>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</si>
  <si>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</si>
  <si>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</si>
  <si>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</si>
  <si>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</si>
  <si>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</si>
  <si>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</si>
  <si>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</si>
  <si>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</si>
  <si>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</si>
  <si>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</si>
  <si>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</si>
  <si>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</si>
  <si>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</si>
  <si>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</si>
  <si>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</si>
  <si>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</si>
  <si>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</si>
  <si>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</si>
  <si>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</si>
  <si>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</si>
  <si>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</si>
  <si>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</si>
  <si>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</si>
  <si>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</si>
  <si>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</si>
  <si>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</si>
  <si>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</si>
  <si>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</si>
  <si>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</si>
  <si>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</si>
  <si>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</si>
  <si>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</si>
  <si>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</si>
  <si>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</si>
  <si>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</si>
  <si>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</si>
  <si>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</si>
  <si>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</si>
  <si>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</si>
  <si>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</si>
  <si>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</si>
  <si>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</si>
  <si>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</si>
  <si>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</si>
  <si>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</si>
  <si>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</si>
  <si>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</si>
  <si>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</si>
  <si>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</si>
  <si>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</si>
  <si>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</si>
  <si>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</si>
  <si>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</si>
  <si>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</si>
  <si>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</si>
  <si>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</si>
  <si>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</si>
  <si>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</si>
  <si>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</si>
  <si>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</si>
  <si>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</si>
  <si>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</si>
  <si>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</si>
  <si>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</si>
  <si>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</si>
  <si>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</si>
  <si>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</si>
  <si>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</si>
  <si>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</si>
  <si>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</si>
  <si>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</si>
  <si>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</si>
  <si>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</si>
  <si>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</si>
  <si>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</si>
  <si>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</si>
  <si>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</si>
  <si>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</si>
  <si>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</si>
  <si>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</si>
  <si>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</si>
  <si>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</si>
  <si>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</si>
  <si>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</si>
  <si>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</si>
  <si>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</si>
  <si>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</si>
  <si>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</si>
  <si>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</si>
  <si>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</si>
  <si>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</si>
  <si>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</si>
  <si>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</si>
  <si>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</si>
  <si>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</si>
  <si>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</si>
  <si>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</si>
  <si>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</si>
  <si>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</si>
  <si>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</si>
  <si>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</si>
  <si>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</si>
  <si>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</si>
  <si>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</si>
  <si>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</si>
  <si>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</si>
  <si>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</si>
  <si>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</si>
  <si>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</si>
  <si>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</si>
  <si>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</si>
  <si>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</si>
  <si>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</si>
  <si>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</si>
  <si>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</si>
  <si>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</si>
  <si>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</si>
  <si>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</si>
  <si>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</si>
  <si>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</si>
  <si>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</si>
  <si>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</si>
  <si>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</si>
  <si>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</si>
  <si>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</si>
  <si>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</si>
  <si>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</si>
  <si>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</si>
  <si>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</si>
  <si>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</si>
  <si>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</si>
  <si>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</si>
  <si>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</si>
  <si>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</si>
  <si>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</si>
  <si>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</si>
  <si>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</si>
  <si>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</si>
  <si>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</si>
  <si>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</si>
  <si>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</si>
  <si>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</si>
  <si>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</si>
  <si>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</si>
  <si>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</si>
  <si>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</si>
  <si>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</si>
  <si>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</si>
  <si>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</si>
  <si>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</si>
  <si>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</si>
  <si>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</si>
  <si>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</si>
  <si>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</si>
  <si>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</si>
  <si>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</si>
  <si>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</si>
  <si>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</si>
  <si>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</si>
  <si>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</si>
  <si>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</si>
  <si>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</si>
  <si>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</si>
  <si>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</si>
  <si>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</si>
  <si>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</si>
  <si>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</si>
  <si>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</si>
  <si>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</si>
  <si>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</si>
  <si>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</si>
  <si>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</si>
  <si>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</si>
  <si>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</si>
  <si>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</si>
  <si>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</si>
  <si>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</si>
  <si>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</si>
  <si>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</si>
  <si>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</si>
  <si>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</si>
  <si>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</si>
  <si>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</si>
  <si>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</si>
  <si>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</si>
  <si>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</si>
  <si>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</si>
  <si>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</si>
  <si>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</si>
  <si>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</si>
  <si>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</si>
  <si>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</si>
  <si>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</si>
  <si>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</si>
  <si>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</si>
  <si>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</si>
  <si>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</si>
  <si>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</si>
  <si>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</si>
  <si>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</si>
  <si>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</si>
  <si>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</si>
  <si>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</si>
  <si>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</si>
  <si>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</si>
  <si>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</si>
  <si>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</si>
  <si>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</si>
  <si>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</si>
  <si>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</si>
  <si>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</si>
  <si>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</si>
  <si>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</si>
  <si>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</si>
  <si>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</si>
  <si>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</si>
  <si>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</si>
  <si>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</si>
  <si>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</si>
  <si>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</si>
  <si>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</si>
  <si>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</si>
  <si>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</si>
  <si>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</si>
  <si>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</si>
  <si>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</si>
  <si>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</si>
  <si>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</si>
  <si>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</si>
  <si>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</si>
  <si>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</si>
  <si>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</si>
  <si>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</si>
  <si>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</si>
  <si>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</si>
  <si>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</si>
  <si>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</si>
  <si>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</si>
  <si>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</si>
  <si>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</si>
  <si>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</si>
  <si>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</si>
  <si>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</si>
  <si>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</si>
  <si>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</si>
  <si>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</si>
  <si>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</si>
  <si>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</si>
  <si>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</si>
  <si>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</si>
  <si>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</si>
  <si>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</si>
  <si>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</si>
  <si>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</si>
  <si>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</si>
  <si>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</si>
  <si>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</si>
  <si>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</si>
  <si>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</si>
  <si>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</si>
  <si>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</si>
  <si>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</si>
  <si>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</si>
  <si>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</si>
  <si>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</si>
  <si>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</si>
  <si>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</si>
  <si>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</si>
  <si>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</si>
  <si>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</si>
  <si>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</si>
  <si>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</si>
  <si>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</si>
  <si>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</si>
  <si>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</si>
  <si>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</si>
  <si>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</si>
  <si>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</si>
  <si>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</si>
  <si>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</si>
  <si>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</si>
  <si>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</si>
  <si>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</si>
  <si>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</si>
  <si>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</si>
  <si>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</si>
  <si>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</si>
  <si>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</si>
  <si>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</si>
  <si>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</si>
  <si>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</si>
  <si>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</si>
  <si>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</si>
  <si>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</si>
  <si>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</si>
  <si>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</si>
  <si>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</si>
  <si>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</si>
  <si>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</si>
  <si>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</si>
  <si>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</si>
  <si>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</si>
  <si>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</si>
  <si>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</si>
  <si>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</si>
  <si>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</si>
  <si>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</si>
  <si>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</si>
  <si>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</si>
  <si>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</si>
  <si>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</si>
  <si>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</si>
  <si>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</si>
  <si>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</si>
  <si>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</si>
  <si>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</si>
  <si>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</si>
  <si>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</si>
  <si>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</si>
  <si>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</si>
  <si>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</si>
  <si>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</si>
  <si>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</si>
  <si>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</si>
  <si>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</si>
  <si>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</si>
  <si>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</si>
  <si>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</si>
  <si>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</si>
  <si>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</si>
  <si>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</si>
  <si>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</si>
  <si>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</si>
  <si>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</si>
  <si>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</si>
  <si>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</si>
  <si>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</si>
  <si>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</si>
  <si>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</si>
  <si>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</si>
  <si>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</si>
  <si>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</si>
  <si>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</si>
  <si>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</si>
  <si>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</si>
  <si>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</si>
  <si>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</si>
  <si>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</si>
  <si>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</si>
  <si>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</si>
  <si>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</si>
  <si>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</si>
  <si>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</si>
  <si>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</si>
  <si>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</si>
  <si>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</si>
  <si>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</si>
  <si>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</si>
  <si>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</si>
  <si>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</si>
  <si>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</si>
  <si>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</si>
  <si>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</si>
  <si>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</si>
  <si>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</si>
  <si>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</si>
  <si>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</si>
  <si>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</si>
  <si>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</si>
  <si>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</si>
  <si>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</si>
  <si>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</si>
  <si>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</si>
  <si>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</si>
  <si>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</si>
  <si>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</si>
  <si>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</si>
  <si>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</si>
  <si>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</si>
  <si>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</si>
  <si>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</si>
  <si>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</si>
  <si>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</si>
  <si>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</si>
  <si>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</si>
  <si>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</si>
  <si>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</si>
  <si>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</si>
  <si>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</si>
  <si>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</si>
  <si>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</si>
  <si>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</si>
  <si>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</si>
  <si>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</si>
  <si>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</si>
  <si>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</si>
  <si>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</si>
  <si>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</si>
  <si>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</si>
  <si>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</si>
  <si>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</si>
  <si>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</si>
  <si>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</si>
  <si>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</si>
  <si>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</si>
  <si>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</si>
  <si>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</si>
  <si>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</si>
  <si>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</si>
  <si>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</si>
  <si>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</si>
  <si>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</si>
  <si>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</si>
  <si>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</si>
  <si>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</si>
  <si>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</si>
  <si>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</si>
  <si>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</si>
  <si>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</si>
  <si>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</si>
  <si>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</si>
  <si>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</si>
  <si>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</si>
  <si>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</si>
  <si>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</si>
  <si>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</si>
  <si>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</si>
  <si>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</si>
  <si>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</si>
  <si>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</si>
  <si>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</si>
  <si>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</si>
  <si>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</si>
  <si>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</si>
  <si>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</si>
  <si>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</si>
  <si>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</si>
  <si>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</si>
  <si>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</si>
  <si>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</si>
  <si>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</si>
  <si>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</si>
  <si>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</si>
  <si>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</si>
  <si>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</si>
  <si>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</si>
  <si>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</si>
  <si>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</si>
  <si>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</si>
  <si>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</si>
  <si>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</si>
  <si>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</si>
  <si>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</si>
  <si>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</si>
  <si>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</si>
  <si>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</si>
  <si>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</si>
  <si>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</si>
  <si>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</si>
  <si>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</si>
  <si>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</si>
  <si>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</si>
  <si>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</si>
  <si>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</si>
  <si>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</si>
  <si>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</si>
  <si>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</si>
  <si>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</si>
  <si>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</si>
  <si>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</si>
  <si>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</si>
  <si>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</si>
  <si>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</si>
  <si>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</si>
  <si>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</si>
  <si>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</si>
  <si>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</si>
  <si>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</si>
  <si>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</si>
  <si>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</si>
  <si>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</si>
  <si>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</si>
  <si>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</si>
  <si>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</si>
  <si>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</si>
  <si>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</si>
  <si>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</si>
  <si>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</si>
  <si>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</si>
  <si>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</si>
  <si>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</si>
  <si>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</si>
  <si>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</si>
  <si>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</si>
  <si>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</si>
  <si>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</si>
  <si>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</si>
  <si>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</si>
  <si>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</si>
  <si>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</si>
  <si>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</si>
  <si>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</si>
  <si>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</si>
  <si>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</si>
  <si>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</si>
  <si>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</si>
  <si>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</si>
  <si>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</si>
  <si>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</si>
  <si>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</si>
  <si>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</si>
  <si>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</si>
  <si>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</si>
  <si>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</si>
  <si>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</si>
  <si>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</si>
  <si>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</si>
  <si>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</si>
  <si>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</si>
  <si>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</si>
  <si>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</si>
  <si>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</si>
  <si>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</si>
  <si>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</si>
  <si>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</si>
  <si>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</si>
  <si>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</si>
  <si>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</si>
  <si>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</si>
  <si>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</si>
  <si>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</si>
  <si>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</si>
  <si>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</si>
  <si>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</si>
  <si>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</si>
  <si>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</si>
  <si>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</si>
  <si>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</si>
  <si>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</si>
  <si>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</si>
  <si>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</si>
  <si>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</si>
  <si>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</si>
  <si>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</si>
  <si>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</si>
  <si>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</si>
  <si>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</si>
  <si>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</si>
  <si>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</si>
  <si>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</si>
  <si>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</si>
  <si>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</si>
  <si>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</si>
  <si>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</si>
  <si>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</si>
  <si>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</si>
  <si>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</si>
  <si>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</si>
  <si>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</si>
  <si>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</si>
  <si>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</si>
  <si>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</si>
  <si>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</si>
  <si>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</si>
  <si>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</si>
  <si>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</si>
  <si>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</si>
  <si>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</si>
  <si>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</si>
  <si>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</si>
  <si>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</si>
  <si>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</si>
  <si>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</si>
  <si>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</si>
  <si>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</si>
  <si>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</si>
  <si>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</si>
  <si>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</si>
  <si>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</si>
  <si>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</si>
  <si>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</si>
  <si>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</si>
  <si>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</si>
  <si>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</si>
  <si>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</si>
  <si>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</si>
  <si>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</si>
  <si>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</si>
  <si>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</si>
  <si>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</si>
  <si>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</si>
  <si>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</si>
  <si>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</si>
  <si>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</si>
  <si>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</si>
  <si>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</si>
  <si>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</si>
  <si>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</si>
  <si>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</si>
  <si>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</si>
  <si>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</si>
  <si>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</si>
  <si>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</si>
  <si>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</si>
  <si>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</si>
  <si>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</si>
  <si>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</si>
  <si>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</si>
  <si>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</si>
  <si>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</si>
  <si>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</si>
  <si>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</si>
  <si>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</si>
  <si>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</si>
  <si>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</si>
  <si>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</si>
  <si>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</si>
  <si>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</si>
  <si>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</si>
  <si>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</si>
  <si>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</si>
  <si>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</si>
  <si>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</si>
  <si>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</si>
  <si>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</si>
  <si>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</si>
  <si>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</si>
  <si>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</si>
  <si>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</si>
  <si>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</si>
  <si>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</si>
  <si>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</si>
  <si>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</si>
  <si>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</si>
  <si>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</si>
  <si>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</si>
  <si>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</si>
  <si>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</si>
  <si>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</si>
  <si>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</si>
  <si>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</si>
  <si>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</si>
  <si>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</si>
  <si>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</si>
  <si>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</si>
  <si>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</si>
  <si>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</si>
  <si>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</si>
  <si>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</si>
  <si>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</si>
  <si>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</si>
  <si>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</si>
  <si>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</si>
  <si>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</si>
  <si>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</si>
  <si>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</si>
  <si>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</si>
  <si>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</si>
  <si>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</si>
  <si>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</si>
  <si>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</si>
  <si>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</si>
  <si>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</si>
  <si>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</si>
  <si>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</si>
  <si>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</si>
  <si>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</si>
  <si>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</si>
  <si>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</si>
  <si>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</si>
  <si>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</si>
  <si>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</si>
  <si>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</si>
  <si>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</si>
  <si>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</si>
  <si>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</si>
  <si>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</si>
  <si>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</si>
  <si>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</si>
  <si>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</si>
  <si>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</si>
  <si>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</si>
  <si>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</si>
  <si>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</si>
  <si>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</si>
  <si>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</si>
  <si>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</si>
  <si>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</si>
  <si>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</si>
  <si>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</si>
  <si>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</si>
  <si>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</si>
  <si>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</si>
  <si>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</si>
  <si>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</si>
  <si>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</si>
  <si>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</si>
  <si>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</si>
  <si>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</si>
  <si>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</si>
  <si>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</si>
  <si>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</si>
  <si>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</si>
  <si>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</si>
  <si>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</si>
  <si>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</si>
  <si>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</si>
  <si>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</si>
  <si>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</si>
  <si>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</si>
  <si>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</si>
  <si>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</si>
  <si>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</si>
  <si>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</si>
  <si>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</si>
  <si>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</si>
  <si>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</si>
  <si>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</si>
  <si>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</si>
  <si>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</si>
  <si>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</si>
  <si>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</si>
  <si>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</si>
  <si>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</si>
  <si>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</si>
  <si>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</si>
  <si>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</si>
  <si>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</si>
  <si>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</si>
  <si>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</si>
  <si>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</si>
  <si>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</si>
  <si>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</si>
  <si>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</si>
  <si>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</si>
  <si>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</si>
  <si>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</si>
  <si>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</si>
  <si>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</si>
  <si>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</si>
  <si>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</si>
  <si>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</si>
  <si>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</si>
  <si>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</si>
  <si>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</si>
  <si>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</si>
  <si>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</si>
  <si>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</si>
  <si>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</si>
  <si>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</si>
  <si>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</si>
  <si>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</si>
  <si>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</si>
  <si>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</si>
  <si>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</si>
  <si>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</si>
  <si>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</si>
  <si>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</si>
  <si>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</si>
  <si>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</si>
  <si>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</si>
  <si>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</si>
  <si>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</si>
  <si>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</si>
  <si>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</si>
  <si>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</si>
  <si>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</si>
  <si>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</si>
  <si>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</si>
  <si>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</si>
  <si>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</si>
  <si>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</si>
  <si>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</si>
  <si>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</si>
  <si>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</si>
  <si>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</si>
  <si>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</si>
  <si>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</si>
  <si>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</si>
  <si>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</si>
  <si>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</si>
  <si>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</si>
  <si>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</si>
  <si>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</si>
  <si>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</si>
  <si>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</si>
  <si>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</si>
  <si>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</si>
  <si>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</si>
  <si>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</si>
  <si>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</si>
  <si>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</si>
  <si>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</si>
  <si>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</si>
  <si>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</si>
  <si>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</si>
  <si>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</si>
  <si>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</si>
  <si>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</si>
  <si>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</si>
  <si>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</si>
  <si>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</si>
  <si>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</si>
  <si>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</si>
  <si>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</si>
  <si>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</si>
  <si>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</si>
  <si>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</si>
  <si>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</si>
  <si>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</si>
  <si>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</si>
  <si>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</si>
  <si>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</si>
  <si>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</si>
  <si>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</si>
  <si>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</si>
  <si>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</si>
  <si>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</si>
  <si>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</si>
  <si>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</si>
  <si>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</si>
  <si>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</si>
  <si>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</si>
  <si>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</si>
  <si>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</si>
  <si>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</si>
  <si>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</si>
  <si>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</si>
  <si>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</si>
  <si>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</si>
  <si>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</si>
  <si>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</si>
  <si>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</si>
  <si>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</si>
  <si>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</si>
  <si>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</si>
  <si>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</si>
  <si>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</si>
  <si>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</si>
  <si>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</si>
  <si>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</si>
  <si>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</si>
  <si>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</si>
  <si>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</si>
  <si>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</si>
  <si>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</si>
  <si>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</si>
  <si>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</si>
  <si>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</si>
  <si>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</si>
  <si>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</si>
  <si>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</si>
  <si>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</si>
  <si>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</si>
  <si>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</si>
  <si>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</si>
  <si>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</si>
  <si>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</si>
  <si>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</si>
  <si>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</si>
  <si>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</si>
  <si>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</si>
  <si>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</si>
  <si>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</si>
  <si>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</si>
  <si>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</si>
  <si>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</si>
  <si>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</si>
  <si>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</si>
  <si>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</si>
  <si>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</si>
  <si>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</si>
  <si>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</si>
  <si>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</si>
  <si>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</si>
  <si>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</si>
  <si>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</si>
  <si>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</si>
  <si>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</si>
  <si>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</si>
  <si>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</si>
  <si>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</si>
  <si>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</si>
  <si>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</si>
  <si>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</si>
  <si>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</si>
  <si>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</si>
  <si>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</si>
  <si>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</si>
  <si>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</si>
  <si>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</si>
  <si>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</si>
  <si>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</si>
  <si>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</si>
  <si>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</si>
  <si>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</si>
  <si>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</si>
  <si>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</si>
  <si>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</si>
  <si>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</si>
  <si>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</si>
  <si>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</si>
  <si>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</si>
  <si>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</si>
  <si>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</si>
  <si>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</si>
  <si>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</si>
  <si>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</si>
  <si>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</si>
  <si>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</si>
  <si>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</si>
  <si>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</si>
  <si>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</si>
  <si>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</si>
  <si>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</si>
  <si>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</si>
  <si>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</si>
  <si>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</si>
  <si>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</si>
  <si>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</si>
  <si>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</si>
  <si>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</si>
  <si>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</si>
  <si>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</si>
  <si>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</si>
  <si>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</si>
  <si>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</si>
  <si>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</si>
  <si>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</si>
  <si>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</si>
  <si>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</si>
  <si>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</si>
  <si>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</si>
  <si>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</si>
  <si>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</si>
  <si>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</si>
  <si>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</si>
  <si>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</si>
  <si>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</si>
  <si>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</si>
  <si>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</si>
  <si>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</si>
  <si>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</si>
  <si>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</si>
  <si>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</si>
  <si>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</si>
  <si>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</si>
  <si>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</si>
  <si>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</si>
  <si>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</si>
  <si>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</si>
  <si>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</si>
  <si>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</si>
  <si>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</si>
  <si>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</si>
  <si>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</si>
  <si>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</si>
  <si>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</si>
  <si>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Percentage of US total, rail</t>
  </si>
  <si>
    <t>number of rail cars per locomotive</t>
  </si>
  <si>
    <t>Percentage of US total, jet fuel</t>
  </si>
  <si>
    <t>Back to Contents</t>
  </si>
  <si>
    <t xml:space="preserve">Data 1: Distillate Fuel Oil Sales for Railroad Use </t>
  </si>
  <si>
    <t>Sourcekey</t>
  </si>
  <si>
    <t>KD0VRRNUS1</t>
  </si>
  <si>
    <t>KD0VRRR101</t>
  </si>
  <si>
    <t>KD0VRRR0X1</t>
  </si>
  <si>
    <t>KD0VRRSCT1</t>
  </si>
  <si>
    <t>KD0VRRSME1</t>
  </si>
  <si>
    <t>KD0VRRSMA1</t>
  </si>
  <si>
    <t>KD0VRRSNH1</t>
  </si>
  <si>
    <t>KD0VRRSRI1</t>
  </si>
  <si>
    <t>KD0VRRSVT1</t>
  </si>
  <si>
    <t>KD0VRRR0Y1</t>
  </si>
  <si>
    <t>KD0VRRSDE1</t>
  </si>
  <si>
    <t>KD0VRRSDC1</t>
  </si>
  <si>
    <t>KD0VRRSMD1</t>
  </si>
  <si>
    <t>KD0VRRSNJ1</t>
  </si>
  <si>
    <t>KD0VRRSNY1</t>
  </si>
  <si>
    <t>KD0VRRSPA1</t>
  </si>
  <si>
    <t>KD0VRRR0Z1</t>
  </si>
  <si>
    <t>KD0VRRSFL1</t>
  </si>
  <si>
    <t>KD0VRRSGA1</t>
  </si>
  <si>
    <t>KD0VRRSNC1</t>
  </si>
  <si>
    <t>KD0VRRSSC1</t>
  </si>
  <si>
    <t>KD0VRRSVA1</t>
  </si>
  <si>
    <t>KD0VRRSWV1</t>
  </si>
  <si>
    <t>KD0VRRR201</t>
  </si>
  <si>
    <t>KD0VRRSIL1</t>
  </si>
  <si>
    <t>KD0VRRSIN1</t>
  </si>
  <si>
    <t>KD0VRRSIA1</t>
  </si>
  <si>
    <t>KD0VRRSKS1</t>
  </si>
  <si>
    <t>KD0VRRSKY1</t>
  </si>
  <si>
    <t>KD0VRRSMI1</t>
  </si>
  <si>
    <t>KD0VRRSMN1</t>
  </si>
  <si>
    <t>KD0VRRSMO1</t>
  </si>
  <si>
    <t>KD0VRRSNE1</t>
  </si>
  <si>
    <t>KD0VRRSND1</t>
  </si>
  <si>
    <t>KD0VRRSOH1</t>
  </si>
  <si>
    <t>KD0VRRSOK1</t>
  </si>
  <si>
    <t>KD0VRRSSD1</t>
  </si>
  <si>
    <t>KD0VRRSTN1</t>
  </si>
  <si>
    <t>KD0VRRSWI1</t>
  </si>
  <si>
    <t>KD0VRRR301</t>
  </si>
  <si>
    <t>KD0VRRSAL1</t>
  </si>
  <si>
    <t>KD0VRRSAR1</t>
  </si>
  <si>
    <t>KD0VRRSLA1</t>
  </si>
  <si>
    <t>KD0VRRSMS1</t>
  </si>
  <si>
    <t>KD0VRRSNM1</t>
  </si>
  <si>
    <t>KD0VRRSTX1</t>
  </si>
  <si>
    <t>KD0VRRR401</t>
  </si>
  <si>
    <t>KD0VRRSCO1</t>
  </si>
  <si>
    <t>KD0VRRSID1</t>
  </si>
  <si>
    <t>KD0VRRSMT1</t>
  </si>
  <si>
    <t>KD0VRRSUT1</t>
  </si>
  <si>
    <t>KD0VRRSWY1</t>
  </si>
  <si>
    <t>KD0VRRR501</t>
  </si>
  <si>
    <t>KD0VRRSAK1</t>
  </si>
  <si>
    <t>KD0VRRSAZ1</t>
  </si>
  <si>
    <t>KD0VRRSCA1</t>
  </si>
  <si>
    <t>KD0VRRSHI1</t>
  </si>
  <si>
    <t>KD0VRRSNV1</t>
  </si>
  <si>
    <t>KD0VRRSOR1</t>
  </si>
  <si>
    <t>KD0VRRSWA1</t>
  </si>
  <si>
    <t>Date</t>
  </si>
  <si>
    <t>U.S. Total Distillate Sales/Deliveries to Railroad Consumers (Thousand Gallons)</t>
  </si>
  <si>
    <t>East Coast (PADD 1)</t>
  </si>
  <si>
    <t>New England (PADD 1A) Total Distillate Sales/Deliveries to Railroad Consumers (Thousand Gallons)</t>
  </si>
  <si>
    <t>Connecticut Total Distillate Sales/Deliveries to Railroad Consumers (Thousand Gallons)</t>
  </si>
  <si>
    <t>Maine Total Distillate Sales/Deliveries to Railroad Consumers (Thousand Gallons)</t>
  </si>
  <si>
    <t>Massachusetts Total Distillate Sales/Deliveries to Railroad Consumers (Thousand Gallons)</t>
  </si>
  <si>
    <t>New Hampshire Total Distillate Sales/Deliveries to Railroad Consumers (Thousand Gallons)</t>
  </si>
  <si>
    <t>Rhode Island Total Distillate Sales/Deliveries to Railroad Consumers (Thousand Gallons)</t>
  </si>
  <si>
    <t>Vermont Total Distillate Sales/Deliveries to Railroad Consumers (Thousand Gallons)</t>
  </si>
  <si>
    <t>Central Atlantic (PADD 1B) Total Distillate Sales/Deliveries to Railroad Consumers (Thousand Gallons)</t>
  </si>
  <si>
    <t>Delaware Total Distillate Sales/Deliveries to Railroad Consumers (Thousand Gallons)</t>
  </si>
  <si>
    <t>District of Columbia Total Distillate Sales/Deliveries to Railroad Consumers (Thousand Gallons)</t>
  </si>
  <si>
    <t>Maryland Total Distillate Sales/Deliveries to Railroad Consumers (Thousand Gallons)</t>
  </si>
  <si>
    <t>New Jersey Total Distillate Sales/Deliveries to Railroad Consumers (Thousand Gallons)</t>
  </si>
  <si>
    <t>New York Total Distillate Sales/Deliveries to Railroad Consumers (Thousand Gallons)</t>
  </si>
  <si>
    <t>Pennsylvania Total Distillate Sales/Deliveries to Railroad Consumers (Thousand Gallons)</t>
  </si>
  <si>
    <t>Lower Atlantic (PADD 1C) Total Distillate Sales/Deliveries to Railroad Consumers (Thousand Gallons)</t>
  </si>
  <si>
    <t>Florida Total Distillate Sales/Deliveries to Railroad Consumers (Thousand Gallons)</t>
  </si>
  <si>
    <t>Georgia Total Distillate Sales/Deliveries to Railroad Consumers (Thousand Gallons)</t>
  </si>
  <si>
    <t>North Carolina Total Distillate Sales/Deliveries to Railroad Consumers (Thousand Gallons)</t>
  </si>
  <si>
    <t>South Carolina Total Distillate Sales/Deliveries to Railroad Consumers (Thousand Gallons)</t>
  </si>
  <si>
    <t>Virginia Total Distillate Sales/Deliveries to Railroad Consumers (Thousand Gallons)</t>
  </si>
  <si>
    <t>West Virginia Total Distillate Sales/Deliveries to Railroad Consumers (Thousand Gallons)</t>
  </si>
  <si>
    <t>Midwest (PADD 2) Total Distillate Sales/Deliveries to Railroad Consumers (Thousand Gallons)</t>
  </si>
  <si>
    <t>Illinois Total Distillate Sales/Deliveries to Railroad Consumers (Thousand Gallons)</t>
  </si>
  <si>
    <t>Indiana Total Distillate Sales/Deliveries to Railroad Consumers (Thousand Gallons)</t>
  </si>
  <si>
    <t>Iowa Total Distillate Sales/Deliveries to Railroad Consumers (Thousand Gallons)</t>
  </si>
  <si>
    <t>Kansas Total Distillate Sales/Deliveries to Railroad Consumers (Thousand Gallons)</t>
  </si>
  <si>
    <t>Kentucky Total Distillate Sales/Deliveries to Railroad Consumers (Thousand Gallons)</t>
  </si>
  <si>
    <t>Michigan Total Distillate Sales/Deliveries to Railroad Consumers (Thousand Gallons)</t>
  </si>
  <si>
    <t>Minnesota Total Distillate Sales/Deliveries to Railroad Consumers (Thousand Gallons)</t>
  </si>
  <si>
    <t>Missouri Total Distillate Sales/Deliveries to Railroad Consumers (Thousand Gallons)</t>
  </si>
  <si>
    <t>Nebraska Total Distillate Sales/Deliveries to Railroad Consumers (Thousand Gallons)</t>
  </si>
  <si>
    <t>North Dakota Total Distillate Sales/Deliveries to Railroad Consumers (Thousand Gallons)</t>
  </si>
  <si>
    <t>Ohio Total Distillate Sales/Deliveries to Railroad Consumers (Thousand Gallons)</t>
  </si>
  <si>
    <t>Oklahoma Total Distillate Sales/Deliveries to Railroad Consumers (Thousand Gallons)</t>
  </si>
  <si>
    <t>South Dakota Total Distillate Sales/Deliveries to Railroad Consumers (Thousand Gallons)</t>
  </si>
  <si>
    <t>Tennessee Total Distillate Sales/Deliveries to Railroad Consumers (Thousand Gallons)</t>
  </si>
  <si>
    <t>Wisconsin Total Distillate Sales/Deliveries to Railroad Consumers (Thousand Gallons)</t>
  </si>
  <si>
    <t>Gulf Coast (PADD 3) Total Distillate Sales/Deliveries to Railroad Consumers (Thousand Gallons)</t>
  </si>
  <si>
    <t>Alabama Total Distillate Sales/Deliveries to Railroad Consumers (Thousand Gallons)</t>
  </si>
  <si>
    <t>Arkansas Total Distillate Sales/Deliveries to Railroad Consumers (Thousand Gallons)</t>
  </si>
  <si>
    <t>Louisiana Total Distillate Sales/Deliveries to Railroad Consumers (Thousand Gallons)</t>
  </si>
  <si>
    <t>Mississippi Total Distillate Sales/Deliveries to Railroad Consumers (Thousand Gallons)</t>
  </si>
  <si>
    <t>New Mexico Total Distillate Sales/Deliveries to Railroad Consumers (Thousand Gallons)</t>
  </si>
  <si>
    <t>Texas Total Distillate Sales/Deliveries to Railroad Consumers (Thousand Gallons)</t>
  </si>
  <si>
    <t>Rocky Mountain (PADD 4) Total Distillate Sales/Deliveries to Railroad Consumers (Thousand Gallons)</t>
  </si>
  <si>
    <t>Colorado Total Distillate Sales/Deliveries to Railroad Consumers (Thousand Gallons)</t>
  </si>
  <si>
    <t>Idaho Total Distillate Sales/Deliveries to Railroad Consumers (Thousand Gallons)</t>
  </si>
  <si>
    <t>Montana Total Distillate Sales/Deliveries to Railroad Consumers (Thousand Gallons)</t>
  </si>
  <si>
    <t>Utah Total Distillate Sales/Deliveries to Railroad Consumers (Thousand Gallons)</t>
  </si>
  <si>
    <t>Wyoming Total Distillate Sales/Deliveries to Railroad Consumers (Thousand Gallons)</t>
  </si>
  <si>
    <t>West Coast (PADD 5) Total Distillate Sales/Deliveries to Railroad Consumers (Thousand Gallons)</t>
  </si>
  <si>
    <t>Alaska Total Distillate Sales/Deliveries to Railroad Consumers (Thousand Gallons)</t>
  </si>
  <si>
    <t>Arizona Total Distillate Sales/Deliveries to Railroad Consumers (Thousand Gallons)</t>
  </si>
  <si>
    <t>California Total Distillate Sales/Deliveries to Railroad Consumers (Thousand Gallons)</t>
  </si>
  <si>
    <t>Hawaii Total Distillate Sales/Deliveries to Railroad Consumers (Thousand Gallons)</t>
  </si>
  <si>
    <t>Nevada Total Distillate Sales/Deliveries to Railroad Consumers (Thousand Gallons)</t>
  </si>
  <si>
    <t>Oregon Total Distillate Sales/Deliveries to Railroad Consumers (Thousand Gallons)</t>
  </si>
  <si>
    <t>Washington Total Distillate Sales/Deliveries to Railroad Consumers (Thousand Gallons)</t>
  </si>
  <si>
    <r>
      <t>Jet fuel </t>
    </r>
    <r>
      <rPr>
        <b/>
        <vertAlign val="superscript"/>
        <sz val="9"/>
        <color rgb="FF333333"/>
        <rFont val="Inherit"/>
      </rPr>
      <t>a</t>
    </r>
  </si>
  <si>
    <t>Consumption</t>
  </si>
  <si>
    <t>Prices</t>
  </si>
  <si>
    <t>Expenditures</t>
  </si>
  <si>
    <t>Thousand barrels</t>
  </si>
  <si>
    <t>Trillion Btu</t>
  </si>
  <si>
    <t>Dollars per million Btu</t>
  </si>
  <si>
    <t>Million dollars</t>
  </si>
  <si>
    <t>Dist. of Col.</t>
  </si>
  <si>
    <t>—</t>
  </si>
  <si>
    <t>United States</t>
  </si>
  <si>
    <t>U.S.</t>
  </si>
  <si>
    <t>New England (PADD 1A)</t>
  </si>
  <si>
    <t>Central Atlantic (PADD 1B)</t>
  </si>
  <si>
    <t>District of Columbia</t>
  </si>
  <si>
    <t>Lower Atlantic (PADD 1C)</t>
  </si>
  <si>
    <t>Midwest (PADD 2)</t>
  </si>
  <si>
    <t>Gulf Coast (PADD 3)</t>
  </si>
  <si>
    <t>Rocky Mountain (PADD 4)</t>
  </si>
  <si>
    <t>West Coast (PADD 5)</t>
  </si>
  <si>
    <t>Current state</t>
  </si>
  <si>
    <t>Actual State</t>
  </si>
  <si>
    <t>Pulls in specific data for NY</t>
  </si>
  <si>
    <t>Downscale US</t>
  </si>
  <si>
    <t>Script</t>
  </si>
  <si>
    <t>National downscale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</si>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</sst>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 numFmtId="173" formatCode="yyyy"/>
  </numFmts>
  <fonts count="54">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
      <b/>
      <sz val="11"/>
      <color rgb="FF403F41"/>
      <name val="Calibri"/>
      <family val="2"/>
      <scheme val="minor"/>
    </font>
    <font>
      <sz val="11"/>
      <color rgb="FF403F41"/>
      <name val="Calibri"/>
      <family val="2"/>
      <scheme val="minor"/>
    </font>
    <font>
      <b/>
      <sz val="9"/>
      <color rgb="FF333333"/>
      <name val="Inherit"/>
    </font>
    <font>
      <b/>
      <vertAlign val="superscript"/>
      <sz val="9"/>
      <color rgb="FF333333"/>
      <name val="Inherit"/>
    </font>
    <font>
      <sz val="9"/>
      <color rgb="FF333333"/>
      <name val="Inherit"/>
    </font>
  </fonts>
  <fills count="31">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FFFFFF"/>
        <bgColor indexed="64"/>
      </patternFill>
    </fill>
    <fill>
      <patternFill patternType="solid">
        <fgColor theme="0" tint="-0.14999847407452621"/>
        <bgColor indexed="64"/>
      </patternFill>
    </fill>
  </fills>
  <borders count="31">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medium">
        <color rgb="FFCCCCCC"/>
      </left>
      <right style="medium">
        <color rgb="FFCCCCCC"/>
      </right>
      <top style="medium">
        <color rgb="FFCCCCCC"/>
      </top>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thick">
        <color rgb="FF189BD7"/>
      </bottom>
      <diagonal/>
    </border>
    <border>
      <left/>
      <right/>
      <top/>
      <bottom style="mediumDashed">
        <color rgb="FFCCCCCC"/>
      </bottom>
      <diagonal/>
    </border>
  </borders>
  <cellStyleXfs count="144">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xf numFmtId="9" fontId="8" fillId="0" borderId="0" applyFont="0" applyFill="0" applyBorder="0" applyAlignment="0" applyProtection="0"/>
  </cellStyleXfs>
  <cellXfs count="126">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49" fillId="0" borderId="0" xfId="0" applyFont="1" applyAlignment="1">
      <alignment vertical="center"/>
    </xf>
    <xf numFmtId="0" fontId="50" fillId="0" borderId="0" xfId="0" applyFont="1"/>
    <xf numFmtId="164" fontId="8" fillId="0" borderId="0" xfId="121" applyNumberFormat="1"/>
    <xf numFmtId="0" fontId="8" fillId="0" borderId="0" xfId="121" applyNumberFormat="1"/>
    <xf numFmtId="164" fontId="0" fillId="0" borderId="0" xfId="143" applyNumberFormat="1" applyFont="1"/>
    <xf numFmtId="173" fontId="0" fillId="0" borderId="0" xfId="0" applyNumberFormat="1"/>
    <xf numFmtId="0" fontId="51" fillId="29" borderId="27" xfId="0" applyFont="1" applyFill="1" applyBorder="1" applyAlignment="1">
      <alignment horizontal="left" indent="1"/>
    </xf>
    <xf numFmtId="0" fontId="51" fillId="29" borderId="29" xfId="0" applyFont="1" applyFill="1" applyBorder="1" applyAlignment="1">
      <alignment horizontal="left" indent="1"/>
    </xf>
    <xf numFmtId="0" fontId="53" fillId="29" borderId="30" xfId="0" applyFont="1" applyFill="1" applyBorder="1" applyAlignment="1">
      <alignment horizontal="left" vertical="top" indent="1"/>
    </xf>
    <xf numFmtId="3" fontId="53" fillId="29" borderId="30" xfId="0" applyNumberFormat="1" applyFont="1" applyFill="1" applyBorder="1" applyAlignment="1">
      <alignment horizontal="right" vertical="top" indent="1"/>
    </xf>
    <xf numFmtId="0" fontId="53" fillId="29" borderId="30" xfId="0" applyFont="1" applyFill="1" applyBorder="1" applyAlignment="1">
      <alignment horizontal="right" vertical="top" indent="1"/>
    </xf>
    <xf numFmtId="4" fontId="53" fillId="29" borderId="30" xfId="0" applyNumberFormat="1" applyFont="1" applyFill="1" applyBorder="1" applyAlignment="1">
      <alignment horizontal="right" vertical="top" indent="1"/>
    </xf>
    <xf numFmtId="0" fontId="53" fillId="29" borderId="0" xfId="0" applyFont="1" applyFill="1" applyAlignment="1">
      <alignment horizontal="left" vertical="top" indent="1"/>
    </xf>
    <xf numFmtId="3" fontId="53" fillId="29" borderId="0" xfId="0" applyNumberFormat="1" applyFont="1" applyFill="1" applyAlignment="1">
      <alignment horizontal="right" vertical="top" indent="1"/>
    </xf>
    <xf numFmtId="4" fontId="53" fillId="29" borderId="0" xfId="0" applyNumberFormat="1" applyFont="1" applyFill="1" applyAlignment="1">
      <alignment horizontal="right" vertical="top" indent="1"/>
    </xf>
    <xf numFmtId="0" fontId="53" fillId="29" borderId="0" xfId="0" applyFont="1" applyFill="1" applyAlignment="1">
      <alignment horizontal="right" vertical="top" indent="1"/>
    </xf>
    <xf numFmtId="1" fontId="0" fillId="30" borderId="0" xfId="0" applyNumberFormat="1" applyFill="1"/>
    <xf numFmtId="0" fontId="0" fillId="30" borderId="0" xfId="0" applyFill="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0" fontId="51" fillId="29" borderId="22" xfId="0" applyFont="1" applyFill="1" applyBorder="1" applyAlignment="1">
      <alignment horizontal="left" indent="1"/>
    </xf>
    <xf numFmtId="0" fontId="51" fillId="29" borderId="26" xfId="0" applyFont="1" applyFill="1" applyBorder="1" applyAlignment="1">
      <alignment horizontal="left" indent="1"/>
    </xf>
    <xf numFmtId="0" fontId="51" fillId="29" borderId="28" xfId="0" applyFont="1" applyFill="1" applyBorder="1" applyAlignment="1">
      <alignment horizontal="left" indent="1"/>
    </xf>
    <xf numFmtId="0" fontId="51" fillId="29" borderId="23" xfId="0" applyFont="1" applyFill="1" applyBorder="1" applyAlignment="1">
      <alignment horizontal="left" indent="1"/>
    </xf>
    <xf numFmtId="0" fontId="51" fillId="29" borderId="24" xfId="0" applyFont="1" applyFill="1" applyBorder="1" applyAlignment="1">
      <alignment horizontal="left" indent="1"/>
    </xf>
    <xf numFmtId="0" fontId="51" fillId="29" borderId="25" xfId="0" applyFont="1" applyFill="1" applyBorder="1" applyAlignment="1">
      <alignment horizontal="left" indent="1"/>
    </xf>
  </cellXfs>
  <cellStyles count="144">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xfId="143" builtinId="5"/>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3"/>
  <sheetViews>
    <sheetView workbookViewId="0">
      <selection activeCell="D13" sqref="D13"/>
    </sheetView>
  </sheetViews>
  <sheetFormatPr baseColWidth="10" defaultColWidth="8.83203125" defaultRowHeight="15"/>
  <cols>
    <col min="2" max="2" width="73.1640625" style="58" customWidth="1"/>
  </cols>
  <sheetData>
    <row r="1" spans="1:7">
      <c r="A1" s="1" t="s">
        <v>0</v>
      </c>
      <c r="B1" s="58" t="s">
        <v>1151</v>
      </c>
      <c r="C1" s="73">
        <v>44631</v>
      </c>
      <c r="F1" s="74" t="s">
        <v>1082</v>
      </c>
      <c r="G1" s="74" t="s">
        <v>1082</v>
      </c>
    </row>
    <row r="2" spans="1:7">
      <c r="B2" s="58" t="str">
        <f>LOOKUP(B1,F2:G51,G2:G51)</f>
        <v>OH</v>
      </c>
      <c r="F2" s="75" t="s">
        <v>1083</v>
      </c>
      <c r="G2" s="75" t="s">
        <v>1084</v>
      </c>
    </row>
    <row r="3" spans="1:7">
      <c r="A3" s="1" t="s">
        <v>1</v>
      </c>
      <c r="B3" s="11" t="s">
        <v>2</v>
      </c>
      <c r="F3" s="75" t="s">
        <v>1085</v>
      </c>
      <c r="G3" s="75" t="s">
        <v>1086</v>
      </c>
    </row>
    <row r="4" spans="1:7">
      <c r="B4" t="s">
        <v>3</v>
      </c>
      <c r="F4" s="75" t="s">
        <v>1087</v>
      </c>
      <c r="G4" s="75" t="s">
        <v>1088</v>
      </c>
    </row>
    <row r="5" spans="1:7">
      <c r="B5" s="29">
        <v>2019</v>
      </c>
      <c r="F5" s="75" t="s">
        <v>1089</v>
      </c>
      <c r="G5" s="75" t="s">
        <v>1090</v>
      </c>
    </row>
    <row r="6" spans="1:7">
      <c r="B6" t="s">
        <v>4</v>
      </c>
      <c r="F6" s="75" t="s">
        <v>1091</v>
      </c>
      <c r="G6" s="75" t="s">
        <v>1092</v>
      </c>
    </row>
    <row r="7" spans="1:7">
      <c r="B7" t="s">
        <v>5</v>
      </c>
      <c r="F7" s="75" t="s">
        <v>1093</v>
      </c>
      <c r="G7" s="75" t="s">
        <v>1094</v>
      </c>
    </row>
    <row r="8" spans="1:7">
      <c r="B8" t="s">
        <v>6</v>
      </c>
      <c r="F8" s="75" t="s">
        <v>1095</v>
      </c>
      <c r="G8" s="75" t="s">
        <v>1096</v>
      </c>
    </row>
    <row r="9" spans="1:7">
      <c r="F9" s="75" t="s">
        <v>1097</v>
      </c>
      <c r="G9" s="75" t="s">
        <v>1098</v>
      </c>
    </row>
    <row r="10" spans="1:7">
      <c r="B10" s="11" t="s">
        <v>7</v>
      </c>
      <c r="F10" s="75" t="s">
        <v>1099</v>
      </c>
      <c r="G10" s="75" t="s">
        <v>1100</v>
      </c>
    </row>
    <row r="11" spans="1:7">
      <c r="B11" t="s">
        <v>8</v>
      </c>
      <c r="F11" s="75" t="s">
        <v>1101</v>
      </c>
      <c r="G11" s="75" t="s">
        <v>1102</v>
      </c>
    </row>
    <row r="12" spans="1:7">
      <c r="B12" s="29">
        <v>2019</v>
      </c>
      <c r="F12" s="75" t="s">
        <v>1103</v>
      </c>
      <c r="G12" s="75" t="s">
        <v>1104</v>
      </c>
    </row>
    <row r="13" spans="1:7">
      <c r="B13" t="s">
        <v>9</v>
      </c>
      <c r="F13" s="75" t="s">
        <v>1105</v>
      </c>
      <c r="G13" s="75" t="s">
        <v>1106</v>
      </c>
    </row>
    <row r="14" spans="1:7">
      <c r="B14" t="s">
        <v>10</v>
      </c>
      <c r="F14" s="75" t="s">
        <v>1107</v>
      </c>
      <c r="G14" s="75" t="s">
        <v>1108</v>
      </c>
    </row>
    <row r="15" spans="1:7">
      <c r="B15" t="s">
        <v>11</v>
      </c>
      <c r="F15" s="75" t="s">
        <v>1109</v>
      </c>
      <c r="G15" s="75" t="s">
        <v>1110</v>
      </c>
    </row>
    <row r="16" spans="1:7">
      <c r="F16" s="75" t="s">
        <v>1111</v>
      </c>
      <c r="G16" s="75" t="s">
        <v>1112</v>
      </c>
    </row>
    <row r="17" spans="2:7">
      <c r="B17" s="11" t="s">
        <v>12</v>
      </c>
      <c r="F17" s="75" t="s">
        <v>1113</v>
      </c>
      <c r="G17" s="75" t="s">
        <v>1114</v>
      </c>
    </row>
    <row r="18" spans="2:7">
      <c r="B18" t="s">
        <v>13</v>
      </c>
      <c r="F18" s="75" t="s">
        <v>1115</v>
      </c>
      <c r="G18" s="75" t="s">
        <v>1116</v>
      </c>
    </row>
    <row r="19" spans="2:7">
      <c r="B19" s="29">
        <v>2013</v>
      </c>
      <c r="F19" s="75" t="s">
        <v>1117</v>
      </c>
      <c r="G19" s="75" t="s">
        <v>1118</v>
      </c>
    </row>
    <row r="20" spans="2:7">
      <c r="B20" t="s">
        <v>14</v>
      </c>
      <c r="F20" s="75" t="s">
        <v>1119</v>
      </c>
      <c r="G20" s="75" t="s">
        <v>1120</v>
      </c>
    </row>
    <row r="21" spans="2:7">
      <c r="B21" t="s">
        <v>15</v>
      </c>
      <c r="F21" s="75" t="s">
        <v>1121</v>
      </c>
      <c r="G21" s="75" t="s">
        <v>1122</v>
      </c>
    </row>
    <row r="22" spans="2:7">
      <c r="B22" t="s">
        <v>16</v>
      </c>
      <c r="F22" s="75" t="s">
        <v>1123</v>
      </c>
      <c r="G22" s="75" t="s">
        <v>1124</v>
      </c>
    </row>
    <row r="23" spans="2:7">
      <c r="F23" s="75" t="s">
        <v>1125</v>
      </c>
      <c r="G23" s="75" t="s">
        <v>1126</v>
      </c>
    </row>
    <row r="24" spans="2:7">
      <c r="B24" s="11" t="s">
        <v>17</v>
      </c>
      <c r="F24" s="75" t="s">
        <v>1127</v>
      </c>
      <c r="G24" s="75" t="s">
        <v>1128</v>
      </c>
    </row>
    <row r="25" spans="2:7">
      <c r="B25" t="s">
        <v>8</v>
      </c>
      <c r="F25" s="75" t="s">
        <v>1129</v>
      </c>
      <c r="G25" s="75" t="s">
        <v>1130</v>
      </c>
    </row>
    <row r="26" spans="2:7">
      <c r="B26" s="29">
        <v>2016</v>
      </c>
      <c r="F26" s="75" t="s">
        <v>1131</v>
      </c>
      <c r="G26" s="75" t="s">
        <v>1132</v>
      </c>
    </row>
    <row r="27" spans="2:7">
      <c r="B27" t="s">
        <v>18</v>
      </c>
      <c r="F27" s="75" t="s">
        <v>1133</v>
      </c>
      <c r="G27" s="75" t="s">
        <v>1134</v>
      </c>
    </row>
    <row r="28" spans="2:7">
      <c r="B28" t="s">
        <v>19</v>
      </c>
      <c r="F28" s="75" t="s">
        <v>1135</v>
      </c>
      <c r="G28" s="75" t="s">
        <v>1136</v>
      </c>
    </row>
    <row r="29" spans="2:7">
      <c r="B29" t="s">
        <v>20</v>
      </c>
      <c r="F29" s="75" t="s">
        <v>1137</v>
      </c>
      <c r="G29" s="75" t="s">
        <v>1138</v>
      </c>
    </row>
    <row r="30" spans="2:7">
      <c r="F30" s="75" t="s">
        <v>1139</v>
      </c>
      <c r="G30" s="75" t="s">
        <v>1140</v>
      </c>
    </row>
    <row r="31" spans="2:7">
      <c r="B31" s="11" t="s">
        <v>21</v>
      </c>
      <c r="F31" s="75" t="s">
        <v>1141</v>
      </c>
      <c r="G31" s="75" t="s">
        <v>1142</v>
      </c>
    </row>
    <row r="32" spans="2:7">
      <c r="B32" t="s">
        <v>3</v>
      </c>
      <c r="F32" s="75" t="s">
        <v>1143</v>
      </c>
      <c r="G32" s="75" t="s">
        <v>1144</v>
      </c>
    </row>
    <row r="33" spans="2:7">
      <c r="B33" s="29">
        <v>2019</v>
      </c>
      <c r="F33" s="75" t="s">
        <v>1145</v>
      </c>
      <c r="G33" s="75" t="s">
        <v>1146</v>
      </c>
    </row>
    <row r="34" spans="2:7">
      <c r="B34" t="s">
        <v>4</v>
      </c>
      <c r="F34" s="75" t="s">
        <v>1147</v>
      </c>
      <c r="G34" s="75" t="s">
        <v>1148</v>
      </c>
    </row>
    <row r="35" spans="2:7">
      <c r="B35" t="s">
        <v>22</v>
      </c>
      <c r="F35" s="75" t="s">
        <v>1149</v>
      </c>
      <c r="G35" s="75" t="s">
        <v>1150</v>
      </c>
    </row>
    <row r="36" spans="2:7">
      <c r="B36" t="s">
        <v>23</v>
      </c>
      <c r="F36" s="75" t="s">
        <v>1151</v>
      </c>
      <c r="G36" s="75" t="s">
        <v>1152</v>
      </c>
    </row>
    <row r="37" spans="2:7">
      <c r="F37" s="75" t="s">
        <v>1153</v>
      </c>
      <c r="G37" s="75" t="s">
        <v>1154</v>
      </c>
    </row>
    <row r="38" spans="2:7">
      <c r="B38" s="11" t="s">
        <v>24</v>
      </c>
      <c r="F38" s="75" t="s">
        <v>1155</v>
      </c>
      <c r="G38" s="75" t="s">
        <v>1156</v>
      </c>
    </row>
    <row r="39" spans="2:7">
      <c r="B39" t="s">
        <v>25</v>
      </c>
      <c r="F39" s="75" t="s">
        <v>1157</v>
      </c>
      <c r="G39" s="75" t="s">
        <v>1158</v>
      </c>
    </row>
    <row r="40" spans="2:7">
      <c r="B40" s="29">
        <v>2014</v>
      </c>
      <c r="F40" s="75" t="s">
        <v>1159</v>
      </c>
      <c r="G40" s="75" t="s">
        <v>1160</v>
      </c>
    </row>
    <row r="41" spans="2:7">
      <c r="B41" t="s">
        <v>26</v>
      </c>
      <c r="F41" s="75" t="s">
        <v>1161</v>
      </c>
      <c r="G41" s="75" t="s">
        <v>1162</v>
      </c>
    </row>
    <row r="42" spans="2:7">
      <c r="B42" t="s">
        <v>27</v>
      </c>
      <c r="F42" s="75" t="s">
        <v>1163</v>
      </c>
      <c r="G42" s="75" t="s">
        <v>1164</v>
      </c>
    </row>
    <row r="43" spans="2:7">
      <c r="B43" t="s">
        <v>28</v>
      </c>
      <c r="F43" s="75" t="s">
        <v>1165</v>
      </c>
      <c r="G43" s="75" t="s">
        <v>1166</v>
      </c>
    </row>
    <row r="44" spans="2:7">
      <c r="F44" s="75" t="s">
        <v>1167</v>
      </c>
      <c r="G44" s="75" t="s">
        <v>1168</v>
      </c>
    </row>
    <row r="45" spans="2:7">
      <c r="B45" s="11" t="s">
        <v>29</v>
      </c>
      <c r="F45" s="75" t="s">
        <v>1169</v>
      </c>
      <c r="G45" s="75" t="s">
        <v>1170</v>
      </c>
    </row>
    <row r="46" spans="2:7">
      <c r="B46" t="s">
        <v>3</v>
      </c>
      <c r="F46" s="75" t="s">
        <v>1171</v>
      </c>
      <c r="G46" s="75" t="s">
        <v>1172</v>
      </c>
    </row>
    <row r="47" spans="2:7">
      <c r="B47" s="29">
        <v>2019</v>
      </c>
      <c r="F47" s="75" t="s">
        <v>1173</v>
      </c>
      <c r="G47" s="75" t="s">
        <v>1174</v>
      </c>
    </row>
    <row r="48" spans="2:7">
      <c r="B48" t="s">
        <v>4</v>
      </c>
      <c r="F48" s="75" t="s">
        <v>1175</v>
      </c>
      <c r="G48" s="75" t="s">
        <v>1176</v>
      </c>
    </row>
    <row r="49" spans="1:7">
      <c r="B49" t="s">
        <v>30</v>
      </c>
      <c r="F49" s="75" t="s">
        <v>1177</v>
      </c>
      <c r="G49" s="75" t="s">
        <v>1178</v>
      </c>
    </row>
    <row r="50" spans="1:7">
      <c r="B50" t="s">
        <v>31</v>
      </c>
      <c r="F50" s="75" t="s">
        <v>1179</v>
      </c>
      <c r="G50" s="75" t="s">
        <v>1180</v>
      </c>
    </row>
    <row r="51" spans="1:7">
      <c r="F51" s="75" t="s">
        <v>1181</v>
      </c>
      <c r="G51" s="75" t="s">
        <v>1182</v>
      </c>
    </row>
    <row r="52" spans="1:7">
      <c r="A52" s="1" t="s">
        <v>32</v>
      </c>
    </row>
    <row r="53" spans="1:7">
      <c r="A53" t="s">
        <v>33</v>
      </c>
    </row>
    <row r="54" spans="1:7">
      <c r="A54" t="s">
        <v>34</v>
      </c>
    </row>
    <row r="55" spans="1:7">
      <c r="A55" t="s">
        <v>35</v>
      </c>
    </row>
    <row r="57" spans="1:7">
      <c r="A57" t="s">
        <v>36</v>
      </c>
    </row>
    <row r="58" spans="1:7">
      <c r="A58" t="s">
        <v>37</v>
      </c>
    </row>
    <row r="59" spans="1:7">
      <c r="A59" t="s">
        <v>38</v>
      </c>
    </row>
    <row r="60" spans="1:7">
      <c r="A60" t="s">
        <v>39</v>
      </c>
    </row>
    <row r="62" spans="1:7">
      <c r="A62" t="s">
        <v>40</v>
      </c>
    </row>
    <row r="63" spans="1:7">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B535E-C7C5-D24D-A985-D5C9CC7288A9}">
  <dimension ref="A2:BI164"/>
  <sheetViews>
    <sheetView zoomScale="83" workbookViewId="0">
      <selection activeCell="C17" sqref="C17"/>
    </sheetView>
  </sheetViews>
  <sheetFormatPr baseColWidth="10" defaultColWidth="8.83203125" defaultRowHeight="15"/>
  <cols>
    <col min="1" max="1" width="58.5" style="58" customWidth="1"/>
    <col min="2" max="2" width="22.33203125" style="58" customWidth="1"/>
    <col min="3" max="3" width="32.5" style="58" customWidth="1"/>
    <col min="4" max="16384" width="8.83203125" style="58"/>
  </cols>
  <sheetData>
    <row r="2" spans="1:61">
      <c r="A2" s="58" t="s">
        <v>1183</v>
      </c>
      <c r="B2" s="76">
        <f>((SUMIFS(AM105:AM164,C105:C164,About!B1))/$AM105)</f>
        <v>3.3088505167668973E-2</v>
      </c>
    </row>
    <row r="3" spans="1:61">
      <c r="A3" s="58" t="s">
        <v>1184</v>
      </c>
      <c r="B3" s="77">
        <v>10</v>
      </c>
    </row>
    <row r="4" spans="1:61">
      <c r="A4" s="58" t="s">
        <v>1185</v>
      </c>
      <c r="B4" s="78">
        <f>C86/C100</f>
        <v>9.7143880383203495E-3</v>
      </c>
    </row>
    <row r="6" spans="1:61">
      <c r="A6" s="58" t="s">
        <v>1186</v>
      </c>
      <c r="B6" s="18" t="s">
        <v>1187</v>
      </c>
    </row>
    <row r="7" spans="1:61">
      <c r="A7" s="58" t="s">
        <v>1188</v>
      </c>
      <c r="B7" s="58" t="s">
        <v>1189</v>
      </c>
      <c r="C7" s="58" t="s">
        <v>1190</v>
      </c>
      <c r="D7" s="58" t="s">
        <v>1191</v>
      </c>
      <c r="E7" s="58" t="s">
        <v>1192</v>
      </c>
      <c r="F7" s="58" t="s">
        <v>1193</v>
      </c>
      <c r="G7" s="58" t="s">
        <v>1194</v>
      </c>
      <c r="H7" s="58" t="s">
        <v>1195</v>
      </c>
      <c r="I7" s="58" t="s">
        <v>1196</v>
      </c>
      <c r="J7" s="58" t="s">
        <v>1197</v>
      </c>
      <c r="K7" s="58" t="s">
        <v>1198</v>
      </c>
      <c r="L7" s="58" t="s">
        <v>1199</v>
      </c>
      <c r="M7" s="58" t="s">
        <v>1200</v>
      </c>
      <c r="N7" s="58" t="s">
        <v>1201</v>
      </c>
      <c r="O7" s="58" t="s">
        <v>1202</v>
      </c>
      <c r="P7" s="58" t="s">
        <v>1203</v>
      </c>
      <c r="Q7" s="58" t="s">
        <v>1204</v>
      </c>
      <c r="R7" s="58" t="s">
        <v>1205</v>
      </c>
      <c r="S7" s="58" t="s">
        <v>1206</v>
      </c>
      <c r="T7" s="58" t="s">
        <v>1207</v>
      </c>
      <c r="U7" s="58" t="s">
        <v>1208</v>
      </c>
      <c r="V7" s="58" t="s">
        <v>1209</v>
      </c>
      <c r="W7" s="58" t="s">
        <v>1210</v>
      </c>
      <c r="X7" s="58" t="s">
        <v>1211</v>
      </c>
      <c r="Y7" s="58" t="s">
        <v>1212</v>
      </c>
      <c r="Z7" s="58" t="s">
        <v>1213</v>
      </c>
      <c r="AA7" s="58" t="s">
        <v>1214</v>
      </c>
      <c r="AB7" s="58" t="s">
        <v>1215</v>
      </c>
      <c r="AC7" s="58" t="s">
        <v>1216</v>
      </c>
      <c r="AD7" s="58" t="s">
        <v>1217</v>
      </c>
      <c r="AE7" s="58" t="s">
        <v>1218</v>
      </c>
      <c r="AF7" s="58" t="s">
        <v>1219</v>
      </c>
      <c r="AG7" s="58" t="s">
        <v>1220</v>
      </c>
      <c r="AH7" s="58" t="s">
        <v>1221</v>
      </c>
      <c r="AI7" s="58" t="s">
        <v>1222</v>
      </c>
      <c r="AJ7" s="58" t="s">
        <v>1223</v>
      </c>
      <c r="AK7" s="58" t="s">
        <v>1224</v>
      </c>
      <c r="AL7" s="58" t="s">
        <v>1225</v>
      </c>
      <c r="AM7" s="58" t="s">
        <v>1226</v>
      </c>
      <c r="AN7" s="58" t="s">
        <v>1227</v>
      </c>
      <c r="AO7" s="58" t="s">
        <v>1228</v>
      </c>
      <c r="AP7" s="58" t="s">
        <v>1229</v>
      </c>
      <c r="AQ7" s="58" t="s">
        <v>1230</v>
      </c>
      <c r="AR7" s="58" t="s">
        <v>1231</v>
      </c>
      <c r="AS7" s="58" t="s">
        <v>1232</v>
      </c>
      <c r="AT7" s="58" t="s">
        <v>1233</v>
      </c>
      <c r="AU7" s="58" t="s">
        <v>1234</v>
      </c>
      <c r="AV7" s="58" t="s">
        <v>1235</v>
      </c>
      <c r="AW7" s="58" t="s">
        <v>1236</v>
      </c>
      <c r="AX7" s="58" t="s">
        <v>1237</v>
      </c>
      <c r="AY7" s="58" t="s">
        <v>1238</v>
      </c>
      <c r="AZ7" s="58" t="s">
        <v>1239</v>
      </c>
      <c r="BA7" s="58" t="s">
        <v>1240</v>
      </c>
      <c r="BB7" s="58" t="s">
        <v>1241</v>
      </c>
      <c r="BC7" s="58" t="s">
        <v>1242</v>
      </c>
      <c r="BD7" s="58" t="s">
        <v>1243</v>
      </c>
      <c r="BE7" s="58" t="s">
        <v>1244</v>
      </c>
      <c r="BF7" s="58" t="s">
        <v>1245</v>
      </c>
      <c r="BG7" s="58" t="s">
        <v>1246</v>
      </c>
      <c r="BH7" s="58" t="s">
        <v>1247</v>
      </c>
      <c r="BI7" s="58" t="s">
        <v>1248</v>
      </c>
    </row>
    <row r="8" spans="1:61">
      <c r="A8" s="58" t="s">
        <v>1249</v>
      </c>
      <c r="B8" s="58" t="s">
        <v>1250</v>
      </c>
      <c r="C8" s="58" t="s">
        <v>1251</v>
      </c>
      <c r="D8" s="58" t="s">
        <v>1252</v>
      </c>
      <c r="E8" s="58" t="s">
        <v>1253</v>
      </c>
      <c r="F8" s="58" t="s">
        <v>1254</v>
      </c>
      <c r="G8" s="58" t="s">
        <v>1255</v>
      </c>
      <c r="H8" s="58" t="s">
        <v>1256</v>
      </c>
      <c r="I8" s="58" t="s">
        <v>1257</v>
      </c>
      <c r="J8" s="58" t="s">
        <v>1258</v>
      </c>
      <c r="K8" s="58" t="s">
        <v>1259</v>
      </c>
      <c r="L8" s="58" t="s">
        <v>1260</v>
      </c>
      <c r="M8" s="58" t="s">
        <v>1261</v>
      </c>
      <c r="N8" s="58" t="s">
        <v>1262</v>
      </c>
      <c r="O8" s="58" t="s">
        <v>1263</v>
      </c>
      <c r="P8" s="58" t="s">
        <v>1264</v>
      </c>
      <c r="Q8" s="58" t="s">
        <v>1265</v>
      </c>
      <c r="R8" s="58" t="s">
        <v>1266</v>
      </c>
      <c r="S8" s="58" t="s">
        <v>1267</v>
      </c>
      <c r="T8" s="58" t="s">
        <v>1268</v>
      </c>
      <c r="U8" s="58" t="s">
        <v>1269</v>
      </c>
      <c r="V8" s="58" t="s">
        <v>1270</v>
      </c>
      <c r="W8" s="58" t="s">
        <v>1271</v>
      </c>
      <c r="X8" s="58" t="s">
        <v>1272</v>
      </c>
      <c r="Y8" s="58" t="s">
        <v>1273</v>
      </c>
      <c r="Z8" s="58" t="s">
        <v>1274</v>
      </c>
      <c r="AA8" s="58" t="s">
        <v>1275</v>
      </c>
      <c r="AB8" s="58" t="s">
        <v>1276</v>
      </c>
      <c r="AC8" s="58" t="s">
        <v>1277</v>
      </c>
      <c r="AD8" s="58" t="s">
        <v>1278</v>
      </c>
      <c r="AE8" s="58" t="s">
        <v>1279</v>
      </c>
      <c r="AF8" s="58" t="s">
        <v>1280</v>
      </c>
      <c r="AG8" s="58" t="s">
        <v>1281</v>
      </c>
      <c r="AH8" s="58" t="s">
        <v>1282</v>
      </c>
      <c r="AI8" s="58" t="s">
        <v>1283</v>
      </c>
      <c r="AJ8" s="58" t="s">
        <v>1284</v>
      </c>
      <c r="AK8" s="58" t="s">
        <v>1285</v>
      </c>
      <c r="AL8" s="58" t="s">
        <v>1286</v>
      </c>
      <c r="AM8" s="58" t="s">
        <v>1287</v>
      </c>
      <c r="AN8" s="58" t="s">
        <v>1288</v>
      </c>
      <c r="AO8" s="58" t="s">
        <v>1289</v>
      </c>
      <c r="AP8" s="58" t="s">
        <v>1290</v>
      </c>
      <c r="AQ8" s="58" t="s">
        <v>1291</v>
      </c>
      <c r="AR8" s="58" t="s">
        <v>1292</v>
      </c>
      <c r="AS8" s="58" t="s">
        <v>1293</v>
      </c>
      <c r="AT8" s="58" t="s">
        <v>1294</v>
      </c>
      <c r="AU8" s="58" t="s">
        <v>1295</v>
      </c>
      <c r="AV8" s="58" t="s">
        <v>1296</v>
      </c>
      <c r="AW8" s="58" t="s">
        <v>1297</v>
      </c>
      <c r="AX8" s="58" t="s">
        <v>1298</v>
      </c>
      <c r="AY8" s="58" t="s">
        <v>1299</v>
      </c>
      <c r="AZ8" s="58" t="s">
        <v>1300</v>
      </c>
      <c r="BA8" s="58" t="s">
        <v>1301</v>
      </c>
      <c r="BB8" s="58" t="s">
        <v>1302</v>
      </c>
      <c r="BC8" s="58" t="s">
        <v>1303</v>
      </c>
      <c r="BD8" s="58" t="s">
        <v>1304</v>
      </c>
      <c r="BE8" s="58" t="s">
        <v>1305</v>
      </c>
      <c r="BF8" s="58" t="s">
        <v>1306</v>
      </c>
      <c r="BG8" s="58" t="s">
        <v>1307</v>
      </c>
      <c r="BH8" s="58" t="s">
        <v>1308</v>
      </c>
      <c r="BI8" s="58" t="s">
        <v>1309</v>
      </c>
    </row>
    <row r="9" spans="1:61">
      <c r="A9" s="79">
        <v>30863</v>
      </c>
      <c r="B9" s="58">
        <v>2944694</v>
      </c>
      <c r="C9" s="58">
        <v>575319</v>
      </c>
      <c r="D9" s="58">
        <v>47812</v>
      </c>
      <c r="E9" s="58">
        <v>619</v>
      </c>
      <c r="F9" s="58">
        <v>4802</v>
      </c>
      <c r="G9" s="58">
        <v>38878</v>
      </c>
      <c r="H9" s="58">
        <v>77</v>
      </c>
      <c r="I9" s="58">
        <v>2023</v>
      </c>
      <c r="J9" s="58">
        <v>1414</v>
      </c>
      <c r="K9" s="58">
        <v>120527</v>
      </c>
      <c r="L9" s="58">
        <v>4473</v>
      </c>
      <c r="M9" s="58">
        <v>5132</v>
      </c>
      <c r="N9" s="58">
        <v>27867</v>
      </c>
      <c r="O9" s="58">
        <v>20368</v>
      </c>
      <c r="P9" s="58">
        <v>7889</v>
      </c>
      <c r="Q9" s="58">
        <v>54798</v>
      </c>
      <c r="R9" s="58">
        <v>406980</v>
      </c>
      <c r="S9" s="58">
        <v>86605</v>
      </c>
      <c r="T9" s="58">
        <v>86610</v>
      </c>
      <c r="U9" s="58">
        <v>54740</v>
      </c>
      <c r="V9" s="58">
        <v>22297</v>
      </c>
      <c r="W9" s="58">
        <v>128721</v>
      </c>
      <c r="X9" s="58">
        <v>28006</v>
      </c>
      <c r="Y9" s="58">
        <v>1210702</v>
      </c>
      <c r="Z9" s="58">
        <v>176947</v>
      </c>
      <c r="AA9" s="58">
        <v>127576</v>
      </c>
      <c r="AB9" s="58">
        <v>42357</v>
      </c>
      <c r="AC9" s="58">
        <v>149041</v>
      </c>
      <c r="AD9" s="58">
        <v>96119</v>
      </c>
      <c r="AE9" s="58">
        <v>36839</v>
      </c>
      <c r="AF9" s="58">
        <v>38601</v>
      </c>
      <c r="AG9" s="58">
        <v>67455</v>
      </c>
      <c r="AH9" s="58">
        <v>92512</v>
      </c>
      <c r="AI9" s="58">
        <v>39335</v>
      </c>
      <c r="AJ9" s="58">
        <v>145334</v>
      </c>
      <c r="AK9" s="58">
        <v>45552</v>
      </c>
      <c r="AL9" s="58">
        <v>4358</v>
      </c>
      <c r="AM9" s="58">
        <v>130640</v>
      </c>
      <c r="AN9" s="58">
        <v>18036</v>
      </c>
      <c r="AO9" s="58">
        <v>534890</v>
      </c>
      <c r="AP9" s="58">
        <v>65496</v>
      </c>
      <c r="AQ9" s="58">
        <v>22603</v>
      </c>
      <c r="AR9" s="58">
        <v>70168</v>
      </c>
      <c r="AS9" s="58">
        <v>19392</v>
      </c>
      <c r="AT9" s="58">
        <v>5855</v>
      </c>
      <c r="AU9" s="58">
        <v>351377</v>
      </c>
      <c r="AV9" s="58">
        <v>210905</v>
      </c>
      <c r="AW9" s="58">
        <v>61296</v>
      </c>
      <c r="AX9" s="58">
        <v>17243</v>
      </c>
      <c r="AY9" s="58">
        <v>64463</v>
      </c>
      <c r="AZ9" s="58">
        <v>30893</v>
      </c>
      <c r="BA9" s="58">
        <v>37009</v>
      </c>
      <c r="BB9" s="58">
        <v>412879</v>
      </c>
      <c r="BC9" s="58">
        <v>3517</v>
      </c>
      <c r="BD9" s="58">
        <v>57998</v>
      </c>
      <c r="BE9" s="58">
        <v>168325</v>
      </c>
      <c r="BF9" s="58">
        <v>336</v>
      </c>
      <c r="BG9" s="58">
        <v>44104</v>
      </c>
      <c r="BH9" s="58">
        <v>101052</v>
      </c>
      <c r="BI9" s="58">
        <v>37547</v>
      </c>
    </row>
    <row r="10" spans="1:61">
      <c r="A10" s="79">
        <v>31228</v>
      </c>
      <c r="B10" s="58">
        <v>2786479</v>
      </c>
      <c r="C10" s="58">
        <v>528858</v>
      </c>
      <c r="D10" s="58">
        <v>51571</v>
      </c>
      <c r="E10" s="58">
        <v>1571</v>
      </c>
      <c r="F10" s="58">
        <v>6622</v>
      </c>
      <c r="G10" s="58">
        <v>41543</v>
      </c>
      <c r="H10" s="58">
        <v>290</v>
      </c>
      <c r="I10" s="58">
        <v>426</v>
      </c>
      <c r="J10" s="58">
        <v>1120</v>
      </c>
      <c r="K10" s="58">
        <v>170512</v>
      </c>
      <c r="L10" s="58">
        <v>295</v>
      </c>
      <c r="M10" s="58">
        <v>6272</v>
      </c>
      <c r="N10" s="58">
        <v>30371</v>
      </c>
      <c r="O10" s="58">
        <v>42823</v>
      </c>
      <c r="P10" s="58">
        <v>34328</v>
      </c>
      <c r="Q10" s="58">
        <v>56423</v>
      </c>
      <c r="R10" s="58">
        <v>306774</v>
      </c>
      <c r="S10" s="58">
        <v>55335</v>
      </c>
      <c r="T10" s="58">
        <v>68080</v>
      </c>
      <c r="U10" s="58">
        <v>35189</v>
      </c>
      <c r="V10" s="58">
        <v>25473</v>
      </c>
      <c r="W10" s="58">
        <v>103515</v>
      </c>
      <c r="X10" s="58">
        <v>19182</v>
      </c>
      <c r="Y10" s="58">
        <v>1047269</v>
      </c>
      <c r="Z10" s="58">
        <v>141414</v>
      </c>
      <c r="AA10" s="58">
        <v>148817</v>
      </c>
      <c r="AB10" s="58">
        <v>33276</v>
      </c>
      <c r="AC10" s="58">
        <v>145359</v>
      </c>
      <c r="AD10" s="58">
        <v>89751</v>
      </c>
      <c r="AE10" s="58">
        <v>37170</v>
      </c>
      <c r="AF10" s="58">
        <v>32401</v>
      </c>
      <c r="AG10" s="58">
        <v>40982</v>
      </c>
      <c r="AH10" s="58">
        <v>89555</v>
      </c>
      <c r="AI10" s="58">
        <v>27932</v>
      </c>
      <c r="AJ10" s="58">
        <v>91331</v>
      </c>
      <c r="AK10" s="58">
        <v>48460</v>
      </c>
      <c r="AL10" s="58">
        <v>372</v>
      </c>
      <c r="AM10" s="58">
        <v>79962</v>
      </c>
      <c r="AN10" s="58">
        <v>40486</v>
      </c>
      <c r="AO10" s="58">
        <v>528242</v>
      </c>
      <c r="AP10" s="58">
        <v>62788</v>
      </c>
      <c r="AQ10" s="58">
        <v>20912</v>
      </c>
      <c r="AR10" s="58">
        <v>94372</v>
      </c>
      <c r="AS10" s="58">
        <v>19163</v>
      </c>
      <c r="AT10" s="58">
        <v>3451</v>
      </c>
      <c r="AU10" s="58">
        <v>327557</v>
      </c>
      <c r="AV10" s="58">
        <v>224696</v>
      </c>
      <c r="AW10" s="58">
        <v>56137</v>
      </c>
      <c r="AX10" s="58">
        <v>18048</v>
      </c>
      <c r="AY10" s="58">
        <v>62707</v>
      </c>
      <c r="AZ10" s="58">
        <v>31881</v>
      </c>
      <c r="BA10" s="58">
        <v>55922</v>
      </c>
      <c r="BB10" s="58">
        <v>457414</v>
      </c>
      <c r="BC10" s="58">
        <v>4466</v>
      </c>
      <c r="BD10" s="58">
        <v>45750</v>
      </c>
      <c r="BE10" s="58">
        <v>221880</v>
      </c>
      <c r="BF10" s="58">
        <v>263</v>
      </c>
      <c r="BG10" s="58">
        <v>35060</v>
      </c>
      <c r="BH10" s="58">
        <v>96719</v>
      </c>
      <c r="BI10" s="58">
        <v>53275</v>
      </c>
    </row>
    <row r="11" spans="1:61">
      <c r="A11" s="79">
        <v>31593</v>
      </c>
      <c r="B11" s="58">
        <v>2850311</v>
      </c>
      <c r="C11" s="58">
        <v>509890</v>
      </c>
      <c r="D11" s="58">
        <v>19915</v>
      </c>
      <c r="E11" s="58">
        <v>0</v>
      </c>
      <c r="F11" s="58">
        <v>9455</v>
      </c>
      <c r="G11" s="58">
        <v>5527</v>
      </c>
      <c r="H11" s="58">
        <v>1683</v>
      </c>
      <c r="I11" s="58">
        <v>437</v>
      </c>
      <c r="J11" s="58">
        <v>2813</v>
      </c>
      <c r="K11" s="58">
        <v>134851</v>
      </c>
      <c r="L11" s="58">
        <v>94</v>
      </c>
      <c r="M11" s="58">
        <v>2619</v>
      </c>
      <c r="N11" s="58">
        <v>30736</v>
      </c>
      <c r="O11" s="58">
        <v>26523</v>
      </c>
      <c r="P11" s="58">
        <v>19867</v>
      </c>
      <c r="Q11" s="58">
        <v>55012</v>
      </c>
      <c r="R11" s="58">
        <v>355124</v>
      </c>
      <c r="S11" s="58">
        <v>80956</v>
      </c>
      <c r="T11" s="58">
        <v>64578</v>
      </c>
      <c r="U11" s="58">
        <v>59564</v>
      </c>
      <c r="V11" s="58">
        <v>28825</v>
      </c>
      <c r="W11" s="58">
        <v>108838</v>
      </c>
      <c r="X11" s="58">
        <v>12363</v>
      </c>
      <c r="Y11" s="58">
        <v>1142707</v>
      </c>
      <c r="Z11" s="58">
        <v>127267</v>
      </c>
      <c r="AA11" s="58">
        <v>178528</v>
      </c>
      <c r="AB11" s="58">
        <v>40004</v>
      </c>
      <c r="AC11" s="58">
        <v>122200</v>
      </c>
      <c r="AD11" s="58">
        <v>91729</v>
      </c>
      <c r="AE11" s="58">
        <v>42215</v>
      </c>
      <c r="AF11" s="58">
        <v>44810</v>
      </c>
      <c r="AG11" s="58">
        <v>32059</v>
      </c>
      <c r="AH11" s="58">
        <v>100936</v>
      </c>
      <c r="AI11" s="58">
        <v>30165</v>
      </c>
      <c r="AJ11" s="58">
        <v>136815</v>
      </c>
      <c r="AK11" s="58">
        <v>46521</v>
      </c>
      <c r="AL11" s="58">
        <v>386</v>
      </c>
      <c r="AM11" s="58">
        <v>108633</v>
      </c>
      <c r="AN11" s="58">
        <v>40440</v>
      </c>
      <c r="AO11" s="58">
        <v>522889</v>
      </c>
      <c r="AP11" s="58">
        <v>61143</v>
      </c>
      <c r="AQ11" s="58">
        <v>26211</v>
      </c>
      <c r="AR11" s="58">
        <v>95699</v>
      </c>
      <c r="AS11" s="58">
        <v>19713</v>
      </c>
      <c r="AT11" s="58">
        <v>40100</v>
      </c>
      <c r="AU11" s="58">
        <v>280023</v>
      </c>
      <c r="AV11" s="58">
        <v>226712</v>
      </c>
      <c r="AW11" s="58">
        <v>57807</v>
      </c>
      <c r="AX11" s="58">
        <v>18621</v>
      </c>
      <c r="AY11" s="58">
        <v>61582</v>
      </c>
      <c r="AZ11" s="58">
        <v>32288</v>
      </c>
      <c r="BA11" s="58">
        <v>56413</v>
      </c>
      <c r="BB11" s="58">
        <v>448113</v>
      </c>
      <c r="BC11" s="58">
        <v>1927</v>
      </c>
      <c r="BD11" s="58">
        <v>45115</v>
      </c>
      <c r="BE11" s="58">
        <v>222281</v>
      </c>
      <c r="BF11" s="58">
        <v>215</v>
      </c>
      <c r="BG11" s="58">
        <v>31459</v>
      </c>
      <c r="BH11" s="58">
        <v>98234</v>
      </c>
      <c r="BI11" s="58">
        <v>48882</v>
      </c>
    </row>
    <row r="12" spans="1:61">
      <c r="A12" s="79">
        <v>31958</v>
      </c>
      <c r="B12" s="58">
        <v>2850159</v>
      </c>
      <c r="C12" s="58">
        <v>564295</v>
      </c>
      <c r="D12" s="58">
        <v>14942</v>
      </c>
      <c r="E12" s="58">
        <v>159</v>
      </c>
      <c r="F12" s="58">
        <v>8011</v>
      </c>
      <c r="G12" s="58">
        <v>3805</v>
      </c>
      <c r="H12" s="58">
        <v>424</v>
      </c>
      <c r="I12" s="58">
        <v>80</v>
      </c>
      <c r="J12" s="58">
        <v>2462</v>
      </c>
      <c r="K12" s="58">
        <v>156154</v>
      </c>
      <c r="L12" s="58">
        <v>82</v>
      </c>
      <c r="M12" s="58">
        <v>364</v>
      </c>
      <c r="N12" s="58">
        <v>27211</v>
      </c>
      <c r="O12" s="58">
        <v>34302</v>
      </c>
      <c r="P12" s="58">
        <v>28100</v>
      </c>
      <c r="Q12" s="58">
        <v>66095</v>
      </c>
      <c r="R12" s="58">
        <v>393199</v>
      </c>
      <c r="S12" s="58">
        <v>109315</v>
      </c>
      <c r="T12" s="58">
        <v>80318</v>
      </c>
      <c r="U12" s="58">
        <v>51771</v>
      </c>
      <c r="V12" s="58">
        <v>34676</v>
      </c>
      <c r="W12" s="58">
        <v>105996</v>
      </c>
      <c r="X12" s="58">
        <v>11123</v>
      </c>
      <c r="Y12" s="58">
        <v>1108096</v>
      </c>
      <c r="Z12" s="58">
        <v>106447</v>
      </c>
      <c r="AA12" s="58">
        <v>168108</v>
      </c>
      <c r="AB12" s="58">
        <v>38202</v>
      </c>
      <c r="AC12" s="58">
        <v>134240</v>
      </c>
      <c r="AD12" s="58">
        <v>110530</v>
      </c>
      <c r="AE12" s="58">
        <v>46569</v>
      </c>
      <c r="AF12" s="58">
        <v>36968</v>
      </c>
      <c r="AG12" s="58">
        <v>27449</v>
      </c>
      <c r="AH12" s="58">
        <v>114566</v>
      </c>
      <c r="AI12" s="58">
        <v>33652</v>
      </c>
      <c r="AJ12" s="58">
        <v>123495</v>
      </c>
      <c r="AK12" s="58">
        <v>50253</v>
      </c>
      <c r="AL12" s="58">
        <v>1533</v>
      </c>
      <c r="AM12" s="58">
        <v>80618</v>
      </c>
      <c r="AN12" s="58">
        <v>35465</v>
      </c>
      <c r="AO12" s="58">
        <v>525909</v>
      </c>
      <c r="AP12" s="58">
        <v>62627</v>
      </c>
      <c r="AQ12" s="58">
        <v>26364</v>
      </c>
      <c r="AR12" s="58">
        <v>61998</v>
      </c>
      <c r="AS12" s="58">
        <v>11262</v>
      </c>
      <c r="AT12" s="58">
        <v>44796</v>
      </c>
      <c r="AU12" s="58">
        <v>318862</v>
      </c>
      <c r="AV12" s="58">
        <v>216239</v>
      </c>
      <c r="AW12" s="58">
        <v>54533</v>
      </c>
      <c r="AX12" s="58">
        <v>18132</v>
      </c>
      <c r="AY12" s="58">
        <v>60824</v>
      </c>
      <c r="AZ12" s="58">
        <v>31268</v>
      </c>
      <c r="BA12" s="58">
        <v>51482</v>
      </c>
      <c r="BB12" s="58">
        <v>435620</v>
      </c>
      <c r="BC12" s="58">
        <v>3555</v>
      </c>
      <c r="BD12" s="58">
        <v>33901</v>
      </c>
      <c r="BE12" s="58">
        <v>214816</v>
      </c>
      <c r="BF12" s="58">
        <v>36</v>
      </c>
      <c r="BG12" s="58">
        <v>34447</v>
      </c>
      <c r="BH12" s="58">
        <v>93760</v>
      </c>
      <c r="BI12" s="58">
        <v>55105</v>
      </c>
    </row>
    <row r="13" spans="1:61">
      <c r="A13" s="79">
        <v>32324</v>
      </c>
      <c r="B13" s="58">
        <v>3095736</v>
      </c>
      <c r="C13" s="58">
        <v>614324</v>
      </c>
      <c r="D13" s="58">
        <v>17960</v>
      </c>
      <c r="E13" s="58">
        <v>140</v>
      </c>
      <c r="F13" s="58">
        <v>8747</v>
      </c>
      <c r="G13" s="58">
        <v>5496</v>
      </c>
      <c r="H13" s="58">
        <v>139</v>
      </c>
      <c r="I13" s="58">
        <v>336</v>
      </c>
      <c r="J13" s="58">
        <v>3102</v>
      </c>
      <c r="K13" s="58">
        <v>203260</v>
      </c>
      <c r="L13" s="58">
        <v>1666</v>
      </c>
      <c r="M13" s="58">
        <v>3917</v>
      </c>
      <c r="N13" s="58">
        <v>30833</v>
      </c>
      <c r="O13" s="58">
        <v>49332</v>
      </c>
      <c r="P13" s="58">
        <v>35473</v>
      </c>
      <c r="Q13" s="58">
        <v>82038</v>
      </c>
      <c r="R13" s="58">
        <v>393104</v>
      </c>
      <c r="S13" s="58">
        <v>93617</v>
      </c>
      <c r="T13" s="58">
        <v>82614</v>
      </c>
      <c r="U13" s="58">
        <v>52122</v>
      </c>
      <c r="V13" s="58">
        <v>35308</v>
      </c>
      <c r="W13" s="58">
        <v>117410</v>
      </c>
      <c r="X13" s="58">
        <v>12033</v>
      </c>
      <c r="Y13" s="58">
        <v>1231924</v>
      </c>
      <c r="Z13" s="58">
        <v>86536</v>
      </c>
      <c r="AA13" s="58">
        <v>185097</v>
      </c>
      <c r="AB13" s="58">
        <v>35603</v>
      </c>
      <c r="AC13" s="58">
        <v>143757</v>
      </c>
      <c r="AD13" s="58">
        <v>116399</v>
      </c>
      <c r="AE13" s="58">
        <v>41372</v>
      </c>
      <c r="AF13" s="58">
        <v>40808</v>
      </c>
      <c r="AG13" s="58">
        <v>33649</v>
      </c>
      <c r="AH13" s="58">
        <v>154686</v>
      </c>
      <c r="AI13" s="58">
        <v>37673</v>
      </c>
      <c r="AJ13" s="58">
        <v>144208</v>
      </c>
      <c r="AK13" s="58">
        <v>63462</v>
      </c>
      <c r="AL13" s="58">
        <v>1678</v>
      </c>
      <c r="AM13" s="58">
        <v>89022</v>
      </c>
      <c r="AN13" s="58">
        <v>57973</v>
      </c>
      <c r="AO13" s="58">
        <v>567356</v>
      </c>
      <c r="AP13" s="58">
        <v>63273</v>
      </c>
      <c r="AQ13" s="58">
        <v>20730</v>
      </c>
      <c r="AR13" s="58">
        <v>69835</v>
      </c>
      <c r="AS13" s="58">
        <v>14784</v>
      </c>
      <c r="AT13" s="58">
        <v>44311</v>
      </c>
      <c r="AU13" s="58">
        <v>354424</v>
      </c>
      <c r="AV13" s="58">
        <v>285616</v>
      </c>
      <c r="AW13" s="58">
        <v>66576</v>
      </c>
      <c r="AX13" s="58">
        <v>22589</v>
      </c>
      <c r="AY13" s="58">
        <v>56648</v>
      </c>
      <c r="AZ13" s="58">
        <v>33422</v>
      </c>
      <c r="BA13" s="58">
        <v>106380</v>
      </c>
      <c r="BB13" s="58">
        <v>396516</v>
      </c>
      <c r="BC13" s="58">
        <v>2889</v>
      </c>
      <c r="BD13" s="58">
        <v>22588</v>
      </c>
      <c r="BE13" s="58">
        <v>184690</v>
      </c>
      <c r="BF13" s="58">
        <v>18</v>
      </c>
      <c r="BG13" s="58">
        <v>28358</v>
      </c>
      <c r="BH13" s="58">
        <v>86683</v>
      </c>
      <c r="BI13" s="58">
        <v>71290</v>
      </c>
    </row>
    <row r="14" spans="1:61">
      <c r="A14" s="79">
        <v>32689</v>
      </c>
      <c r="B14" s="58">
        <v>3240649</v>
      </c>
      <c r="C14" s="58">
        <v>551268</v>
      </c>
      <c r="D14" s="58">
        <v>35062</v>
      </c>
      <c r="E14" s="58">
        <v>5374</v>
      </c>
      <c r="F14" s="58">
        <v>6377</v>
      </c>
      <c r="G14" s="58">
        <v>19591</v>
      </c>
      <c r="H14" s="58">
        <v>36</v>
      </c>
      <c r="I14" s="58">
        <v>530</v>
      </c>
      <c r="J14" s="58">
        <v>3154</v>
      </c>
      <c r="K14" s="58">
        <v>178330</v>
      </c>
      <c r="L14" s="58">
        <v>1030</v>
      </c>
      <c r="M14" s="58">
        <v>13191</v>
      </c>
      <c r="N14" s="58">
        <v>40728</v>
      </c>
      <c r="O14" s="58">
        <v>62243</v>
      </c>
      <c r="P14" s="58">
        <v>17457</v>
      </c>
      <c r="Q14" s="58">
        <v>43679</v>
      </c>
      <c r="R14" s="58">
        <v>337876</v>
      </c>
      <c r="S14" s="58">
        <v>84939</v>
      </c>
      <c r="T14" s="58">
        <v>65462</v>
      </c>
      <c r="U14" s="58">
        <v>36898</v>
      </c>
      <c r="V14" s="58">
        <v>30723</v>
      </c>
      <c r="W14" s="58">
        <v>93726</v>
      </c>
      <c r="X14" s="58">
        <v>26127</v>
      </c>
      <c r="Y14" s="58">
        <v>1326339</v>
      </c>
      <c r="Z14" s="58">
        <v>138438</v>
      </c>
      <c r="AA14" s="58">
        <v>225525</v>
      </c>
      <c r="AB14" s="58">
        <v>33695</v>
      </c>
      <c r="AC14" s="58">
        <v>168700</v>
      </c>
      <c r="AD14" s="58">
        <v>115661</v>
      </c>
      <c r="AE14" s="58">
        <v>42376</v>
      </c>
      <c r="AF14" s="58">
        <v>39159</v>
      </c>
      <c r="AG14" s="58">
        <v>34624</v>
      </c>
      <c r="AH14" s="58">
        <v>121912</v>
      </c>
      <c r="AI14" s="58">
        <v>36188</v>
      </c>
      <c r="AJ14" s="58">
        <v>122714</v>
      </c>
      <c r="AK14" s="58">
        <v>77737</v>
      </c>
      <c r="AL14" s="58">
        <v>2357</v>
      </c>
      <c r="AM14" s="58">
        <v>61730</v>
      </c>
      <c r="AN14" s="58">
        <v>105521</v>
      </c>
      <c r="AO14" s="58">
        <v>636216</v>
      </c>
      <c r="AP14" s="58">
        <v>66745</v>
      </c>
      <c r="AQ14" s="58">
        <v>34945</v>
      </c>
      <c r="AR14" s="58">
        <v>78426</v>
      </c>
      <c r="AS14" s="58">
        <v>17760</v>
      </c>
      <c r="AT14" s="58">
        <v>51784</v>
      </c>
      <c r="AU14" s="58">
        <v>386555</v>
      </c>
      <c r="AV14" s="58">
        <v>310192</v>
      </c>
      <c r="AW14" s="58">
        <v>87970</v>
      </c>
      <c r="AX14" s="58">
        <v>19585</v>
      </c>
      <c r="AY14" s="58">
        <v>58855</v>
      </c>
      <c r="AZ14" s="58">
        <v>34590</v>
      </c>
      <c r="BA14" s="58">
        <v>109191</v>
      </c>
      <c r="BB14" s="58">
        <v>416635</v>
      </c>
      <c r="BC14" s="58">
        <v>4927</v>
      </c>
      <c r="BD14" s="58">
        <v>8288</v>
      </c>
      <c r="BE14" s="58">
        <v>216816</v>
      </c>
      <c r="BF14" s="58">
        <v>17</v>
      </c>
      <c r="BG14" s="58">
        <v>23341</v>
      </c>
      <c r="BH14" s="58">
        <v>85764</v>
      </c>
      <c r="BI14" s="58">
        <v>77481</v>
      </c>
    </row>
    <row r="15" spans="1:61">
      <c r="A15" s="79">
        <v>33054</v>
      </c>
      <c r="B15" s="58">
        <v>3104630</v>
      </c>
      <c r="C15" s="58">
        <v>488027</v>
      </c>
      <c r="D15" s="58">
        <v>28233</v>
      </c>
      <c r="E15" s="58">
        <v>6140</v>
      </c>
      <c r="F15" s="58">
        <v>4803</v>
      </c>
      <c r="G15" s="58">
        <v>13230</v>
      </c>
      <c r="H15" s="58">
        <v>60</v>
      </c>
      <c r="I15" s="58">
        <v>780</v>
      </c>
      <c r="J15" s="58">
        <v>3219</v>
      </c>
      <c r="K15" s="58">
        <v>127338</v>
      </c>
      <c r="L15" s="58">
        <v>1530</v>
      </c>
      <c r="M15" s="58">
        <v>6756</v>
      </c>
      <c r="N15" s="58">
        <v>35573</v>
      </c>
      <c r="O15" s="58">
        <v>29342</v>
      </c>
      <c r="P15" s="58">
        <v>11872</v>
      </c>
      <c r="Q15" s="58">
        <v>42263</v>
      </c>
      <c r="R15" s="58">
        <v>332456</v>
      </c>
      <c r="S15" s="58">
        <v>87689</v>
      </c>
      <c r="T15" s="58">
        <v>67333</v>
      </c>
      <c r="U15" s="58">
        <v>43522</v>
      </c>
      <c r="V15" s="58">
        <v>28583</v>
      </c>
      <c r="W15" s="58">
        <v>81557</v>
      </c>
      <c r="X15" s="58">
        <v>23771</v>
      </c>
      <c r="Y15" s="58">
        <v>1358140</v>
      </c>
      <c r="Z15" s="58">
        <v>141136</v>
      </c>
      <c r="AA15" s="58">
        <v>224544</v>
      </c>
      <c r="AB15" s="58">
        <v>26760</v>
      </c>
      <c r="AC15" s="58">
        <v>192893</v>
      </c>
      <c r="AD15" s="58">
        <v>118577</v>
      </c>
      <c r="AE15" s="58">
        <v>39027</v>
      </c>
      <c r="AF15" s="58">
        <v>61002</v>
      </c>
      <c r="AG15" s="58">
        <v>25864</v>
      </c>
      <c r="AH15" s="58">
        <v>107399</v>
      </c>
      <c r="AI15" s="58">
        <v>37211</v>
      </c>
      <c r="AJ15" s="58">
        <v>115248</v>
      </c>
      <c r="AK15" s="58">
        <v>104426</v>
      </c>
      <c r="AL15" s="58">
        <v>2401</v>
      </c>
      <c r="AM15" s="58">
        <v>67077</v>
      </c>
      <c r="AN15" s="58">
        <v>94575</v>
      </c>
      <c r="AO15" s="58">
        <v>565436</v>
      </c>
      <c r="AP15" s="58">
        <v>60839</v>
      </c>
      <c r="AQ15" s="58">
        <v>35012</v>
      </c>
      <c r="AR15" s="58">
        <v>59720</v>
      </c>
      <c r="AS15" s="58">
        <v>17839</v>
      </c>
      <c r="AT15" s="58">
        <v>39802</v>
      </c>
      <c r="AU15" s="58">
        <v>352224</v>
      </c>
      <c r="AV15" s="58">
        <v>293932</v>
      </c>
      <c r="AW15" s="58">
        <v>74822</v>
      </c>
      <c r="AX15" s="58">
        <v>20320</v>
      </c>
      <c r="AY15" s="58">
        <v>48710</v>
      </c>
      <c r="AZ15" s="58">
        <v>35804</v>
      </c>
      <c r="BA15" s="58">
        <v>114276</v>
      </c>
      <c r="BB15" s="58">
        <v>399094</v>
      </c>
      <c r="BC15" s="58">
        <v>5322</v>
      </c>
      <c r="BD15" s="58">
        <v>9935</v>
      </c>
      <c r="BE15" s="58">
        <v>225930</v>
      </c>
      <c r="BF15" s="58">
        <v>18</v>
      </c>
      <c r="BG15" s="58">
        <v>5345</v>
      </c>
      <c r="BH15" s="58">
        <v>82463</v>
      </c>
      <c r="BI15" s="58">
        <v>70082</v>
      </c>
    </row>
    <row r="16" spans="1:61">
      <c r="A16" s="79">
        <v>33419</v>
      </c>
      <c r="B16" s="58">
        <v>2879109</v>
      </c>
      <c r="C16" s="58">
        <v>485317</v>
      </c>
      <c r="D16" s="58">
        <v>32896</v>
      </c>
      <c r="E16" s="58">
        <v>9528</v>
      </c>
      <c r="F16" s="58">
        <v>1904</v>
      </c>
      <c r="G16" s="58">
        <v>18424</v>
      </c>
      <c r="H16" s="58">
        <v>69</v>
      </c>
      <c r="I16" s="58">
        <v>813</v>
      </c>
      <c r="J16" s="58">
        <v>2158</v>
      </c>
      <c r="K16" s="58">
        <v>153478</v>
      </c>
      <c r="L16" s="58">
        <v>958</v>
      </c>
      <c r="M16" s="58">
        <v>5168</v>
      </c>
      <c r="N16" s="58">
        <v>26865</v>
      </c>
      <c r="O16" s="58">
        <v>62367</v>
      </c>
      <c r="P16" s="58">
        <v>15890</v>
      </c>
      <c r="Q16" s="58">
        <v>42231</v>
      </c>
      <c r="R16" s="58">
        <v>298943</v>
      </c>
      <c r="S16" s="58">
        <v>73568</v>
      </c>
      <c r="T16" s="58">
        <v>61547</v>
      </c>
      <c r="U16" s="58">
        <v>42634</v>
      </c>
      <c r="V16" s="58">
        <v>25425</v>
      </c>
      <c r="W16" s="58">
        <v>72924</v>
      </c>
      <c r="X16" s="58">
        <v>22844</v>
      </c>
      <c r="Y16" s="58">
        <v>1189078</v>
      </c>
      <c r="Z16" s="58">
        <v>120118</v>
      </c>
      <c r="AA16" s="58">
        <v>193917</v>
      </c>
      <c r="AB16" s="58">
        <v>29869</v>
      </c>
      <c r="AC16" s="58">
        <v>167798</v>
      </c>
      <c r="AD16" s="58">
        <v>101029</v>
      </c>
      <c r="AE16" s="58">
        <v>35099</v>
      </c>
      <c r="AF16" s="58">
        <v>68211</v>
      </c>
      <c r="AG16" s="58">
        <v>24418</v>
      </c>
      <c r="AH16" s="58">
        <v>112358</v>
      </c>
      <c r="AI16" s="58">
        <v>39764</v>
      </c>
      <c r="AJ16" s="58">
        <v>96968</v>
      </c>
      <c r="AK16" s="58">
        <v>85530</v>
      </c>
      <c r="AL16" s="58">
        <v>4546</v>
      </c>
      <c r="AM16" s="58">
        <v>71537</v>
      </c>
      <c r="AN16" s="58">
        <v>37919</v>
      </c>
      <c r="AO16" s="58">
        <v>547940</v>
      </c>
      <c r="AP16" s="58">
        <v>56905</v>
      </c>
      <c r="AQ16" s="58">
        <v>35047</v>
      </c>
      <c r="AR16" s="58">
        <v>54595</v>
      </c>
      <c r="AS16" s="58">
        <v>20193</v>
      </c>
      <c r="AT16" s="58">
        <v>40974</v>
      </c>
      <c r="AU16" s="58">
        <v>340227</v>
      </c>
      <c r="AV16" s="58">
        <v>251501</v>
      </c>
      <c r="AW16" s="58">
        <v>77880</v>
      </c>
      <c r="AX16" s="58">
        <v>21382</v>
      </c>
      <c r="AY16" s="58">
        <v>48427</v>
      </c>
      <c r="AZ16" s="58">
        <v>36677</v>
      </c>
      <c r="BA16" s="58">
        <v>67137</v>
      </c>
      <c r="BB16" s="58">
        <v>405272</v>
      </c>
      <c r="BC16" s="58">
        <v>4730</v>
      </c>
      <c r="BD16" s="58">
        <v>4365</v>
      </c>
      <c r="BE16" s="58">
        <v>238832</v>
      </c>
      <c r="BF16" s="58">
        <v>12</v>
      </c>
      <c r="BG16" s="58">
        <v>6008</v>
      </c>
      <c r="BH16" s="58">
        <v>88845</v>
      </c>
      <c r="BI16" s="58">
        <v>62480</v>
      </c>
    </row>
    <row r="17" spans="1:61">
      <c r="A17" s="79">
        <v>33785</v>
      </c>
      <c r="B17" s="58">
        <v>3172724</v>
      </c>
      <c r="C17" s="58">
        <v>601734</v>
      </c>
      <c r="D17" s="58">
        <v>32567</v>
      </c>
      <c r="E17" s="58">
        <v>10952</v>
      </c>
      <c r="F17" s="58">
        <v>4628</v>
      </c>
      <c r="G17" s="58">
        <v>12913</v>
      </c>
      <c r="H17" s="58">
        <v>610</v>
      </c>
      <c r="I17" s="58">
        <v>842</v>
      </c>
      <c r="J17" s="58">
        <v>2620</v>
      </c>
      <c r="K17" s="58">
        <v>245354</v>
      </c>
      <c r="L17" s="58">
        <v>1303</v>
      </c>
      <c r="M17" s="58">
        <v>6346</v>
      </c>
      <c r="N17" s="58">
        <v>29497</v>
      </c>
      <c r="O17" s="58">
        <v>124174</v>
      </c>
      <c r="P17" s="58">
        <v>35069</v>
      </c>
      <c r="Q17" s="58">
        <v>48964</v>
      </c>
      <c r="R17" s="58">
        <v>323813</v>
      </c>
      <c r="S17" s="58">
        <v>89959</v>
      </c>
      <c r="T17" s="58">
        <v>65351</v>
      </c>
      <c r="U17" s="58">
        <v>48648</v>
      </c>
      <c r="V17" s="58">
        <v>16008</v>
      </c>
      <c r="W17" s="58">
        <v>81475</v>
      </c>
      <c r="X17" s="58">
        <v>22372</v>
      </c>
      <c r="Y17" s="58">
        <v>1242347</v>
      </c>
      <c r="Z17" s="58">
        <v>117126</v>
      </c>
      <c r="AA17" s="58">
        <v>192713</v>
      </c>
      <c r="AB17" s="58">
        <v>34501</v>
      </c>
      <c r="AC17" s="58">
        <v>145012</v>
      </c>
      <c r="AD17" s="58">
        <v>97574</v>
      </c>
      <c r="AE17" s="58">
        <v>32927</v>
      </c>
      <c r="AF17" s="58">
        <v>117065</v>
      </c>
      <c r="AG17" s="58">
        <v>16294</v>
      </c>
      <c r="AH17" s="58">
        <v>126990</v>
      </c>
      <c r="AI17" s="58">
        <v>38901</v>
      </c>
      <c r="AJ17" s="58">
        <v>122584</v>
      </c>
      <c r="AK17" s="58">
        <v>101745</v>
      </c>
      <c r="AL17" s="58">
        <v>4378</v>
      </c>
      <c r="AM17" s="58">
        <v>71814</v>
      </c>
      <c r="AN17" s="58">
        <v>22722</v>
      </c>
      <c r="AO17" s="58">
        <v>667178</v>
      </c>
      <c r="AP17" s="58">
        <v>55458</v>
      </c>
      <c r="AQ17" s="58">
        <v>28607</v>
      </c>
      <c r="AR17" s="58">
        <v>35293</v>
      </c>
      <c r="AS17" s="58">
        <v>24532</v>
      </c>
      <c r="AT17" s="58">
        <v>74529</v>
      </c>
      <c r="AU17" s="58">
        <v>448760</v>
      </c>
      <c r="AV17" s="58">
        <v>254997</v>
      </c>
      <c r="AW17" s="58">
        <v>66556</v>
      </c>
      <c r="AX17" s="58">
        <v>20093</v>
      </c>
      <c r="AY17" s="58">
        <v>54429</v>
      </c>
      <c r="AZ17" s="58">
        <v>40704</v>
      </c>
      <c r="BA17" s="58">
        <v>73215</v>
      </c>
      <c r="BB17" s="58">
        <v>406468</v>
      </c>
      <c r="BC17" s="58">
        <v>5296</v>
      </c>
      <c r="BD17" s="58">
        <v>7120</v>
      </c>
      <c r="BE17" s="58">
        <v>217250</v>
      </c>
      <c r="BF17" s="58">
        <v>22</v>
      </c>
      <c r="BG17" s="58">
        <v>4164</v>
      </c>
      <c r="BH17" s="58">
        <v>114668</v>
      </c>
      <c r="BI17" s="58">
        <v>57947</v>
      </c>
    </row>
    <row r="18" spans="1:61">
      <c r="A18" s="79">
        <v>34150</v>
      </c>
      <c r="B18" s="58">
        <v>3000104</v>
      </c>
      <c r="C18" s="58">
        <v>488263</v>
      </c>
      <c r="D18" s="58">
        <v>22313</v>
      </c>
      <c r="E18" s="58">
        <v>2213</v>
      </c>
      <c r="F18" s="58">
        <v>9011</v>
      </c>
      <c r="G18" s="58">
        <v>8747</v>
      </c>
      <c r="H18" s="58">
        <v>488</v>
      </c>
      <c r="I18" s="58">
        <v>453</v>
      </c>
      <c r="J18" s="58">
        <v>1401</v>
      </c>
      <c r="K18" s="58">
        <v>188709</v>
      </c>
      <c r="L18" s="58">
        <v>1522</v>
      </c>
      <c r="M18" s="58">
        <v>5022</v>
      </c>
      <c r="N18" s="58">
        <v>31900</v>
      </c>
      <c r="O18" s="58">
        <v>75769</v>
      </c>
      <c r="P18" s="58">
        <v>24774</v>
      </c>
      <c r="Q18" s="58">
        <v>49722</v>
      </c>
      <c r="R18" s="58">
        <v>277241</v>
      </c>
      <c r="S18" s="58">
        <v>73096</v>
      </c>
      <c r="T18" s="58">
        <v>54289</v>
      </c>
      <c r="U18" s="58">
        <v>57018</v>
      </c>
      <c r="V18" s="58">
        <v>7873</v>
      </c>
      <c r="W18" s="58">
        <v>65189</v>
      </c>
      <c r="X18" s="58">
        <v>19776</v>
      </c>
      <c r="Y18" s="58">
        <v>1175220</v>
      </c>
      <c r="Z18" s="58">
        <v>126696</v>
      </c>
      <c r="AA18" s="58">
        <v>162321</v>
      </c>
      <c r="AB18" s="58">
        <v>53506</v>
      </c>
      <c r="AC18" s="58">
        <v>118548</v>
      </c>
      <c r="AD18" s="58">
        <v>95886</v>
      </c>
      <c r="AE18" s="58">
        <v>37968</v>
      </c>
      <c r="AF18" s="58">
        <v>105611</v>
      </c>
      <c r="AG18" s="58">
        <v>16209</v>
      </c>
      <c r="AH18" s="58">
        <v>107504</v>
      </c>
      <c r="AI18" s="58">
        <v>40355</v>
      </c>
      <c r="AJ18" s="58">
        <v>122725</v>
      </c>
      <c r="AK18" s="58">
        <v>112485</v>
      </c>
      <c r="AL18" s="58">
        <v>4190</v>
      </c>
      <c r="AM18" s="58">
        <v>50398</v>
      </c>
      <c r="AN18" s="58">
        <v>20819</v>
      </c>
      <c r="AO18" s="58">
        <v>690321</v>
      </c>
      <c r="AP18" s="58">
        <v>50660</v>
      </c>
      <c r="AQ18" s="58">
        <v>39035</v>
      </c>
      <c r="AR18" s="58">
        <v>31931</v>
      </c>
      <c r="AS18" s="58">
        <v>28233</v>
      </c>
      <c r="AT18" s="58">
        <v>19690</v>
      </c>
      <c r="AU18" s="58">
        <v>520773</v>
      </c>
      <c r="AV18" s="58">
        <v>275629</v>
      </c>
      <c r="AW18" s="58">
        <v>81532</v>
      </c>
      <c r="AX18" s="58">
        <v>21773</v>
      </c>
      <c r="AY18" s="58">
        <v>55753</v>
      </c>
      <c r="AZ18" s="58">
        <v>37827</v>
      </c>
      <c r="BA18" s="58">
        <v>78744</v>
      </c>
      <c r="BB18" s="58">
        <v>370671</v>
      </c>
      <c r="BC18" s="58">
        <v>4941</v>
      </c>
      <c r="BD18" s="58">
        <v>15733</v>
      </c>
      <c r="BE18" s="58">
        <v>191506</v>
      </c>
      <c r="BF18" s="58">
        <v>17</v>
      </c>
      <c r="BG18" s="58">
        <v>1767</v>
      </c>
      <c r="BH18" s="58">
        <v>101470</v>
      </c>
      <c r="BI18" s="58">
        <v>55236</v>
      </c>
    </row>
    <row r="19" spans="1:61">
      <c r="A19" s="79">
        <v>34515</v>
      </c>
      <c r="B19" s="58">
        <v>3141324</v>
      </c>
      <c r="C19" s="58">
        <v>574446</v>
      </c>
      <c r="D19" s="58">
        <v>35216</v>
      </c>
      <c r="E19" s="58">
        <v>6368</v>
      </c>
      <c r="F19" s="58">
        <v>10172</v>
      </c>
      <c r="G19" s="58">
        <v>18067</v>
      </c>
      <c r="H19" s="58">
        <v>230</v>
      </c>
      <c r="I19" s="58">
        <v>12</v>
      </c>
      <c r="J19" s="58">
        <v>366</v>
      </c>
      <c r="K19" s="58">
        <v>219635</v>
      </c>
      <c r="L19" s="58">
        <v>637</v>
      </c>
      <c r="M19" s="58">
        <v>6296</v>
      </c>
      <c r="N19" s="58">
        <v>31954</v>
      </c>
      <c r="O19" s="58">
        <v>96355</v>
      </c>
      <c r="P19" s="58">
        <v>14017</v>
      </c>
      <c r="Q19" s="58">
        <v>70375</v>
      </c>
      <c r="R19" s="58">
        <v>319596</v>
      </c>
      <c r="S19" s="58">
        <v>96428</v>
      </c>
      <c r="T19" s="58">
        <v>70879</v>
      </c>
      <c r="U19" s="58">
        <v>59772</v>
      </c>
      <c r="V19" s="58">
        <v>9332</v>
      </c>
      <c r="W19" s="58">
        <v>66213</v>
      </c>
      <c r="X19" s="58">
        <v>16972</v>
      </c>
      <c r="Y19" s="58">
        <v>1183866</v>
      </c>
      <c r="Z19" s="58">
        <v>132466</v>
      </c>
      <c r="AA19" s="58">
        <v>171125</v>
      </c>
      <c r="AB19" s="58">
        <v>52095</v>
      </c>
      <c r="AC19" s="58">
        <v>103883</v>
      </c>
      <c r="AD19" s="58">
        <v>103466</v>
      </c>
      <c r="AE19" s="58">
        <v>53554</v>
      </c>
      <c r="AF19" s="58">
        <v>116168</v>
      </c>
      <c r="AG19" s="58">
        <v>15279</v>
      </c>
      <c r="AH19" s="58">
        <v>100192</v>
      </c>
      <c r="AI19" s="58">
        <v>42169</v>
      </c>
      <c r="AJ19" s="58">
        <v>127646</v>
      </c>
      <c r="AK19" s="58">
        <v>84693</v>
      </c>
      <c r="AL19" s="58">
        <v>4780</v>
      </c>
      <c r="AM19" s="58">
        <v>28241</v>
      </c>
      <c r="AN19" s="58">
        <v>48110</v>
      </c>
      <c r="AO19" s="58">
        <v>671931</v>
      </c>
      <c r="AP19" s="58">
        <v>56715</v>
      </c>
      <c r="AQ19" s="58">
        <v>65831</v>
      </c>
      <c r="AR19" s="58">
        <v>28117</v>
      </c>
      <c r="AS19" s="58">
        <v>42396</v>
      </c>
      <c r="AT19" s="58">
        <v>15139</v>
      </c>
      <c r="AU19" s="58">
        <v>463734</v>
      </c>
      <c r="AV19" s="58">
        <v>304602</v>
      </c>
      <c r="AW19" s="58">
        <v>92484</v>
      </c>
      <c r="AX19" s="58">
        <v>29209</v>
      </c>
      <c r="AY19" s="58">
        <v>68940</v>
      </c>
      <c r="AZ19" s="58">
        <v>33364</v>
      </c>
      <c r="BA19" s="58">
        <v>80604</v>
      </c>
      <c r="BB19" s="58">
        <v>406480</v>
      </c>
      <c r="BC19" s="58">
        <v>4378</v>
      </c>
      <c r="BD19" s="58">
        <v>8091</v>
      </c>
      <c r="BE19" s="58">
        <v>207291</v>
      </c>
      <c r="BF19" s="58">
        <v>0</v>
      </c>
      <c r="BG19" s="58">
        <v>13145</v>
      </c>
      <c r="BH19" s="58">
        <v>111300</v>
      </c>
      <c r="BI19" s="58">
        <v>62275</v>
      </c>
    </row>
    <row r="20" spans="1:61">
      <c r="A20" s="79">
        <v>34880</v>
      </c>
      <c r="B20" s="58">
        <v>3428829</v>
      </c>
      <c r="C20" s="58">
        <v>561677</v>
      </c>
      <c r="D20" s="58">
        <v>29655</v>
      </c>
      <c r="E20" s="58">
        <v>6788</v>
      </c>
      <c r="F20" s="58">
        <v>6792</v>
      </c>
      <c r="G20" s="58">
        <v>15170</v>
      </c>
      <c r="H20" s="58">
        <v>305</v>
      </c>
      <c r="I20" s="58">
        <v>19</v>
      </c>
      <c r="J20" s="58">
        <v>581</v>
      </c>
      <c r="K20" s="58">
        <v>195481</v>
      </c>
      <c r="L20" s="58">
        <v>463</v>
      </c>
      <c r="M20" s="58">
        <v>5751</v>
      </c>
      <c r="N20" s="58">
        <v>28245</v>
      </c>
      <c r="O20" s="58">
        <v>78277</v>
      </c>
      <c r="P20" s="58">
        <v>11578</v>
      </c>
      <c r="Q20" s="58">
        <v>71167</v>
      </c>
      <c r="R20" s="58">
        <v>336541</v>
      </c>
      <c r="S20" s="58">
        <v>94200</v>
      </c>
      <c r="T20" s="58">
        <v>71536</v>
      </c>
      <c r="U20" s="58">
        <v>75483</v>
      </c>
      <c r="V20" s="58">
        <v>7187</v>
      </c>
      <c r="W20" s="58">
        <v>73546</v>
      </c>
      <c r="X20" s="58">
        <v>14591</v>
      </c>
      <c r="Y20" s="58">
        <v>1427588</v>
      </c>
      <c r="Z20" s="58">
        <v>177790</v>
      </c>
      <c r="AA20" s="58">
        <v>141093</v>
      </c>
      <c r="AB20" s="58">
        <v>58777</v>
      </c>
      <c r="AC20" s="58">
        <v>215698</v>
      </c>
      <c r="AD20" s="58">
        <v>113285</v>
      </c>
      <c r="AE20" s="58">
        <v>60488</v>
      </c>
      <c r="AF20" s="58">
        <v>111512</v>
      </c>
      <c r="AG20" s="58">
        <v>20728</v>
      </c>
      <c r="AH20" s="58">
        <v>108815</v>
      </c>
      <c r="AI20" s="58">
        <v>44827</v>
      </c>
      <c r="AJ20" s="58">
        <v>127304</v>
      </c>
      <c r="AK20" s="58">
        <v>97374</v>
      </c>
      <c r="AL20" s="58">
        <v>4662</v>
      </c>
      <c r="AM20" s="58">
        <v>92764</v>
      </c>
      <c r="AN20" s="58">
        <v>52470</v>
      </c>
      <c r="AO20" s="58">
        <v>666829</v>
      </c>
      <c r="AP20" s="58">
        <v>52669</v>
      </c>
      <c r="AQ20" s="58">
        <v>62499</v>
      </c>
      <c r="AR20" s="58">
        <v>22647</v>
      </c>
      <c r="AS20" s="58">
        <v>28351</v>
      </c>
      <c r="AT20" s="58">
        <v>18263</v>
      </c>
      <c r="AU20" s="58">
        <v>482400</v>
      </c>
      <c r="AV20" s="58">
        <v>341923</v>
      </c>
      <c r="AW20" s="58">
        <v>104913</v>
      </c>
      <c r="AX20" s="58">
        <v>29506</v>
      </c>
      <c r="AY20" s="58">
        <v>79246</v>
      </c>
      <c r="AZ20" s="58">
        <v>31626</v>
      </c>
      <c r="BA20" s="58">
        <v>96633</v>
      </c>
      <c r="BB20" s="58">
        <v>430811</v>
      </c>
      <c r="BC20" s="58">
        <v>4438</v>
      </c>
      <c r="BD20" s="58">
        <v>4615</v>
      </c>
      <c r="BE20" s="58">
        <v>236401</v>
      </c>
      <c r="BF20" s="58">
        <v>0</v>
      </c>
      <c r="BG20" s="58">
        <v>15847</v>
      </c>
      <c r="BH20" s="58">
        <v>92627</v>
      </c>
      <c r="BI20" s="58">
        <v>76883</v>
      </c>
    </row>
    <row r="21" spans="1:61">
      <c r="A21" s="79">
        <v>35246</v>
      </c>
      <c r="B21" s="58">
        <v>3446939</v>
      </c>
      <c r="C21" s="58">
        <v>579618</v>
      </c>
      <c r="D21" s="58">
        <v>25354</v>
      </c>
      <c r="E21" s="58">
        <v>6338</v>
      </c>
      <c r="F21" s="58">
        <v>5852</v>
      </c>
      <c r="G21" s="58">
        <v>12372</v>
      </c>
      <c r="H21" s="58">
        <v>152</v>
      </c>
      <c r="I21" s="58">
        <v>97</v>
      </c>
      <c r="J21" s="58">
        <v>542</v>
      </c>
      <c r="K21" s="58">
        <v>146456</v>
      </c>
      <c r="L21" s="58">
        <v>423</v>
      </c>
      <c r="M21" s="58">
        <v>6283</v>
      </c>
      <c r="N21" s="58">
        <v>28932</v>
      </c>
      <c r="O21" s="58">
        <v>65054</v>
      </c>
      <c r="P21" s="58">
        <v>7180</v>
      </c>
      <c r="Q21" s="58">
        <v>38584</v>
      </c>
      <c r="R21" s="58">
        <v>407808</v>
      </c>
      <c r="S21" s="58">
        <v>106030</v>
      </c>
      <c r="T21" s="58">
        <v>78361</v>
      </c>
      <c r="U21" s="58">
        <v>74266</v>
      </c>
      <c r="V21" s="58">
        <v>11397</v>
      </c>
      <c r="W21" s="58">
        <v>131296</v>
      </c>
      <c r="X21" s="58">
        <v>6458</v>
      </c>
      <c r="Y21" s="58">
        <v>1440730</v>
      </c>
      <c r="Z21" s="58">
        <v>204872</v>
      </c>
      <c r="AA21" s="58">
        <v>130281</v>
      </c>
      <c r="AB21" s="58">
        <v>67532</v>
      </c>
      <c r="AC21" s="58">
        <v>124233</v>
      </c>
      <c r="AD21" s="58">
        <v>106426</v>
      </c>
      <c r="AE21" s="58">
        <v>44511</v>
      </c>
      <c r="AF21" s="58">
        <v>73042</v>
      </c>
      <c r="AG21" s="58">
        <v>23245</v>
      </c>
      <c r="AH21" s="58">
        <v>169069</v>
      </c>
      <c r="AI21" s="58">
        <v>47410</v>
      </c>
      <c r="AJ21" s="58">
        <v>137926</v>
      </c>
      <c r="AK21" s="58">
        <v>155215</v>
      </c>
      <c r="AL21" s="58">
        <v>1996</v>
      </c>
      <c r="AM21" s="58">
        <v>98703</v>
      </c>
      <c r="AN21" s="58">
        <v>56267</v>
      </c>
      <c r="AO21" s="58">
        <v>653208</v>
      </c>
      <c r="AP21" s="58">
        <v>52942</v>
      </c>
      <c r="AQ21" s="58">
        <v>67559</v>
      </c>
      <c r="AR21" s="58">
        <v>28011</v>
      </c>
      <c r="AS21" s="58">
        <v>24897</v>
      </c>
      <c r="AT21" s="58">
        <v>22442</v>
      </c>
      <c r="AU21" s="58">
        <v>457357</v>
      </c>
      <c r="AV21" s="58">
        <v>346232</v>
      </c>
      <c r="AW21" s="58">
        <v>100324</v>
      </c>
      <c r="AX21" s="58">
        <v>29101</v>
      </c>
      <c r="AY21" s="58">
        <v>71530</v>
      </c>
      <c r="AZ21" s="58">
        <v>40899</v>
      </c>
      <c r="BA21" s="58">
        <v>104379</v>
      </c>
      <c r="BB21" s="58">
        <v>427151</v>
      </c>
      <c r="BC21" s="58">
        <v>4495</v>
      </c>
      <c r="BD21" s="58">
        <v>3745</v>
      </c>
      <c r="BE21" s="58">
        <v>252463</v>
      </c>
      <c r="BF21" s="58">
        <v>0</v>
      </c>
      <c r="BG21" s="58">
        <v>8284</v>
      </c>
      <c r="BH21" s="58">
        <v>83034</v>
      </c>
      <c r="BI21" s="58">
        <v>75129</v>
      </c>
    </row>
    <row r="22" spans="1:61">
      <c r="A22" s="79">
        <v>35611</v>
      </c>
      <c r="B22" s="58">
        <v>3277802</v>
      </c>
      <c r="C22" s="58">
        <v>539611</v>
      </c>
      <c r="D22" s="58">
        <v>25248</v>
      </c>
      <c r="E22" s="58">
        <v>8355</v>
      </c>
      <c r="F22" s="58">
        <v>6222</v>
      </c>
      <c r="G22" s="58">
        <v>9742</v>
      </c>
      <c r="H22" s="58">
        <v>128</v>
      </c>
      <c r="I22" s="58">
        <v>127</v>
      </c>
      <c r="J22" s="58">
        <v>675</v>
      </c>
      <c r="K22" s="58">
        <v>144230</v>
      </c>
      <c r="L22" s="58">
        <v>433</v>
      </c>
      <c r="M22" s="58">
        <v>5221</v>
      </c>
      <c r="N22" s="58">
        <v>31056</v>
      </c>
      <c r="O22" s="58">
        <v>54073</v>
      </c>
      <c r="P22" s="58">
        <v>9009</v>
      </c>
      <c r="Q22" s="58">
        <v>44437</v>
      </c>
      <c r="R22" s="58">
        <v>370133</v>
      </c>
      <c r="S22" s="58">
        <v>74037</v>
      </c>
      <c r="T22" s="58">
        <v>100590</v>
      </c>
      <c r="U22" s="58">
        <v>69309</v>
      </c>
      <c r="V22" s="58">
        <v>14381</v>
      </c>
      <c r="W22" s="58">
        <v>93815</v>
      </c>
      <c r="X22" s="58">
        <v>18000</v>
      </c>
      <c r="Y22" s="58">
        <v>1342830</v>
      </c>
      <c r="Z22" s="58">
        <v>146356</v>
      </c>
      <c r="AA22" s="58">
        <v>105586</v>
      </c>
      <c r="AB22" s="58">
        <v>52827</v>
      </c>
      <c r="AC22" s="58">
        <v>88792</v>
      </c>
      <c r="AD22" s="58">
        <v>97458</v>
      </c>
      <c r="AE22" s="58">
        <v>47775</v>
      </c>
      <c r="AF22" s="58">
        <v>72781</v>
      </c>
      <c r="AG22" s="58">
        <v>26641</v>
      </c>
      <c r="AH22" s="58">
        <v>197184</v>
      </c>
      <c r="AI22" s="58">
        <v>45708</v>
      </c>
      <c r="AJ22" s="58">
        <v>161957</v>
      </c>
      <c r="AK22" s="58">
        <v>169752</v>
      </c>
      <c r="AL22" s="58">
        <v>1859</v>
      </c>
      <c r="AM22" s="58">
        <v>87696</v>
      </c>
      <c r="AN22" s="58">
        <v>40457</v>
      </c>
      <c r="AO22" s="58">
        <v>680361</v>
      </c>
      <c r="AP22" s="58">
        <v>49779</v>
      </c>
      <c r="AQ22" s="58">
        <v>54161</v>
      </c>
      <c r="AR22" s="58">
        <v>25523</v>
      </c>
      <c r="AS22" s="58">
        <v>28913</v>
      </c>
      <c r="AT22" s="58">
        <v>26294</v>
      </c>
      <c r="AU22" s="58">
        <v>495691</v>
      </c>
      <c r="AV22" s="58">
        <v>278761</v>
      </c>
      <c r="AW22" s="58">
        <v>48369</v>
      </c>
      <c r="AX22" s="58">
        <v>29076</v>
      </c>
      <c r="AY22" s="58">
        <v>69896</v>
      </c>
      <c r="AZ22" s="58">
        <v>36658</v>
      </c>
      <c r="BA22" s="58">
        <v>94761</v>
      </c>
      <c r="BB22" s="58">
        <v>436239</v>
      </c>
      <c r="BC22" s="58">
        <v>4925</v>
      </c>
      <c r="BD22" s="58">
        <v>3636</v>
      </c>
      <c r="BE22" s="58">
        <v>250124</v>
      </c>
      <c r="BF22" s="58">
        <v>0</v>
      </c>
      <c r="BG22" s="58">
        <v>8760</v>
      </c>
      <c r="BH22" s="58">
        <v>89008</v>
      </c>
      <c r="BI22" s="58">
        <v>79785</v>
      </c>
    </row>
    <row r="23" spans="1:61">
      <c r="A23" s="79">
        <v>35976</v>
      </c>
      <c r="B23" s="58">
        <v>3180124</v>
      </c>
      <c r="C23" s="58">
        <v>491650</v>
      </c>
      <c r="D23" s="58">
        <v>29317</v>
      </c>
      <c r="E23" s="58">
        <v>7068</v>
      </c>
      <c r="F23" s="58">
        <v>8036</v>
      </c>
      <c r="G23" s="58">
        <v>12805</v>
      </c>
      <c r="H23" s="58">
        <v>17</v>
      </c>
      <c r="I23" s="58">
        <v>270</v>
      </c>
      <c r="J23" s="58">
        <v>1121</v>
      </c>
      <c r="K23" s="58">
        <v>128258</v>
      </c>
      <c r="L23" s="58">
        <v>445</v>
      </c>
      <c r="M23" s="58">
        <v>4672</v>
      </c>
      <c r="N23" s="58">
        <v>6024</v>
      </c>
      <c r="O23" s="58">
        <v>44261</v>
      </c>
      <c r="P23" s="58">
        <v>24067</v>
      </c>
      <c r="Q23" s="58">
        <v>48789</v>
      </c>
      <c r="R23" s="58">
        <v>334075</v>
      </c>
      <c r="S23" s="58">
        <v>106370</v>
      </c>
      <c r="T23" s="58">
        <v>76415</v>
      </c>
      <c r="U23" s="58">
        <v>45996</v>
      </c>
      <c r="V23" s="58">
        <v>16635</v>
      </c>
      <c r="W23" s="58">
        <v>68093</v>
      </c>
      <c r="X23" s="58">
        <v>20568</v>
      </c>
      <c r="Y23" s="58">
        <v>1324803</v>
      </c>
      <c r="Z23" s="58">
        <v>110860</v>
      </c>
      <c r="AA23" s="58">
        <v>68949</v>
      </c>
      <c r="AB23" s="58">
        <v>48021</v>
      </c>
      <c r="AC23" s="58">
        <v>80810</v>
      </c>
      <c r="AD23" s="58">
        <v>102663</v>
      </c>
      <c r="AE23" s="58">
        <v>55047</v>
      </c>
      <c r="AF23" s="58">
        <v>96950</v>
      </c>
      <c r="AG23" s="58">
        <v>30118</v>
      </c>
      <c r="AH23" s="58">
        <v>220015</v>
      </c>
      <c r="AI23" s="58">
        <v>19930</v>
      </c>
      <c r="AJ23" s="58">
        <v>147847</v>
      </c>
      <c r="AK23" s="58">
        <v>208606</v>
      </c>
      <c r="AL23" s="58">
        <v>1351</v>
      </c>
      <c r="AM23" s="58">
        <v>101523</v>
      </c>
      <c r="AN23" s="58">
        <v>32115</v>
      </c>
      <c r="AO23" s="58">
        <v>676222</v>
      </c>
      <c r="AP23" s="58">
        <v>43176</v>
      </c>
      <c r="AQ23" s="58">
        <v>62776</v>
      </c>
      <c r="AR23" s="58">
        <v>31054</v>
      </c>
      <c r="AS23" s="58">
        <v>23277</v>
      </c>
      <c r="AT23" s="58">
        <v>13874</v>
      </c>
      <c r="AU23" s="58">
        <v>502065</v>
      </c>
      <c r="AV23" s="58">
        <v>277361</v>
      </c>
      <c r="AW23" s="58">
        <v>62169</v>
      </c>
      <c r="AX23" s="58">
        <v>34231</v>
      </c>
      <c r="AY23" s="58">
        <v>63079</v>
      </c>
      <c r="AZ23" s="58">
        <v>26672</v>
      </c>
      <c r="BA23" s="58">
        <v>91211</v>
      </c>
      <c r="BB23" s="58">
        <v>410088</v>
      </c>
      <c r="BC23" s="58">
        <v>5111</v>
      </c>
      <c r="BD23" s="58">
        <v>2901</v>
      </c>
      <c r="BE23" s="58">
        <v>262435</v>
      </c>
      <c r="BF23" s="58">
        <v>0</v>
      </c>
      <c r="BG23" s="58">
        <v>4876</v>
      </c>
      <c r="BH23" s="58">
        <v>62391</v>
      </c>
      <c r="BI23" s="58">
        <v>72373</v>
      </c>
    </row>
    <row r="24" spans="1:61">
      <c r="A24" s="79">
        <v>36341</v>
      </c>
      <c r="B24" s="58">
        <v>3239044</v>
      </c>
      <c r="C24" s="58">
        <v>464528</v>
      </c>
      <c r="D24" s="58">
        <v>22713</v>
      </c>
      <c r="E24" s="58">
        <v>7510</v>
      </c>
      <c r="F24" s="58">
        <v>1864</v>
      </c>
      <c r="G24" s="58">
        <v>12001</v>
      </c>
      <c r="H24" s="58">
        <v>2</v>
      </c>
      <c r="I24" s="58">
        <v>303</v>
      </c>
      <c r="J24" s="58">
        <v>1032</v>
      </c>
      <c r="K24" s="58">
        <v>117168</v>
      </c>
      <c r="L24" s="58">
        <v>553</v>
      </c>
      <c r="M24" s="58">
        <v>3775</v>
      </c>
      <c r="N24" s="58">
        <v>8371</v>
      </c>
      <c r="O24" s="58">
        <v>18628</v>
      </c>
      <c r="P24" s="58">
        <v>33253</v>
      </c>
      <c r="Q24" s="58">
        <v>52589</v>
      </c>
      <c r="R24" s="58">
        <v>324647</v>
      </c>
      <c r="S24" s="58">
        <v>133681</v>
      </c>
      <c r="T24" s="58">
        <v>77197</v>
      </c>
      <c r="U24" s="58">
        <v>56616</v>
      </c>
      <c r="V24" s="58">
        <v>13708</v>
      </c>
      <c r="W24" s="58">
        <v>33824</v>
      </c>
      <c r="X24" s="58">
        <v>9621</v>
      </c>
      <c r="Y24" s="58">
        <v>1312935</v>
      </c>
      <c r="Z24" s="58">
        <v>143077</v>
      </c>
      <c r="AA24" s="58">
        <v>84260</v>
      </c>
      <c r="AB24" s="58">
        <v>43678</v>
      </c>
      <c r="AC24" s="58">
        <v>71446</v>
      </c>
      <c r="AD24" s="58">
        <v>114757</v>
      </c>
      <c r="AE24" s="58">
        <v>55112</v>
      </c>
      <c r="AF24" s="58">
        <v>70984</v>
      </c>
      <c r="AG24" s="58">
        <v>30656</v>
      </c>
      <c r="AH24" s="58">
        <v>222721</v>
      </c>
      <c r="AI24" s="58">
        <v>52666</v>
      </c>
      <c r="AJ24" s="58">
        <v>93521</v>
      </c>
      <c r="AK24" s="58">
        <v>218497</v>
      </c>
      <c r="AL24" s="58">
        <v>5253</v>
      </c>
      <c r="AM24" s="58">
        <v>51130</v>
      </c>
      <c r="AN24" s="58">
        <v>55177</v>
      </c>
      <c r="AO24" s="58">
        <v>732550</v>
      </c>
      <c r="AP24" s="58">
        <v>45576</v>
      </c>
      <c r="AQ24" s="58">
        <v>50893</v>
      </c>
      <c r="AR24" s="58">
        <v>29139</v>
      </c>
      <c r="AS24" s="58">
        <v>15431</v>
      </c>
      <c r="AT24" s="58">
        <v>256</v>
      </c>
      <c r="AU24" s="58">
        <v>591256</v>
      </c>
      <c r="AV24" s="58">
        <v>251806</v>
      </c>
      <c r="AW24" s="58">
        <v>47204</v>
      </c>
      <c r="AX24" s="58">
        <v>27664</v>
      </c>
      <c r="AY24" s="58">
        <v>57879</v>
      </c>
      <c r="AZ24" s="58">
        <v>21762</v>
      </c>
      <c r="BA24" s="58">
        <v>97297</v>
      </c>
      <c r="BB24" s="58">
        <v>477225</v>
      </c>
      <c r="BC24" s="58">
        <v>5943</v>
      </c>
      <c r="BD24" s="58">
        <v>4051</v>
      </c>
      <c r="BE24" s="58">
        <v>272045</v>
      </c>
      <c r="BF24" s="58">
        <v>0</v>
      </c>
      <c r="BG24" s="58">
        <v>6982</v>
      </c>
      <c r="BH24" s="58">
        <v>116791</v>
      </c>
      <c r="BI24" s="58">
        <v>71413</v>
      </c>
    </row>
    <row r="25" spans="1:61">
      <c r="A25" s="79">
        <v>36707</v>
      </c>
      <c r="B25" s="58">
        <v>3290507</v>
      </c>
      <c r="C25" s="58">
        <v>547557</v>
      </c>
      <c r="D25" s="58">
        <v>35462</v>
      </c>
      <c r="E25" s="58">
        <v>11415</v>
      </c>
      <c r="F25" s="58">
        <v>3220</v>
      </c>
      <c r="G25" s="58">
        <v>19783</v>
      </c>
      <c r="H25" s="58">
        <v>3</v>
      </c>
      <c r="I25" s="58">
        <v>0</v>
      </c>
      <c r="J25" s="58">
        <v>1041</v>
      </c>
      <c r="K25" s="58">
        <v>185720</v>
      </c>
      <c r="L25" s="58">
        <v>194</v>
      </c>
      <c r="M25" s="58">
        <v>3997</v>
      </c>
      <c r="N25" s="58">
        <v>5788</v>
      </c>
      <c r="O25" s="58">
        <v>16869</v>
      </c>
      <c r="P25" s="58">
        <v>46503</v>
      </c>
      <c r="Q25" s="58">
        <v>112369</v>
      </c>
      <c r="R25" s="58">
        <v>326375</v>
      </c>
      <c r="S25" s="58">
        <v>118877</v>
      </c>
      <c r="T25" s="58">
        <v>75925</v>
      </c>
      <c r="U25" s="58">
        <v>65877</v>
      </c>
      <c r="V25" s="58">
        <v>16858</v>
      </c>
      <c r="W25" s="58">
        <v>37893</v>
      </c>
      <c r="X25" s="58">
        <v>10946</v>
      </c>
      <c r="Y25" s="58">
        <v>1306816</v>
      </c>
      <c r="Z25" s="58">
        <v>114022</v>
      </c>
      <c r="AA25" s="58">
        <v>79742</v>
      </c>
      <c r="AB25" s="58">
        <v>27296</v>
      </c>
      <c r="AC25" s="58">
        <v>56907</v>
      </c>
      <c r="AD25" s="58">
        <v>108346</v>
      </c>
      <c r="AE25" s="58">
        <v>46642</v>
      </c>
      <c r="AF25" s="58">
        <v>66504</v>
      </c>
      <c r="AG25" s="58">
        <v>31795</v>
      </c>
      <c r="AH25" s="58">
        <v>75165</v>
      </c>
      <c r="AI25" s="58">
        <v>40943</v>
      </c>
      <c r="AJ25" s="58">
        <v>158541</v>
      </c>
      <c r="AK25" s="58">
        <v>351994</v>
      </c>
      <c r="AL25" s="58">
        <v>4400</v>
      </c>
      <c r="AM25" s="58">
        <v>87416</v>
      </c>
      <c r="AN25" s="58">
        <v>57103</v>
      </c>
      <c r="AO25" s="58">
        <v>665606</v>
      </c>
      <c r="AP25" s="58">
        <v>46492</v>
      </c>
      <c r="AQ25" s="58">
        <v>44058</v>
      </c>
      <c r="AR25" s="58">
        <v>43885</v>
      </c>
      <c r="AS25" s="58">
        <v>21029</v>
      </c>
      <c r="AT25" s="58">
        <v>5783</v>
      </c>
      <c r="AU25" s="58">
        <v>504360</v>
      </c>
      <c r="AV25" s="58">
        <v>286651</v>
      </c>
      <c r="AW25" s="58">
        <v>40984</v>
      </c>
      <c r="AX25" s="58">
        <v>38929</v>
      </c>
      <c r="AY25" s="58">
        <v>65801</v>
      </c>
      <c r="AZ25" s="58">
        <v>27837</v>
      </c>
      <c r="BA25" s="58">
        <v>113100</v>
      </c>
      <c r="BB25" s="58">
        <v>483878</v>
      </c>
      <c r="BC25" s="58">
        <v>6303</v>
      </c>
      <c r="BD25" s="58">
        <v>6141</v>
      </c>
      <c r="BE25" s="58">
        <v>298536</v>
      </c>
      <c r="BF25" s="58">
        <v>0</v>
      </c>
      <c r="BG25" s="58">
        <v>11082</v>
      </c>
      <c r="BH25" s="58">
        <v>118846</v>
      </c>
      <c r="BI25" s="58">
        <v>42970</v>
      </c>
    </row>
    <row r="26" spans="1:61">
      <c r="A26" s="79">
        <v>37072</v>
      </c>
      <c r="B26" s="58">
        <v>3039761</v>
      </c>
      <c r="C26" s="58">
        <v>533739</v>
      </c>
      <c r="D26" s="58">
        <v>29216</v>
      </c>
      <c r="E26" s="58">
        <v>5821</v>
      </c>
      <c r="F26" s="58">
        <v>490</v>
      </c>
      <c r="G26" s="58">
        <v>21683</v>
      </c>
      <c r="H26" s="58">
        <v>31</v>
      </c>
      <c r="I26" s="58">
        <v>45</v>
      </c>
      <c r="J26" s="58">
        <v>1146</v>
      </c>
      <c r="K26" s="58">
        <v>144833</v>
      </c>
      <c r="L26" s="58">
        <v>246</v>
      </c>
      <c r="M26" s="58">
        <v>4357</v>
      </c>
      <c r="N26" s="58">
        <v>3718</v>
      </c>
      <c r="O26" s="58">
        <v>14262</v>
      </c>
      <c r="P26" s="58">
        <v>27311</v>
      </c>
      <c r="Q26" s="58">
        <v>94938</v>
      </c>
      <c r="R26" s="58">
        <v>359690</v>
      </c>
      <c r="S26" s="58">
        <v>112867</v>
      </c>
      <c r="T26" s="58">
        <v>74348</v>
      </c>
      <c r="U26" s="58">
        <v>81961</v>
      </c>
      <c r="V26" s="58">
        <v>16796</v>
      </c>
      <c r="W26" s="58">
        <v>64457</v>
      </c>
      <c r="X26" s="58">
        <v>9261</v>
      </c>
      <c r="Y26" s="58">
        <v>1056240</v>
      </c>
      <c r="Z26" s="58">
        <v>74602</v>
      </c>
      <c r="AA26" s="58">
        <v>24620</v>
      </c>
      <c r="AB26" s="58">
        <v>15577</v>
      </c>
      <c r="AC26" s="58">
        <v>36127</v>
      </c>
      <c r="AD26" s="58">
        <v>100219</v>
      </c>
      <c r="AE26" s="58">
        <v>10455</v>
      </c>
      <c r="AF26" s="58">
        <v>54015</v>
      </c>
      <c r="AG26" s="58">
        <v>23745</v>
      </c>
      <c r="AH26" s="58">
        <v>2525</v>
      </c>
      <c r="AI26" s="58">
        <v>47024</v>
      </c>
      <c r="AJ26" s="58">
        <v>168639</v>
      </c>
      <c r="AK26" s="58">
        <v>355803</v>
      </c>
      <c r="AL26" s="58">
        <v>5085</v>
      </c>
      <c r="AM26" s="58">
        <v>91736</v>
      </c>
      <c r="AN26" s="58">
        <v>46068</v>
      </c>
      <c r="AO26" s="58">
        <v>758918</v>
      </c>
      <c r="AP26" s="58">
        <v>47925</v>
      </c>
      <c r="AQ26" s="58">
        <v>84949</v>
      </c>
      <c r="AR26" s="58">
        <v>52410</v>
      </c>
      <c r="AS26" s="58">
        <v>21319</v>
      </c>
      <c r="AT26" s="58">
        <v>15532</v>
      </c>
      <c r="AU26" s="58">
        <v>536783</v>
      </c>
      <c r="AV26" s="58">
        <v>248436</v>
      </c>
      <c r="AW26" s="58">
        <v>44392</v>
      </c>
      <c r="AX26" s="58">
        <v>26753</v>
      </c>
      <c r="AY26" s="58">
        <v>66659</v>
      </c>
      <c r="AZ26" s="58">
        <v>27016</v>
      </c>
      <c r="BA26" s="58">
        <v>83615</v>
      </c>
      <c r="BB26" s="58">
        <v>442429</v>
      </c>
      <c r="BC26" s="58">
        <v>6683</v>
      </c>
      <c r="BD26" s="58">
        <v>7696</v>
      </c>
      <c r="BE26" s="58">
        <v>281963</v>
      </c>
      <c r="BF26" s="58">
        <v>0</v>
      </c>
      <c r="BG26" s="58">
        <v>9284</v>
      </c>
      <c r="BH26" s="58">
        <v>81593</v>
      </c>
      <c r="BI26" s="58">
        <v>55208</v>
      </c>
    </row>
    <row r="27" spans="1:61">
      <c r="A27" s="79">
        <v>37437</v>
      </c>
      <c r="B27" s="58">
        <v>3245482</v>
      </c>
      <c r="C27" s="58">
        <v>547030</v>
      </c>
      <c r="D27" s="58">
        <v>18360</v>
      </c>
      <c r="E27" s="58">
        <v>5123</v>
      </c>
      <c r="F27" s="58">
        <v>360</v>
      </c>
      <c r="G27" s="58">
        <v>12757</v>
      </c>
      <c r="H27" s="58">
        <v>98</v>
      </c>
      <c r="I27" s="58">
        <v>0</v>
      </c>
      <c r="J27" s="58">
        <v>23</v>
      </c>
      <c r="K27" s="58">
        <v>160288</v>
      </c>
      <c r="L27" s="58">
        <v>896</v>
      </c>
      <c r="M27" s="58">
        <v>4680</v>
      </c>
      <c r="N27" s="58">
        <v>1337</v>
      </c>
      <c r="O27" s="58">
        <v>31802</v>
      </c>
      <c r="P27" s="58">
        <v>20300</v>
      </c>
      <c r="Q27" s="58">
        <v>101273</v>
      </c>
      <c r="R27" s="58">
        <v>368382</v>
      </c>
      <c r="S27" s="58">
        <v>78074</v>
      </c>
      <c r="T27" s="58">
        <v>122300</v>
      </c>
      <c r="U27" s="58">
        <v>88461</v>
      </c>
      <c r="V27" s="58">
        <v>12646</v>
      </c>
      <c r="W27" s="58">
        <v>56308</v>
      </c>
      <c r="X27" s="58">
        <v>10593</v>
      </c>
      <c r="Y27" s="58">
        <v>1227782</v>
      </c>
      <c r="Z27" s="58">
        <v>117340</v>
      </c>
      <c r="AA27" s="58">
        <v>88502</v>
      </c>
      <c r="AB27" s="58">
        <v>22255</v>
      </c>
      <c r="AC27" s="58">
        <v>72082</v>
      </c>
      <c r="AD27" s="58">
        <v>101007</v>
      </c>
      <c r="AE27" s="58">
        <v>26776</v>
      </c>
      <c r="AF27" s="58">
        <v>58524</v>
      </c>
      <c r="AG27" s="58">
        <v>22439</v>
      </c>
      <c r="AH27" s="58">
        <v>2781</v>
      </c>
      <c r="AI27" s="58">
        <v>51746</v>
      </c>
      <c r="AJ27" s="58">
        <v>185793</v>
      </c>
      <c r="AK27" s="58">
        <v>342948</v>
      </c>
      <c r="AL27" s="58">
        <v>4792</v>
      </c>
      <c r="AM27" s="58">
        <v>90602</v>
      </c>
      <c r="AN27" s="58">
        <v>40196</v>
      </c>
      <c r="AO27" s="58">
        <v>762793</v>
      </c>
      <c r="AP27" s="58">
        <v>53202</v>
      </c>
      <c r="AQ27" s="58">
        <v>114146</v>
      </c>
      <c r="AR27" s="58">
        <v>46931</v>
      </c>
      <c r="AS27" s="58">
        <v>16913</v>
      </c>
      <c r="AT27" s="58">
        <v>8982</v>
      </c>
      <c r="AU27" s="58">
        <v>522619</v>
      </c>
      <c r="AV27" s="58">
        <v>243345</v>
      </c>
      <c r="AW27" s="58">
        <v>38399</v>
      </c>
      <c r="AX27" s="58">
        <v>24390</v>
      </c>
      <c r="AY27" s="58">
        <v>58404</v>
      </c>
      <c r="AZ27" s="58">
        <v>31095</v>
      </c>
      <c r="BA27" s="58">
        <v>91057</v>
      </c>
      <c r="BB27" s="58">
        <v>464532</v>
      </c>
      <c r="BC27" s="58">
        <v>5831</v>
      </c>
      <c r="BD27" s="58">
        <v>15353</v>
      </c>
      <c r="BE27" s="58">
        <v>296168</v>
      </c>
      <c r="BF27" s="58">
        <v>0</v>
      </c>
      <c r="BG27" s="58">
        <v>9101</v>
      </c>
      <c r="BH27" s="58">
        <v>76495</v>
      </c>
      <c r="BI27" s="58">
        <v>61584</v>
      </c>
    </row>
    <row r="28" spans="1:61">
      <c r="A28" s="79">
        <v>37802</v>
      </c>
      <c r="B28" s="58">
        <v>3656657</v>
      </c>
      <c r="C28" s="58">
        <v>576596</v>
      </c>
      <c r="D28" s="58">
        <v>25055</v>
      </c>
      <c r="E28" s="58">
        <v>3745</v>
      </c>
      <c r="F28" s="58">
        <v>1133</v>
      </c>
      <c r="G28" s="58">
        <v>19939</v>
      </c>
      <c r="H28" s="58">
        <v>210</v>
      </c>
      <c r="I28" s="58">
        <v>0</v>
      </c>
      <c r="J28" s="58">
        <v>29</v>
      </c>
      <c r="K28" s="58">
        <v>211960</v>
      </c>
      <c r="L28" s="58">
        <v>1273</v>
      </c>
      <c r="M28" s="58">
        <v>9608</v>
      </c>
      <c r="N28" s="58">
        <v>18676</v>
      </c>
      <c r="O28" s="58">
        <v>20940</v>
      </c>
      <c r="P28" s="58">
        <v>89239</v>
      </c>
      <c r="Q28" s="58">
        <v>72224</v>
      </c>
      <c r="R28" s="58">
        <v>339581</v>
      </c>
      <c r="S28" s="58">
        <v>90854</v>
      </c>
      <c r="T28" s="58">
        <v>112304</v>
      </c>
      <c r="U28" s="58">
        <v>66265</v>
      </c>
      <c r="V28" s="58">
        <v>5872</v>
      </c>
      <c r="W28" s="58">
        <v>53887</v>
      </c>
      <c r="X28" s="58">
        <v>10398</v>
      </c>
      <c r="Y28" s="58">
        <v>1406333</v>
      </c>
      <c r="Z28" s="58">
        <v>225961</v>
      </c>
      <c r="AA28" s="58">
        <v>105881</v>
      </c>
      <c r="AB28" s="58">
        <v>41913</v>
      </c>
      <c r="AC28" s="58">
        <v>85755</v>
      </c>
      <c r="AD28" s="58">
        <v>99327</v>
      </c>
      <c r="AE28" s="58">
        <v>15465</v>
      </c>
      <c r="AF28" s="58">
        <v>61095</v>
      </c>
      <c r="AG28" s="58">
        <v>54960</v>
      </c>
      <c r="AH28" s="58">
        <v>42528</v>
      </c>
      <c r="AI28" s="58">
        <v>51041</v>
      </c>
      <c r="AJ28" s="58">
        <v>206449</v>
      </c>
      <c r="AK28" s="58">
        <v>295345</v>
      </c>
      <c r="AL28" s="58">
        <v>4547</v>
      </c>
      <c r="AM28" s="58">
        <v>78685</v>
      </c>
      <c r="AN28" s="58">
        <v>37379</v>
      </c>
      <c r="AO28" s="58">
        <v>963668</v>
      </c>
      <c r="AP28" s="58">
        <v>51997</v>
      </c>
      <c r="AQ28" s="58">
        <v>118065</v>
      </c>
      <c r="AR28" s="58">
        <v>52802</v>
      </c>
      <c r="AS28" s="58">
        <v>40828</v>
      </c>
      <c r="AT28" s="58">
        <v>15447</v>
      </c>
      <c r="AU28" s="58">
        <v>684530</v>
      </c>
      <c r="AV28" s="58">
        <v>243428</v>
      </c>
      <c r="AW28" s="58">
        <v>58654</v>
      </c>
      <c r="AX28" s="58">
        <v>21071</v>
      </c>
      <c r="AY28" s="58">
        <v>25241</v>
      </c>
      <c r="AZ28" s="58">
        <v>36293</v>
      </c>
      <c r="BA28" s="58">
        <v>102167</v>
      </c>
      <c r="BB28" s="58">
        <v>466633</v>
      </c>
      <c r="BC28" s="58">
        <v>6277</v>
      </c>
      <c r="BD28" s="58">
        <v>17106</v>
      </c>
      <c r="BE28" s="58">
        <v>270892</v>
      </c>
      <c r="BF28" s="58">
        <v>0</v>
      </c>
      <c r="BG28" s="58">
        <v>5348</v>
      </c>
      <c r="BH28" s="58">
        <v>77503</v>
      </c>
      <c r="BI28" s="58">
        <v>89508</v>
      </c>
    </row>
    <row r="29" spans="1:61">
      <c r="A29" s="79">
        <v>38168</v>
      </c>
      <c r="B29" s="58">
        <v>3047491</v>
      </c>
      <c r="C29" s="58">
        <v>556672</v>
      </c>
      <c r="D29" s="58">
        <v>53814</v>
      </c>
      <c r="E29" s="58">
        <v>3656</v>
      </c>
      <c r="F29" s="58">
        <v>74</v>
      </c>
      <c r="G29" s="58">
        <v>49830</v>
      </c>
      <c r="H29" s="58">
        <v>185</v>
      </c>
      <c r="I29" s="58">
        <v>0</v>
      </c>
      <c r="J29" s="58">
        <v>69</v>
      </c>
      <c r="K29" s="58">
        <v>166292</v>
      </c>
      <c r="L29" s="58">
        <v>836</v>
      </c>
      <c r="M29" s="58">
        <v>11315</v>
      </c>
      <c r="N29" s="58">
        <v>2673</v>
      </c>
      <c r="O29" s="58">
        <v>19523</v>
      </c>
      <c r="P29" s="58">
        <v>76068</v>
      </c>
      <c r="Q29" s="58">
        <v>55877</v>
      </c>
      <c r="R29" s="58">
        <v>336566</v>
      </c>
      <c r="S29" s="58">
        <v>72790</v>
      </c>
      <c r="T29" s="58">
        <v>121454</v>
      </c>
      <c r="U29" s="58">
        <v>60844</v>
      </c>
      <c r="V29" s="58">
        <v>13651</v>
      </c>
      <c r="W29" s="58">
        <v>54029</v>
      </c>
      <c r="X29" s="58">
        <v>13799</v>
      </c>
      <c r="Y29" s="58">
        <v>1022009</v>
      </c>
      <c r="Z29" s="58">
        <v>59292</v>
      </c>
      <c r="AA29" s="58">
        <v>85757</v>
      </c>
      <c r="AB29" s="58">
        <v>44488</v>
      </c>
      <c r="AC29" s="58">
        <v>49475</v>
      </c>
      <c r="AD29" s="58">
        <v>85954</v>
      </c>
      <c r="AE29" s="58">
        <v>20607</v>
      </c>
      <c r="AF29" s="58">
        <v>59387</v>
      </c>
      <c r="AG29" s="58">
        <v>47388</v>
      </c>
      <c r="AH29" s="58">
        <v>40805</v>
      </c>
      <c r="AI29" s="58">
        <v>54422</v>
      </c>
      <c r="AJ29" s="58">
        <v>223369</v>
      </c>
      <c r="AK29" s="58">
        <v>148118</v>
      </c>
      <c r="AL29" s="58">
        <v>4843</v>
      </c>
      <c r="AM29" s="58">
        <v>65590</v>
      </c>
      <c r="AN29" s="58">
        <v>32513</v>
      </c>
      <c r="AO29" s="58">
        <v>757761</v>
      </c>
      <c r="AP29" s="58">
        <v>56889</v>
      </c>
      <c r="AQ29" s="58">
        <v>78238</v>
      </c>
      <c r="AR29" s="58">
        <v>37267</v>
      </c>
      <c r="AS29" s="58">
        <v>29989</v>
      </c>
      <c r="AT29" s="58">
        <v>11690</v>
      </c>
      <c r="AU29" s="58">
        <v>543688</v>
      </c>
      <c r="AV29" s="58">
        <v>234232</v>
      </c>
      <c r="AW29" s="58">
        <v>37131</v>
      </c>
      <c r="AX29" s="58">
        <v>21083</v>
      </c>
      <c r="AY29" s="58">
        <v>38900</v>
      </c>
      <c r="AZ29" s="58">
        <v>33904</v>
      </c>
      <c r="BA29" s="58">
        <v>103214</v>
      </c>
      <c r="BB29" s="58">
        <v>476818</v>
      </c>
      <c r="BC29" s="58">
        <v>6938</v>
      </c>
      <c r="BD29" s="58">
        <v>16354</v>
      </c>
      <c r="BE29" s="58">
        <v>310156</v>
      </c>
      <c r="BF29" s="58">
        <v>0</v>
      </c>
      <c r="BG29" s="58">
        <v>6221</v>
      </c>
      <c r="BH29" s="58">
        <v>58830</v>
      </c>
      <c r="BI29" s="58">
        <v>78319</v>
      </c>
    </row>
    <row r="30" spans="1:61">
      <c r="A30" s="79">
        <v>38533</v>
      </c>
      <c r="B30" s="58">
        <v>3447630</v>
      </c>
      <c r="C30" s="58">
        <v>678087</v>
      </c>
      <c r="D30" s="58">
        <v>74107</v>
      </c>
      <c r="E30" s="58">
        <v>4274</v>
      </c>
      <c r="F30" s="58">
        <v>53</v>
      </c>
      <c r="G30" s="58">
        <v>69275</v>
      </c>
      <c r="H30" s="58">
        <v>149</v>
      </c>
      <c r="I30" s="58">
        <v>0</v>
      </c>
      <c r="J30" s="58">
        <v>356</v>
      </c>
      <c r="K30" s="58">
        <v>226753</v>
      </c>
      <c r="L30" s="58">
        <v>275</v>
      </c>
      <c r="M30" s="58">
        <v>4789</v>
      </c>
      <c r="N30" s="58">
        <v>18291</v>
      </c>
      <c r="O30" s="58">
        <v>18557</v>
      </c>
      <c r="P30" s="58">
        <v>80869</v>
      </c>
      <c r="Q30" s="58">
        <v>103972</v>
      </c>
      <c r="R30" s="58">
        <v>377227</v>
      </c>
      <c r="S30" s="58">
        <v>73273</v>
      </c>
      <c r="T30" s="58">
        <v>123026</v>
      </c>
      <c r="U30" s="58">
        <v>88655</v>
      </c>
      <c r="V30" s="58">
        <v>10140</v>
      </c>
      <c r="W30" s="58">
        <v>66910</v>
      </c>
      <c r="X30" s="58">
        <v>15224</v>
      </c>
      <c r="Y30" s="58">
        <v>1240086</v>
      </c>
      <c r="Z30" s="58">
        <v>52155</v>
      </c>
      <c r="AA30" s="58">
        <v>105916</v>
      </c>
      <c r="AB30" s="58">
        <v>45513</v>
      </c>
      <c r="AC30" s="58">
        <v>116031</v>
      </c>
      <c r="AD30" s="58">
        <v>102401</v>
      </c>
      <c r="AE30" s="58">
        <v>19894</v>
      </c>
      <c r="AF30" s="58">
        <v>70019</v>
      </c>
      <c r="AG30" s="58">
        <v>41799</v>
      </c>
      <c r="AH30" s="58">
        <v>45671</v>
      </c>
      <c r="AI30" s="58">
        <v>58741</v>
      </c>
      <c r="AJ30" s="58">
        <v>189158</v>
      </c>
      <c r="AK30" s="58">
        <v>280380</v>
      </c>
      <c r="AL30" s="58">
        <v>4585</v>
      </c>
      <c r="AM30" s="58">
        <v>76857</v>
      </c>
      <c r="AN30" s="58">
        <v>30966</v>
      </c>
      <c r="AO30" s="58">
        <v>759524</v>
      </c>
      <c r="AP30" s="58">
        <v>55531</v>
      </c>
      <c r="AQ30" s="58">
        <v>48757</v>
      </c>
      <c r="AR30" s="58">
        <v>32506</v>
      </c>
      <c r="AS30" s="58">
        <v>14205</v>
      </c>
      <c r="AT30" s="58">
        <v>11910</v>
      </c>
      <c r="AU30" s="58">
        <v>596616</v>
      </c>
      <c r="AV30" s="58">
        <v>242357</v>
      </c>
      <c r="AW30" s="58">
        <v>18247</v>
      </c>
      <c r="AX30" s="58">
        <v>25393</v>
      </c>
      <c r="AY30" s="58">
        <v>74265</v>
      </c>
      <c r="AZ30" s="58">
        <v>29878</v>
      </c>
      <c r="BA30" s="58">
        <v>94575</v>
      </c>
      <c r="BB30" s="58">
        <v>527576</v>
      </c>
      <c r="BC30" s="58">
        <v>6916</v>
      </c>
      <c r="BD30" s="58">
        <v>13072</v>
      </c>
      <c r="BE30" s="58">
        <v>311863</v>
      </c>
      <c r="BF30" s="58">
        <v>0</v>
      </c>
      <c r="BG30" s="58">
        <v>5158</v>
      </c>
      <c r="BH30" s="58">
        <v>72070</v>
      </c>
      <c r="BI30" s="58">
        <v>118498</v>
      </c>
    </row>
    <row r="31" spans="1:61">
      <c r="A31" s="79">
        <v>38898</v>
      </c>
      <c r="B31" s="58">
        <v>3552430</v>
      </c>
      <c r="C31" s="58">
        <v>654455</v>
      </c>
      <c r="D31" s="58">
        <v>76248</v>
      </c>
      <c r="E31" s="58">
        <v>3661</v>
      </c>
      <c r="F31" s="58">
        <v>49</v>
      </c>
      <c r="G31" s="58">
        <v>71536</v>
      </c>
      <c r="H31" s="58">
        <v>129</v>
      </c>
      <c r="I31" s="58">
        <v>138</v>
      </c>
      <c r="J31" s="58">
        <v>735</v>
      </c>
      <c r="K31" s="58">
        <v>237830</v>
      </c>
      <c r="L31" s="58">
        <v>1118</v>
      </c>
      <c r="M31" s="58">
        <v>1275</v>
      </c>
      <c r="N31" s="58">
        <v>17930</v>
      </c>
      <c r="O31" s="58">
        <v>16898</v>
      </c>
      <c r="P31" s="58">
        <v>87107</v>
      </c>
      <c r="Q31" s="58">
        <v>113502</v>
      </c>
      <c r="R31" s="58">
        <v>340377</v>
      </c>
      <c r="S31" s="58">
        <v>77188</v>
      </c>
      <c r="T31" s="58">
        <v>124794</v>
      </c>
      <c r="U31" s="58">
        <v>44232</v>
      </c>
      <c r="V31" s="58">
        <v>9694</v>
      </c>
      <c r="W31" s="58">
        <v>69592</v>
      </c>
      <c r="X31" s="58">
        <v>14878</v>
      </c>
      <c r="Y31" s="58">
        <v>1287703</v>
      </c>
      <c r="Z31" s="58">
        <v>35618</v>
      </c>
      <c r="AA31" s="58">
        <v>81288</v>
      </c>
      <c r="AB31" s="58">
        <v>38227</v>
      </c>
      <c r="AC31" s="58">
        <v>95182</v>
      </c>
      <c r="AD31" s="58">
        <v>109949</v>
      </c>
      <c r="AE31" s="58">
        <v>31431</v>
      </c>
      <c r="AF31" s="58">
        <v>66228</v>
      </c>
      <c r="AG31" s="58">
        <v>32475</v>
      </c>
      <c r="AH31" s="58">
        <v>39742</v>
      </c>
      <c r="AI31" s="58">
        <v>57778</v>
      </c>
      <c r="AJ31" s="58">
        <v>244366</v>
      </c>
      <c r="AK31" s="58">
        <v>351740</v>
      </c>
      <c r="AL31" s="58">
        <v>5149</v>
      </c>
      <c r="AM31" s="58">
        <v>73026</v>
      </c>
      <c r="AN31" s="58">
        <v>25505</v>
      </c>
      <c r="AO31" s="58">
        <v>869119</v>
      </c>
      <c r="AP31" s="58">
        <v>62089</v>
      </c>
      <c r="AQ31" s="58">
        <v>22469</v>
      </c>
      <c r="AR31" s="58">
        <v>43813</v>
      </c>
      <c r="AS31" s="58">
        <v>33298</v>
      </c>
      <c r="AT31" s="58">
        <v>16716</v>
      </c>
      <c r="AU31" s="58">
        <v>690735</v>
      </c>
      <c r="AV31" s="58">
        <v>230646</v>
      </c>
      <c r="AW31" s="58">
        <v>4162</v>
      </c>
      <c r="AX31" s="58">
        <v>19458</v>
      </c>
      <c r="AY31" s="58">
        <v>73282</v>
      </c>
      <c r="AZ31" s="58">
        <v>31272</v>
      </c>
      <c r="BA31" s="58">
        <v>102473</v>
      </c>
      <c r="BB31" s="58">
        <v>510508</v>
      </c>
      <c r="BC31" s="58">
        <v>6144</v>
      </c>
      <c r="BD31" s="58">
        <v>13743</v>
      </c>
      <c r="BE31" s="58">
        <v>314821</v>
      </c>
      <c r="BG31" s="58">
        <v>7218</v>
      </c>
      <c r="BH31" s="58">
        <v>75775</v>
      </c>
      <c r="BI31" s="58">
        <v>92806</v>
      </c>
    </row>
    <row r="32" spans="1:61">
      <c r="A32" s="79">
        <v>39263</v>
      </c>
      <c r="B32" s="58">
        <v>3634512</v>
      </c>
      <c r="C32" s="58">
        <v>580632</v>
      </c>
      <c r="D32" s="58">
        <v>69282</v>
      </c>
      <c r="E32" s="58">
        <v>4450</v>
      </c>
      <c r="F32" s="58">
        <v>126</v>
      </c>
      <c r="G32" s="58">
        <v>63896</v>
      </c>
      <c r="H32" s="58">
        <v>119</v>
      </c>
      <c r="I32" s="58">
        <v>13</v>
      </c>
      <c r="J32" s="58">
        <v>678</v>
      </c>
      <c r="K32" s="58">
        <v>210461</v>
      </c>
      <c r="L32" s="58">
        <v>1404</v>
      </c>
      <c r="M32" s="58">
        <v>0</v>
      </c>
      <c r="N32" s="58">
        <v>11546</v>
      </c>
      <c r="O32" s="58">
        <v>15616</v>
      </c>
      <c r="P32" s="58">
        <v>63226</v>
      </c>
      <c r="Q32" s="58">
        <v>118670</v>
      </c>
      <c r="R32" s="58">
        <v>300889</v>
      </c>
      <c r="S32" s="58">
        <v>74409</v>
      </c>
      <c r="T32" s="58">
        <v>78927</v>
      </c>
      <c r="U32" s="58">
        <v>47855</v>
      </c>
      <c r="V32" s="58">
        <v>11321</v>
      </c>
      <c r="W32" s="58">
        <v>72611</v>
      </c>
      <c r="X32" s="58">
        <v>15766</v>
      </c>
      <c r="Y32" s="58">
        <v>1561277</v>
      </c>
      <c r="Z32" s="58">
        <v>40116</v>
      </c>
      <c r="AA32" s="58">
        <v>65820</v>
      </c>
      <c r="AB32" s="58">
        <v>58640</v>
      </c>
      <c r="AC32" s="58">
        <v>92323</v>
      </c>
      <c r="AD32" s="58">
        <v>170042</v>
      </c>
      <c r="AE32" s="58">
        <v>49528</v>
      </c>
      <c r="AF32" s="58">
        <v>123390</v>
      </c>
      <c r="AG32" s="58">
        <v>27467</v>
      </c>
      <c r="AH32" s="58">
        <v>12732</v>
      </c>
      <c r="AI32" s="58">
        <v>124832</v>
      </c>
      <c r="AJ32" s="58">
        <v>333069</v>
      </c>
      <c r="AK32" s="58">
        <v>348832</v>
      </c>
      <c r="AL32" s="58">
        <v>8572</v>
      </c>
      <c r="AM32" s="58">
        <v>76692</v>
      </c>
      <c r="AN32" s="58">
        <v>29222</v>
      </c>
      <c r="AO32" s="58">
        <v>699882</v>
      </c>
      <c r="AP32" s="58">
        <v>59852</v>
      </c>
      <c r="AQ32" s="58">
        <v>20237</v>
      </c>
      <c r="AR32" s="58">
        <v>43862</v>
      </c>
      <c r="AS32" s="58">
        <v>46730</v>
      </c>
      <c r="AT32" s="58">
        <v>6152</v>
      </c>
      <c r="AU32" s="58">
        <v>523049</v>
      </c>
      <c r="AV32" s="58">
        <v>262644</v>
      </c>
      <c r="AW32" s="58">
        <v>4014</v>
      </c>
      <c r="AX32" s="58">
        <v>21070</v>
      </c>
      <c r="AY32" s="58">
        <v>107710</v>
      </c>
      <c r="AZ32" s="58">
        <v>44721</v>
      </c>
      <c r="BA32" s="58">
        <v>85129</v>
      </c>
      <c r="BB32" s="58">
        <v>530077</v>
      </c>
      <c r="BC32" s="58">
        <v>6419</v>
      </c>
      <c r="BD32" s="58">
        <v>11940</v>
      </c>
      <c r="BE32" s="58">
        <v>317292</v>
      </c>
      <c r="BF32" s="58">
        <v>4</v>
      </c>
      <c r="BG32" s="58">
        <v>6874</v>
      </c>
      <c r="BH32" s="58">
        <v>82369</v>
      </c>
      <c r="BI32" s="58">
        <v>105180</v>
      </c>
    </row>
    <row r="33" spans="1:61">
      <c r="A33" s="79">
        <v>39629</v>
      </c>
      <c r="B33" s="58">
        <v>3229625</v>
      </c>
      <c r="C33" s="58">
        <v>500071</v>
      </c>
      <c r="D33" s="58">
        <v>47582</v>
      </c>
      <c r="E33" s="58">
        <v>3219</v>
      </c>
      <c r="F33" s="58">
        <v>1694</v>
      </c>
      <c r="G33" s="58">
        <v>40378</v>
      </c>
      <c r="H33" s="58">
        <v>126</v>
      </c>
      <c r="I33" s="58">
        <v>72</v>
      </c>
      <c r="J33" s="58">
        <v>2092</v>
      </c>
      <c r="K33" s="58">
        <v>177750</v>
      </c>
      <c r="L33" s="58">
        <v>1120</v>
      </c>
      <c r="M33" s="58">
        <v>0</v>
      </c>
      <c r="N33" s="58">
        <v>3214</v>
      </c>
      <c r="O33" s="58">
        <v>15055</v>
      </c>
      <c r="P33" s="58">
        <v>44510</v>
      </c>
      <c r="Q33" s="58">
        <v>113851</v>
      </c>
      <c r="R33" s="58">
        <v>274739</v>
      </c>
      <c r="S33" s="58">
        <v>64963</v>
      </c>
      <c r="T33" s="58">
        <v>69710</v>
      </c>
      <c r="U33" s="58">
        <v>29022</v>
      </c>
      <c r="V33" s="58">
        <v>16023</v>
      </c>
      <c r="W33" s="58">
        <v>79606</v>
      </c>
      <c r="X33" s="58">
        <v>15416</v>
      </c>
      <c r="Y33" s="58">
        <v>1420396</v>
      </c>
      <c r="Z33" s="58">
        <v>51287</v>
      </c>
      <c r="AA33" s="58">
        <v>51232</v>
      </c>
      <c r="AB33" s="58">
        <v>62458</v>
      </c>
      <c r="AC33" s="58">
        <v>129141</v>
      </c>
      <c r="AD33" s="58">
        <v>94124</v>
      </c>
      <c r="AE33" s="58">
        <v>41887</v>
      </c>
      <c r="AF33" s="58">
        <v>78651</v>
      </c>
      <c r="AG33" s="58">
        <v>13281</v>
      </c>
      <c r="AH33" s="58">
        <v>27507</v>
      </c>
      <c r="AI33" s="58">
        <v>58667</v>
      </c>
      <c r="AJ33" s="58">
        <v>316926</v>
      </c>
      <c r="AK33" s="58">
        <v>395252</v>
      </c>
      <c r="AL33" s="58">
        <v>10024</v>
      </c>
      <c r="AM33" s="58">
        <v>41676</v>
      </c>
      <c r="AN33" s="58">
        <v>48285</v>
      </c>
      <c r="AO33" s="58">
        <v>631796</v>
      </c>
      <c r="AP33" s="58">
        <v>42588</v>
      </c>
      <c r="AQ33" s="58">
        <v>27693</v>
      </c>
      <c r="AR33" s="58">
        <v>32201</v>
      </c>
      <c r="AS33" s="58">
        <v>31617</v>
      </c>
      <c r="AT33" s="58">
        <v>2092</v>
      </c>
      <c r="AU33" s="58">
        <v>495604</v>
      </c>
      <c r="AV33" s="58">
        <v>222054</v>
      </c>
      <c r="AW33" s="58">
        <v>5422</v>
      </c>
      <c r="AX33" s="58">
        <v>14622</v>
      </c>
      <c r="AY33" s="58">
        <v>94818</v>
      </c>
      <c r="AZ33" s="58">
        <v>24643</v>
      </c>
      <c r="BA33" s="58">
        <v>82549</v>
      </c>
      <c r="BB33" s="58">
        <v>455308</v>
      </c>
      <c r="BC33" s="58">
        <v>6120</v>
      </c>
      <c r="BD33" s="58">
        <v>7230</v>
      </c>
      <c r="BE33" s="58">
        <v>261225</v>
      </c>
      <c r="BF33" s="58">
        <v>6</v>
      </c>
      <c r="BG33" s="58">
        <v>7101</v>
      </c>
      <c r="BH33" s="58">
        <v>94925</v>
      </c>
      <c r="BI33" s="58">
        <v>78701</v>
      </c>
    </row>
    <row r="34" spans="1:61">
      <c r="A34" s="79">
        <v>39994</v>
      </c>
      <c r="B34" s="58">
        <v>2759140</v>
      </c>
      <c r="C34" s="58">
        <v>459324</v>
      </c>
      <c r="D34" s="58">
        <v>43763</v>
      </c>
      <c r="E34" s="58">
        <v>2219</v>
      </c>
      <c r="F34" s="58">
        <v>7252</v>
      </c>
      <c r="G34" s="58">
        <v>24852</v>
      </c>
      <c r="H34" s="58">
        <v>697</v>
      </c>
      <c r="I34" s="58">
        <v>4</v>
      </c>
      <c r="J34" s="58">
        <v>8740</v>
      </c>
      <c r="K34" s="58">
        <v>152309</v>
      </c>
      <c r="L34" s="58">
        <v>1096</v>
      </c>
      <c r="M34" s="58">
        <v>0</v>
      </c>
      <c r="N34" s="58">
        <v>17035</v>
      </c>
      <c r="O34" s="58">
        <v>8071</v>
      </c>
      <c r="P34" s="58">
        <v>35307</v>
      </c>
      <c r="Q34" s="58">
        <v>90800</v>
      </c>
      <c r="R34" s="58">
        <v>263252</v>
      </c>
      <c r="S34" s="58">
        <v>33651</v>
      </c>
      <c r="T34" s="58">
        <v>62072</v>
      </c>
      <c r="U34" s="58">
        <v>89823</v>
      </c>
      <c r="V34" s="58">
        <v>3602</v>
      </c>
      <c r="W34" s="58">
        <v>63960</v>
      </c>
      <c r="X34" s="58">
        <v>10143</v>
      </c>
      <c r="Y34" s="58">
        <v>1144926</v>
      </c>
      <c r="Z34" s="58">
        <v>55322</v>
      </c>
      <c r="AA34" s="58">
        <v>37773</v>
      </c>
      <c r="AB34" s="58">
        <v>40494</v>
      </c>
      <c r="AC34" s="58">
        <v>147106</v>
      </c>
      <c r="AD34" s="58">
        <v>48002</v>
      </c>
      <c r="AE34" s="58">
        <v>25920</v>
      </c>
      <c r="AF34" s="58">
        <v>39188</v>
      </c>
      <c r="AG34" s="58">
        <v>19765</v>
      </c>
      <c r="AH34" s="58">
        <v>75064</v>
      </c>
      <c r="AI34" s="58">
        <v>12849</v>
      </c>
      <c r="AJ34" s="58">
        <v>206134</v>
      </c>
      <c r="AK34" s="58">
        <v>352301</v>
      </c>
      <c r="AL34" s="58">
        <v>5730</v>
      </c>
      <c r="AM34" s="58">
        <v>53391</v>
      </c>
      <c r="AN34" s="58">
        <v>25886</v>
      </c>
      <c r="AO34" s="58">
        <v>542036</v>
      </c>
      <c r="AP34" s="58">
        <v>44546</v>
      </c>
      <c r="AQ34" s="58">
        <v>25148</v>
      </c>
      <c r="AR34" s="58">
        <v>18345</v>
      </c>
      <c r="AS34" s="58">
        <v>24727</v>
      </c>
      <c r="AT34" s="58">
        <v>245</v>
      </c>
      <c r="AU34" s="58">
        <v>429026</v>
      </c>
      <c r="AV34" s="58">
        <v>212571</v>
      </c>
      <c r="AW34" s="58">
        <v>47830</v>
      </c>
      <c r="AX34" s="58">
        <v>9678</v>
      </c>
      <c r="AY34" s="58">
        <v>68520</v>
      </c>
      <c r="AZ34" s="58">
        <v>21178</v>
      </c>
      <c r="BA34" s="58">
        <v>65365</v>
      </c>
      <c r="BB34" s="58">
        <v>400283</v>
      </c>
      <c r="BC34" s="58">
        <v>5899</v>
      </c>
      <c r="BD34" s="58">
        <v>8200</v>
      </c>
      <c r="BE34" s="58">
        <v>219854</v>
      </c>
      <c r="BF34" s="58">
        <v>5</v>
      </c>
      <c r="BG34" s="58">
        <v>11594</v>
      </c>
      <c r="BH34" s="58">
        <v>91305</v>
      </c>
      <c r="BI34" s="58">
        <v>63425</v>
      </c>
    </row>
    <row r="35" spans="1:61">
      <c r="A35" s="79">
        <v>40359</v>
      </c>
      <c r="B35" s="58">
        <v>2974641</v>
      </c>
      <c r="C35" s="58">
        <v>482929</v>
      </c>
      <c r="D35" s="58">
        <v>53930</v>
      </c>
      <c r="E35" s="58">
        <v>2006</v>
      </c>
      <c r="F35" s="58">
        <v>8284</v>
      </c>
      <c r="G35" s="58">
        <v>33130</v>
      </c>
      <c r="H35" s="58">
        <v>86</v>
      </c>
      <c r="I35" s="58">
        <v>24</v>
      </c>
      <c r="J35" s="58">
        <v>10400</v>
      </c>
      <c r="K35" s="58">
        <v>196570</v>
      </c>
      <c r="L35" s="58">
        <v>879</v>
      </c>
      <c r="M35" s="58">
        <v>1229</v>
      </c>
      <c r="N35" s="58">
        <v>34717</v>
      </c>
      <c r="O35" s="58">
        <v>1778</v>
      </c>
      <c r="P35" s="58">
        <v>33709</v>
      </c>
      <c r="Q35" s="58">
        <v>124258</v>
      </c>
      <c r="R35" s="58">
        <v>232429</v>
      </c>
      <c r="S35" s="58">
        <v>42353</v>
      </c>
      <c r="T35" s="58">
        <v>63770</v>
      </c>
      <c r="U35" s="58">
        <v>62103</v>
      </c>
      <c r="V35" s="58">
        <v>3051</v>
      </c>
      <c r="W35" s="58">
        <v>49503</v>
      </c>
      <c r="X35" s="58">
        <v>11650</v>
      </c>
      <c r="Y35" s="58">
        <v>1223206</v>
      </c>
      <c r="Z35" s="58">
        <v>72188</v>
      </c>
      <c r="AA35" s="58">
        <v>50736</v>
      </c>
      <c r="AB35" s="58">
        <v>41663</v>
      </c>
      <c r="AC35" s="58">
        <v>78143</v>
      </c>
      <c r="AD35" s="58">
        <v>42101</v>
      </c>
      <c r="AE35" s="58">
        <v>18376</v>
      </c>
      <c r="AF35" s="58">
        <v>47567</v>
      </c>
      <c r="AG35" s="58">
        <v>36396</v>
      </c>
      <c r="AH35" s="58">
        <v>214176</v>
      </c>
      <c r="AI35" s="58">
        <v>8983</v>
      </c>
      <c r="AJ35" s="58">
        <v>179048</v>
      </c>
      <c r="AK35" s="58">
        <v>349077</v>
      </c>
      <c r="AL35" s="58">
        <v>5860</v>
      </c>
      <c r="AM35" s="58">
        <v>54332</v>
      </c>
      <c r="AN35" s="58">
        <v>24559</v>
      </c>
      <c r="AO35" s="58">
        <v>573037</v>
      </c>
      <c r="AP35" s="58">
        <v>42465</v>
      </c>
      <c r="AQ35" s="58">
        <v>18302</v>
      </c>
      <c r="AR35" s="58">
        <v>25425</v>
      </c>
      <c r="AS35" s="58">
        <v>17936</v>
      </c>
      <c r="AT35" s="58">
        <v>1780</v>
      </c>
      <c r="AU35" s="58">
        <v>467128</v>
      </c>
      <c r="AV35" s="58">
        <v>228200</v>
      </c>
      <c r="AW35" s="58">
        <v>66510</v>
      </c>
      <c r="AX35" s="58">
        <v>31307</v>
      </c>
      <c r="AY35" s="58">
        <v>58543</v>
      </c>
      <c r="AZ35" s="58">
        <v>24774</v>
      </c>
      <c r="BA35" s="58">
        <v>47065</v>
      </c>
      <c r="BB35" s="58">
        <v>467270</v>
      </c>
      <c r="BC35" s="58">
        <v>5399</v>
      </c>
      <c r="BD35" s="58">
        <v>10566</v>
      </c>
      <c r="BE35" s="58">
        <v>252057</v>
      </c>
      <c r="BF35" s="58">
        <v>37</v>
      </c>
      <c r="BG35" s="58">
        <v>7446</v>
      </c>
      <c r="BH35" s="58">
        <v>104445</v>
      </c>
      <c r="BI35" s="58">
        <v>87321</v>
      </c>
    </row>
    <row r="36" spans="1:61">
      <c r="A36" s="79">
        <v>40724</v>
      </c>
      <c r="B36" s="58">
        <v>3121150</v>
      </c>
      <c r="C36" s="58">
        <v>514418</v>
      </c>
      <c r="D36" s="58">
        <v>51126</v>
      </c>
      <c r="E36" s="58">
        <v>2006</v>
      </c>
      <c r="F36" s="58">
        <v>6818</v>
      </c>
      <c r="G36" s="58">
        <v>32647</v>
      </c>
      <c r="H36" s="58">
        <v>124</v>
      </c>
      <c r="I36" s="58">
        <v>3</v>
      </c>
      <c r="J36" s="58">
        <v>9528</v>
      </c>
      <c r="K36" s="58">
        <v>233005</v>
      </c>
      <c r="L36" s="58">
        <v>126</v>
      </c>
      <c r="M36" s="58">
        <v>6392</v>
      </c>
      <c r="N36" s="58">
        <v>36283</v>
      </c>
      <c r="O36" s="58">
        <v>1660</v>
      </c>
      <c r="P36" s="58">
        <v>42254</v>
      </c>
      <c r="Q36" s="58">
        <v>146291</v>
      </c>
      <c r="R36" s="58">
        <v>230287</v>
      </c>
      <c r="S36" s="58">
        <v>46461</v>
      </c>
      <c r="T36" s="58">
        <v>71374</v>
      </c>
      <c r="U36" s="58">
        <v>32158</v>
      </c>
      <c r="V36" s="58">
        <v>3973</v>
      </c>
      <c r="W36" s="58">
        <v>63611</v>
      </c>
      <c r="X36" s="58">
        <v>12711</v>
      </c>
      <c r="Y36" s="58">
        <v>1215528</v>
      </c>
      <c r="Z36" s="58">
        <v>58526</v>
      </c>
      <c r="AA36" s="58">
        <v>63437</v>
      </c>
      <c r="AB36" s="58">
        <v>36136</v>
      </c>
      <c r="AC36" s="58">
        <v>80404</v>
      </c>
      <c r="AD36" s="58">
        <v>67347</v>
      </c>
      <c r="AE36" s="58">
        <v>10330</v>
      </c>
      <c r="AF36" s="58">
        <v>61340</v>
      </c>
      <c r="AG36" s="58">
        <v>51179</v>
      </c>
      <c r="AH36" s="58">
        <v>181421</v>
      </c>
      <c r="AI36" s="58">
        <v>9839</v>
      </c>
      <c r="AJ36" s="58">
        <v>203135</v>
      </c>
      <c r="AK36" s="58">
        <v>313806</v>
      </c>
      <c r="AL36" s="58">
        <v>7182</v>
      </c>
      <c r="AM36" s="58">
        <v>58125</v>
      </c>
      <c r="AN36" s="58">
        <v>13321</v>
      </c>
      <c r="AO36" s="58">
        <v>694053</v>
      </c>
      <c r="AP36" s="58">
        <v>97177</v>
      </c>
      <c r="AQ36" s="58">
        <v>26907</v>
      </c>
      <c r="AR36" s="58">
        <v>32515</v>
      </c>
      <c r="AS36" s="58">
        <v>37741</v>
      </c>
      <c r="AT36" s="58">
        <v>1707</v>
      </c>
      <c r="AU36" s="58">
        <v>498006</v>
      </c>
      <c r="AV36" s="58">
        <v>245446</v>
      </c>
      <c r="AW36" s="58">
        <v>71365</v>
      </c>
      <c r="AX36" s="58">
        <v>30448</v>
      </c>
      <c r="AY36" s="58">
        <v>65919</v>
      </c>
      <c r="AZ36" s="58">
        <v>33371</v>
      </c>
      <c r="BA36" s="58">
        <v>44344</v>
      </c>
      <c r="BB36" s="58">
        <v>451704</v>
      </c>
      <c r="BC36" s="58">
        <v>5754</v>
      </c>
      <c r="BD36" s="58">
        <v>9698</v>
      </c>
      <c r="BE36" s="58">
        <v>255313</v>
      </c>
      <c r="BF36" s="58">
        <v>4</v>
      </c>
      <c r="BG36" s="58">
        <v>8</v>
      </c>
      <c r="BH36" s="58">
        <v>87470</v>
      </c>
      <c r="BI36" s="58">
        <v>93458</v>
      </c>
    </row>
    <row r="37" spans="1:61">
      <c r="A37" s="79">
        <v>41090</v>
      </c>
      <c r="B37" s="58">
        <v>3118150</v>
      </c>
      <c r="C37" s="58">
        <v>492156</v>
      </c>
      <c r="D37" s="58">
        <v>33306</v>
      </c>
      <c r="E37" s="58">
        <v>5195</v>
      </c>
      <c r="F37" s="58">
        <v>5970</v>
      </c>
      <c r="G37" s="58">
        <v>12307</v>
      </c>
      <c r="H37" s="58">
        <v>116</v>
      </c>
      <c r="I37" s="58">
        <v>133</v>
      </c>
      <c r="J37" s="58">
        <v>9586</v>
      </c>
      <c r="K37" s="58">
        <v>204527</v>
      </c>
      <c r="L37" s="58">
        <v>149</v>
      </c>
      <c r="M37" s="58">
        <v>6770</v>
      </c>
      <c r="N37" s="58">
        <v>20384</v>
      </c>
      <c r="O37" s="58">
        <v>1325</v>
      </c>
      <c r="P37" s="58">
        <v>35237</v>
      </c>
      <c r="Q37" s="58">
        <v>140663</v>
      </c>
      <c r="R37" s="58">
        <v>254322</v>
      </c>
      <c r="S37" s="58">
        <v>66711</v>
      </c>
      <c r="T37" s="58">
        <v>63902</v>
      </c>
      <c r="U37" s="58">
        <v>41501</v>
      </c>
      <c r="V37" s="58">
        <v>3983</v>
      </c>
      <c r="W37" s="58">
        <v>67769</v>
      </c>
      <c r="X37" s="58">
        <v>10456</v>
      </c>
      <c r="Y37" s="58">
        <v>1195263</v>
      </c>
      <c r="Z37" s="58">
        <v>63808</v>
      </c>
      <c r="AA37" s="58">
        <v>68061</v>
      </c>
      <c r="AB37" s="58">
        <v>30156</v>
      </c>
      <c r="AC37" s="58">
        <v>99475</v>
      </c>
      <c r="AD37" s="58">
        <v>61840</v>
      </c>
      <c r="AE37" s="58">
        <v>13352</v>
      </c>
      <c r="AF37" s="58">
        <v>92275</v>
      </c>
      <c r="AG37" s="58">
        <v>44914</v>
      </c>
      <c r="AH37" s="58">
        <v>166060</v>
      </c>
      <c r="AI37" s="58">
        <v>43907</v>
      </c>
      <c r="AJ37" s="58">
        <v>175258</v>
      </c>
      <c r="AK37" s="58">
        <v>245376</v>
      </c>
      <c r="AL37" s="58">
        <v>10826</v>
      </c>
      <c r="AM37" s="58">
        <v>52522</v>
      </c>
      <c r="AN37" s="58">
        <v>27434</v>
      </c>
      <c r="AO37" s="58">
        <v>729109</v>
      </c>
      <c r="AP37" s="58">
        <v>125439</v>
      </c>
      <c r="AQ37" s="58">
        <v>43494</v>
      </c>
      <c r="AR37" s="58">
        <v>28110</v>
      </c>
      <c r="AS37" s="58">
        <v>29848</v>
      </c>
      <c r="AT37" s="58">
        <v>19123</v>
      </c>
      <c r="AU37" s="58">
        <v>483096</v>
      </c>
      <c r="AV37" s="58">
        <v>214160</v>
      </c>
      <c r="AW37" s="58">
        <v>77038</v>
      </c>
      <c r="AX37" s="58">
        <v>25068</v>
      </c>
      <c r="AY37" s="58">
        <v>41901</v>
      </c>
      <c r="AZ37" s="58">
        <v>24216</v>
      </c>
      <c r="BA37" s="58">
        <v>45938</v>
      </c>
      <c r="BB37" s="58">
        <v>487461</v>
      </c>
      <c r="BC37" s="58">
        <v>5564</v>
      </c>
      <c r="BD37" s="58">
        <v>20624</v>
      </c>
      <c r="BE37" s="58">
        <v>258354</v>
      </c>
      <c r="BF37" s="58">
        <v>4</v>
      </c>
      <c r="BG37" s="58">
        <v>44</v>
      </c>
      <c r="BH37" s="58">
        <v>114507</v>
      </c>
      <c r="BI37" s="58">
        <v>88364</v>
      </c>
    </row>
    <row r="38" spans="1:61">
      <c r="A38" s="79">
        <v>41455</v>
      </c>
      <c r="B38" s="58">
        <v>3369781</v>
      </c>
      <c r="C38" s="58">
        <v>460066</v>
      </c>
      <c r="D38" s="58">
        <v>32933</v>
      </c>
      <c r="E38" s="58">
        <v>4887</v>
      </c>
      <c r="F38" s="58">
        <v>2504</v>
      </c>
      <c r="G38" s="58">
        <v>14338</v>
      </c>
      <c r="H38" s="58">
        <v>64</v>
      </c>
      <c r="I38" s="58">
        <v>29</v>
      </c>
      <c r="J38" s="58">
        <v>11112</v>
      </c>
      <c r="K38" s="58">
        <v>115995</v>
      </c>
      <c r="L38" s="58">
        <v>123</v>
      </c>
      <c r="M38" s="58">
        <v>6261</v>
      </c>
      <c r="N38" s="58">
        <v>505</v>
      </c>
      <c r="O38" s="58">
        <v>1265</v>
      </c>
      <c r="P38" s="58">
        <v>23218</v>
      </c>
      <c r="Q38" s="58">
        <v>84624</v>
      </c>
      <c r="R38" s="58">
        <v>311138</v>
      </c>
      <c r="S38" s="58">
        <v>93844</v>
      </c>
      <c r="T38" s="58">
        <v>66004</v>
      </c>
      <c r="U38" s="58">
        <v>69301</v>
      </c>
      <c r="V38" s="58">
        <v>6621</v>
      </c>
      <c r="W38" s="58">
        <v>65433</v>
      </c>
      <c r="X38" s="58">
        <v>9935</v>
      </c>
      <c r="Y38" s="58">
        <v>1465006</v>
      </c>
      <c r="Z38" s="58">
        <v>74584</v>
      </c>
      <c r="AA38" s="58">
        <v>241537</v>
      </c>
      <c r="AB38" s="58">
        <v>31420</v>
      </c>
      <c r="AC38" s="58">
        <v>213599</v>
      </c>
      <c r="AD38" s="58">
        <v>74291</v>
      </c>
      <c r="AE38" s="58">
        <v>32126</v>
      </c>
      <c r="AF38" s="58">
        <v>92269</v>
      </c>
      <c r="AG38" s="58">
        <v>55421</v>
      </c>
      <c r="AH38" s="58">
        <v>146074</v>
      </c>
      <c r="AI38" s="58">
        <v>50851</v>
      </c>
      <c r="AJ38" s="58">
        <v>197841</v>
      </c>
      <c r="AK38" s="58">
        <v>142060</v>
      </c>
      <c r="AL38" s="58">
        <v>9192</v>
      </c>
      <c r="AM38" s="58">
        <v>70635</v>
      </c>
      <c r="AN38" s="58">
        <v>33106</v>
      </c>
      <c r="AO38" s="58">
        <v>737544</v>
      </c>
      <c r="AP38" s="58">
        <v>63570</v>
      </c>
      <c r="AQ38" s="58">
        <v>58480</v>
      </c>
      <c r="AR38" s="58">
        <v>39578</v>
      </c>
      <c r="AS38" s="58">
        <v>32550</v>
      </c>
      <c r="AT38" s="58">
        <v>38543</v>
      </c>
      <c r="AU38" s="58">
        <v>504823</v>
      </c>
      <c r="AV38" s="58">
        <v>239143</v>
      </c>
      <c r="AW38" s="58">
        <v>68852</v>
      </c>
      <c r="AX38" s="58">
        <v>38087</v>
      </c>
      <c r="AY38" s="58">
        <v>60649</v>
      </c>
      <c r="AZ38" s="58">
        <v>25597</v>
      </c>
      <c r="BA38" s="58">
        <v>45958</v>
      </c>
      <c r="BB38" s="58">
        <v>468021</v>
      </c>
      <c r="BC38" s="58">
        <v>4592</v>
      </c>
      <c r="BD38" s="58">
        <v>19297</v>
      </c>
      <c r="BE38" s="58">
        <v>251455</v>
      </c>
      <c r="BF38" s="58">
        <v>4</v>
      </c>
      <c r="BG38" s="58">
        <v>11</v>
      </c>
      <c r="BH38" s="58">
        <v>104440</v>
      </c>
      <c r="BI38" s="58">
        <v>88222</v>
      </c>
    </row>
    <row r="39" spans="1:61">
      <c r="A39" s="79">
        <v>41820</v>
      </c>
      <c r="B39" s="58">
        <v>3670338</v>
      </c>
      <c r="C39" s="58">
        <v>480024</v>
      </c>
      <c r="D39" s="58">
        <v>40066</v>
      </c>
      <c r="E39" s="58">
        <v>4927</v>
      </c>
      <c r="F39" s="58">
        <v>5116</v>
      </c>
      <c r="G39" s="58">
        <v>18962</v>
      </c>
      <c r="H39" s="58">
        <v>102</v>
      </c>
      <c r="I39" s="58">
        <v>53</v>
      </c>
      <c r="J39" s="58">
        <v>10906</v>
      </c>
      <c r="K39" s="58">
        <v>135543</v>
      </c>
      <c r="L39" s="58">
        <v>46</v>
      </c>
      <c r="M39" s="58">
        <v>4808</v>
      </c>
      <c r="N39" s="58">
        <v>1474</v>
      </c>
      <c r="O39" s="58">
        <v>1084</v>
      </c>
      <c r="P39" s="58">
        <v>57337</v>
      </c>
      <c r="Q39" s="58">
        <v>70794</v>
      </c>
      <c r="R39" s="58">
        <v>304415</v>
      </c>
      <c r="S39" s="58">
        <v>92435</v>
      </c>
      <c r="T39" s="58">
        <v>59889</v>
      </c>
      <c r="U39" s="58">
        <v>75569</v>
      </c>
      <c r="V39" s="58">
        <v>6605</v>
      </c>
      <c r="W39" s="58">
        <v>68132</v>
      </c>
      <c r="X39" s="58">
        <v>1785</v>
      </c>
      <c r="Y39" s="58">
        <v>1740390</v>
      </c>
      <c r="Z39" s="58">
        <v>135163</v>
      </c>
      <c r="AA39" s="58">
        <v>239881</v>
      </c>
      <c r="AB39" s="58">
        <v>42585</v>
      </c>
      <c r="AC39" s="58">
        <v>283242</v>
      </c>
      <c r="AD39" s="58">
        <v>93501</v>
      </c>
      <c r="AE39" s="58">
        <v>31665</v>
      </c>
      <c r="AF39" s="58">
        <v>92536</v>
      </c>
      <c r="AG39" s="58">
        <v>67794</v>
      </c>
      <c r="AH39" s="58">
        <v>147023</v>
      </c>
      <c r="AI39" s="58">
        <v>66307</v>
      </c>
      <c r="AJ39" s="58">
        <v>205319</v>
      </c>
      <c r="AK39" s="58">
        <v>213859</v>
      </c>
      <c r="AL39" s="58">
        <v>7543</v>
      </c>
      <c r="AM39" s="58">
        <v>73438</v>
      </c>
      <c r="AN39" s="58">
        <v>40534</v>
      </c>
      <c r="AO39" s="58">
        <v>753967</v>
      </c>
      <c r="AP39" s="58">
        <v>56873</v>
      </c>
      <c r="AQ39" s="58">
        <v>29796</v>
      </c>
      <c r="AR39" s="58">
        <v>45790</v>
      </c>
      <c r="AS39" s="58">
        <v>35578</v>
      </c>
      <c r="AT39" s="58">
        <v>45446</v>
      </c>
      <c r="AU39" s="58">
        <v>540483</v>
      </c>
      <c r="AV39" s="58">
        <v>225774</v>
      </c>
      <c r="AW39" s="58">
        <v>62396</v>
      </c>
      <c r="AX39" s="58">
        <v>44577</v>
      </c>
      <c r="AY39" s="58">
        <v>30042</v>
      </c>
      <c r="AZ39" s="58">
        <v>28509</v>
      </c>
      <c r="BA39" s="58">
        <v>60249</v>
      </c>
      <c r="BB39" s="58">
        <v>470183</v>
      </c>
      <c r="BC39" s="58">
        <v>4326</v>
      </c>
      <c r="BD39" s="58">
        <v>10760</v>
      </c>
      <c r="BE39" s="58">
        <v>265740</v>
      </c>
      <c r="BF39" s="58">
        <v>0</v>
      </c>
      <c r="BG39" s="58">
        <v>212</v>
      </c>
      <c r="BH39" s="58">
        <v>109866</v>
      </c>
      <c r="BI39" s="58">
        <v>79280</v>
      </c>
    </row>
    <row r="40" spans="1:61">
      <c r="A40" s="79">
        <v>42185</v>
      </c>
      <c r="B40" s="58">
        <v>3629862</v>
      </c>
      <c r="C40" s="58">
        <v>494450</v>
      </c>
      <c r="D40" s="58">
        <v>50400</v>
      </c>
      <c r="E40" s="58">
        <v>5209</v>
      </c>
      <c r="F40" s="58">
        <v>5955</v>
      </c>
      <c r="G40" s="58">
        <v>26521</v>
      </c>
      <c r="H40" s="58">
        <v>129</v>
      </c>
      <c r="I40" s="58">
        <v>70</v>
      </c>
      <c r="J40" s="58">
        <v>12517</v>
      </c>
      <c r="K40" s="58">
        <v>185420</v>
      </c>
      <c r="L40" s="58">
        <v>61</v>
      </c>
      <c r="M40" s="58">
        <v>6644</v>
      </c>
      <c r="N40" s="58">
        <v>9835</v>
      </c>
      <c r="O40" s="58">
        <v>1223</v>
      </c>
      <c r="P40" s="58">
        <v>76209</v>
      </c>
      <c r="Q40" s="58">
        <v>91448</v>
      </c>
      <c r="R40" s="58">
        <v>258630</v>
      </c>
      <c r="S40" s="58">
        <v>81977</v>
      </c>
      <c r="T40" s="58">
        <v>44891</v>
      </c>
      <c r="U40" s="58">
        <v>67398</v>
      </c>
      <c r="V40" s="58">
        <v>6995</v>
      </c>
      <c r="W40" s="58">
        <v>49693</v>
      </c>
      <c r="X40" s="58">
        <v>7677</v>
      </c>
      <c r="Y40" s="58">
        <v>1709167</v>
      </c>
      <c r="Z40" s="58">
        <v>195632</v>
      </c>
      <c r="AA40" s="58">
        <v>229301</v>
      </c>
      <c r="AB40" s="58">
        <v>36267</v>
      </c>
      <c r="AC40" s="58">
        <v>210187</v>
      </c>
      <c r="AD40" s="58">
        <v>91475</v>
      </c>
      <c r="AE40" s="58">
        <v>27007</v>
      </c>
      <c r="AF40" s="58">
        <v>79990</v>
      </c>
      <c r="AG40" s="58">
        <v>57578</v>
      </c>
      <c r="AH40" s="58">
        <v>163084</v>
      </c>
      <c r="AI40" s="58">
        <v>74479</v>
      </c>
      <c r="AJ40" s="58">
        <v>188124</v>
      </c>
      <c r="AK40" s="58">
        <v>243963</v>
      </c>
      <c r="AL40" s="58">
        <v>11697</v>
      </c>
      <c r="AM40" s="58">
        <v>58622</v>
      </c>
      <c r="AN40" s="58">
        <v>41762</v>
      </c>
      <c r="AO40" s="58">
        <v>824003</v>
      </c>
      <c r="AP40" s="58">
        <v>71808</v>
      </c>
      <c r="AQ40" s="58">
        <v>27197</v>
      </c>
      <c r="AR40" s="58">
        <v>57651</v>
      </c>
      <c r="AS40" s="58">
        <v>33345</v>
      </c>
      <c r="AT40" s="58">
        <v>68149</v>
      </c>
      <c r="AU40" s="58">
        <v>565852</v>
      </c>
      <c r="AV40" s="58">
        <v>246796</v>
      </c>
      <c r="AW40" s="58">
        <v>55732</v>
      </c>
      <c r="AX40" s="58">
        <v>100638</v>
      </c>
      <c r="AY40" s="58">
        <v>13209</v>
      </c>
      <c r="AZ40" s="58">
        <v>28008</v>
      </c>
      <c r="BA40" s="58">
        <v>49209</v>
      </c>
      <c r="BB40" s="58">
        <v>355447</v>
      </c>
      <c r="BC40" s="58">
        <v>3996</v>
      </c>
      <c r="BD40" s="58">
        <v>13416</v>
      </c>
      <c r="BE40" s="58">
        <v>236528</v>
      </c>
      <c r="BF40" s="58">
        <v>0</v>
      </c>
      <c r="BG40" s="58">
        <v>19</v>
      </c>
      <c r="BH40" s="58">
        <v>24289</v>
      </c>
      <c r="BI40" s="58">
        <v>77198</v>
      </c>
    </row>
    <row r="41" spans="1:61">
      <c r="A41" s="79">
        <v>42551</v>
      </c>
      <c r="B41" s="58">
        <v>3482462</v>
      </c>
      <c r="C41" s="58">
        <v>406561</v>
      </c>
      <c r="D41" s="58">
        <v>56130</v>
      </c>
      <c r="E41" s="58">
        <v>5256</v>
      </c>
      <c r="F41" s="58">
        <v>6026</v>
      </c>
      <c r="G41" s="58">
        <v>34438</v>
      </c>
      <c r="H41" s="58">
        <v>175</v>
      </c>
      <c r="I41" s="58">
        <v>44</v>
      </c>
      <c r="J41" s="58">
        <v>10191</v>
      </c>
      <c r="K41" s="58">
        <v>150003</v>
      </c>
      <c r="L41" s="58">
        <v>61</v>
      </c>
      <c r="M41" s="58">
        <v>6337</v>
      </c>
      <c r="N41" s="58">
        <v>7094</v>
      </c>
      <c r="O41" s="58">
        <v>3602</v>
      </c>
      <c r="P41" s="58">
        <v>64268</v>
      </c>
      <c r="Q41" s="58">
        <v>68641</v>
      </c>
      <c r="R41" s="58">
        <v>200428</v>
      </c>
      <c r="S41" s="58">
        <v>73724</v>
      </c>
      <c r="T41" s="58">
        <v>20804</v>
      </c>
      <c r="U41" s="58">
        <v>49308</v>
      </c>
      <c r="V41" s="58">
        <v>5612</v>
      </c>
      <c r="W41" s="58">
        <v>42234</v>
      </c>
      <c r="X41" s="58">
        <v>8746</v>
      </c>
      <c r="Y41" s="58">
        <v>1596536</v>
      </c>
      <c r="Z41" s="58">
        <v>241527</v>
      </c>
      <c r="AA41" s="58">
        <v>206254</v>
      </c>
      <c r="AB41" s="58">
        <v>35373</v>
      </c>
      <c r="AC41" s="58">
        <v>193099</v>
      </c>
      <c r="AD41" s="58">
        <v>97146</v>
      </c>
      <c r="AE41" s="58">
        <v>19272</v>
      </c>
      <c r="AF41" s="58">
        <v>69054</v>
      </c>
      <c r="AG41" s="58">
        <v>57184</v>
      </c>
      <c r="AH41" s="58">
        <v>138667</v>
      </c>
      <c r="AI41" s="58">
        <v>78152</v>
      </c>
      <c r="AJ41" s="58">
        <v>162244</v>
      </c>
      <c r="AK41" s="58">
        <v>209840</v>
      </c>
      <c r="AL41" s="58">
        <v>5887</v>
      </c>
      <c r="AM41" s="58">
        <v>50862</v>
      </c>
      <c r="AN41" s="58">
        <v>31974</v>
      </c>
      <c r="AO41" s="58">
        <v>825397</v>
      </c>
      <c r="AP41" s="58">
        <v>64216</v>
      </c>
      <c r="AQ41" s="58">
        <v>23820</v>
      </c>
      <c r="AR41" s="58">
        <v>52100</v>
      </c>
      <c r="AS41" s="58">
        <v>33037</v>
      </c>
      <c r="AT41" s="58">
        <v>69430</v>
      </c>
      <c r="AU41" s="58">
        <v>582795</v>
      </c>
      <c r="AV41" s="58">
        <v>310564</v>
      </c>
      <c r="AW41" s="58">
        <v>55138</v>
      </c>
      <c r="AX41" s="58">
        <v>109742</v>
      </c>
      <c r="AY41" s="58">
        <v>41043</v>
      </c>
      <c r="AZ41" s="58">
        <v>28978</v>
      </c>
      <c r="BA41" s="58">
        <v>75664</v>
      </c>
      <c r="BB41" s="58">
        <v>343404</v>
      </c>
      <c r="BC41" s="58">
        <v>2866</v>
      </c>
      <c r="BD41" s="58">
        <v>15785</v>
      </c>
      <c r="BE41" s="58">
        <v>229158</v>
      </c>
      <c r="BF41" s="58">
        <v>0</v>
      </c>
      <c r="BG41" s="58">
        <v>939</v>
      </c>
      <c r="BH41" s="58">
        <v>3759</v>
      </c>
      <c r="BI41" s="58">
        <v>90897</v>
      </c>
    </row>
    <row r="42" spans="1:61">
      <c r="A42" s="79">
        <v>42916</v>
      </c>
      <c r="B42" s="58">
        <v>3414257</v>
      </c>
      <c r="C42" s="58">
        <v>298803</v>
      </c>
      <c r="D42" s="58">
        <v>29797</v>
      </c>
      <c r="E42" s="58">
        <v>4926</v>
      </c>
      <c r="F42" s="58">
        <v>3950</v>
      </c>
      <c r="G42" s="58">
        <v>13257</v>
      </c>
      <c r="H42" s="58">
        <v>45</v>
      </c>
      <c r="I42" s="58">
        <v>57</v>
      </c>
      <c r="J42" s="58">
        <v>7562</v>
      </c>
      <c r="K42" s="58">
        <v>102008</v>
      </c>
      <c r="L42" s="58">
        <v>63</v>
      </c>
      <c r="M42" s="58">
        <v>7282</v>
      </c>
      <c r="N42" s="58">
        <v>393</v>
      </c>
      <c r="O42" s="58">
        <v>3133</v>
      </c>
      <c r="P42" s="58">
        <v>35667</v>
      </c>
      <c r="Q42" s="58">
        <v>55470</v>
      </c>
      <c r="R42" s="58">
        <v>166998</v>
      </c>
      <c r="S42" s="58">
        <v>25214</v>
      </c>
      <c r="T42" s="58">
        <v>32127</v>
      </c>
      <c r="U42" s="58">
        <v>46752</v>
      </c>
      <c r="V42" s="58">
        <v>4452</v>
      </c>
      <c r="W42" s="58">
        <v>40554</v>
      </c>
      <c r="X42" s="58">
        <v>17899</v>
      </c>
      <c r="Y42" s="58">
        <v>1548238</v>
      </c>
      <c r="Z42" s="58">
        <v>289995</v>
      </c>
      <c r="AA42" s="58">
        <v>62811</v>
      </c>
      <c r="AB42" s="58">
        <v>40573</v>
      </c>
      <c r="AC42" s="58">
        <v>244700</v>
      </c>
      <c r="AD42" s="58">
        <v>79424</v>
      </c>
      <c r="AE42" s="58">
        <v>11948</v>
      </c>
      <c r="AF42" s="58">
        <v>69773</v>
      </c>
      <c r="AG42" s="58">
        <v>61261</v>
      </c>
      <c r="AH42" s="58">
        <v>152262</v>
      </c>
      <c r="AI42" s="58">
        <v>103277</v>
      </c>
      <c r="AJ42" s="58">
        <v>141341</v>
      </c>
      <c r="AK42" s="58">
        <v>219840</v>
      </c>
      <c r="AL42" s="58">
        <v>3517</v>
      </c>
      <c r="AM42" s="58">
        <v>41404</v>
      </c>
      <c r="AN42" s="58">
        <v>26114</v>
      </c>
      <c r="AO42" s="58">
        <v>875618</v>
      </c>
      <c r="AP42" s="58">
        <v>70239</v>
      </c>
      <c r="AQ42" s="58">
        <v>37047</v>
      </c>
      <c r="AR42" s="58">
        <v>28881</v>
      </c>
      <c r="AS42" s="58">
        <v>27468</v>
      </c>
      <c r="AT42" s="58">
        <v>85459</v>
      </c>
      <c r="AU42" s="58">
        <v>626524</v>
      </c>
      <c r="AV42" s="58">
        <v>336786</v>
      </c>
      <c r="AW42" s="58">
        <v>56853</v>
      </c>
      <c r="AX42" s="58">
        <v>105343</v>
      </c>
      <c r="AY42" s="58">
        <v>54419</v>
      </c>
      <c r="AZ42" s="58">
        <v>29357</v>
      </c>
      <c r="BA42" s="58">
        <v>90815</v>
      </c>
      <c r="BB42" s="58">
        <v>354812</v>
      </c>
      <c r="BC42" s="58">
        <v>705</v>
      </c>
      <c r="BD42" s="58">
        <v>15459</v>
      </c>
      <c r="BE42" s="58">
        <v>253365</v>
      </c>
      <c r="BF42" s="58">
        <v>0</v>
      </c>
      <c r="BG42" s="58">
        <v>1181</v>
      </c>
      <c r="BH42" s="58">
        <v>1132</v>
      </c>
      <c r="BI42" s="58">
        <v>82970</v>
      </c>
    </row>
    <row r="43" spans="1:61">
      <c r="A43" s="79">
        <v>43281</v>
      </c>
      <c r="B43" s="58">
        <v>3640733</v>
      </c>
      <c r="C43" s="58">
        <v>377454</v>
      </c>
      <c r="D43" s="58">
        <v>34700</v>
      </c>
      <c r="E43" s="58">
        <v>4567</v>
      </c>
      <c r="F43" s="58">
        <v>3956</v>
      </c>
      <c r="G43" s="58">
        <v>23332</v>
      </c>
      <c r="H43" s="58">
        <v>0</v>
      </c>
      <c r="I43" s="58">
        <v>56</v>
      </c>
      <c r="J43" s="58">
        <v>2789</v>
      </c>
      <c r="K43" s="58">
        <v>111193</v>
      </c>
      <c r="L43" s="58">
        <v>39</v>
      </c>
      <c r="M43" s="58">
        <v>1535</v>
      </c>
      <c r="N43" s="58">
        <v>455</v>
      </c>
      <c r="O43" s="58">
        <v>490</v>
      </c>
      <c r="P43" s="58">
        <v>48147</v>
      </c>
      <c r="Q43" s="58">
        <v>60528</v>
      </c>
      <c r="R43" s="58">
        <v>231561</v>
      </c>
      <c r="S43" s="58">
        <v>40288</v>
      </c>
      <c r="T43" s="58">
        <v>49317</v>
      </c>
      <c r="U43" s="58">
        <v>45792</v>
      </c>
      <c r="V43" s="58">
        <v>2059</v>
      </c>
      <c r="W43" s="58">
        <v>82411</v>
      </c>
      <c r="X43" s="58">
        <v>11694</v>
      </c>
      <c r="Y43" s="58">
        <v>1559922</v>
      </c>
      <c r="Z43" s="58">
        <v>285185</v>
      </c>
      <c r="AA43" s="58">
        <v>58738</v>
      </c>
      <c r="AB43" s="58">
        <v>37488</v>
      </c>
      <c r="AC43" s="58">
        <v>229330</v>
      </c>
      <c r="AD43" s="58">
        <v>92558</v>
      </c>
      <c r="AE43" s="58">
        <v>12752</v>
      </c>
      <c r="AF43" s="58">
        <v>66428</v>
      </c>
      <c r="AG43" s="58">
        <v>66103</v>
      </c>
      <c r="AH43" s="58">
        <v>171879</v>
      </c>
      <c r="AI43" s="58">
        <v>116985</v>
      </c>
      <c r="AJ43" s="58">
        <v>127585</v>
      </c>
      <c r="AK43" s="58">
        <v>192058</v>
      </c>
      <c r="AL43" s="58">
        <v>10347</v>
      </c>
      <c r="AM43" s="58">
        <v>60460</v>
      </c>
      <c r="AN43" s="58">
        <v>32025</v>
      </c>
      <c r="AO43" s="58">
        <v>986365</v>
      </c>
      <c r="AP43" s="58">
        <v>63565</v>
      </c>
      <c r="AQ43" s="58">
        <v>36930</v>
      </c>
      <c r="AR43" s="58">
        <v>25790</v>
      </c>
      <c r="AS43" s="58">
        <v>20959</v>
      </c>
      <c r="AT43" s="58">
        <v>96658</v>
      </c>
      <c r="AU43" s="58">
        <v>742464</v>
      </c>
      <c r="AV43" s="58">
        <v>351194</v>
      </c>
      <c r="AW43" s="58">
        <v>53753</v>
      </c>
      <c r="AX43" s="58">
        <v>133459</v>
      </c>
      <c r="AY43" s="58">
        <v>49999</v>
      </c>
      <c r="AZ43" s="58">
        <v>31945</v>
      </c>
      <c r="BA43" s="58">
        <v>82038</v>
      </c>
      <c r="BB43" s="58">
        <v>365799</v>
      </c>
      <c r="BC43" s="58">
        <v>1007</v>
      </c>
      <c r="BD43" s="58">
        <v>16734</v>
      </c>
      <c r="BE43" s="58">
        <v>275150</v>
      </c>
      <c r="BF43" s="58">
        <v>0</v>
      </c>
      <c r="BG43" s="58">
        <v>1395</v>
      </c>
      <c r="BH43" s="58">
        <v>2125</v>
      </c>
      <c r="BI43" s="58">
        <v>69388</v>
      </c>
    </row>
    <row r="44" spans="1:61">
      <c r="A44" s="79">
        <v>43646</v>
      </c>
      <c r="B44" s="58">
        <v>3501095</v>
      </c>
      <c r="C44" s="58">
        <v>415840</v>
      </c>
      <c r="D44" s="58">
        <v>32770</v>
      </c>
      <c r="E44" s="58">
        <v>5208</v>
      </c>
      <c r="F44" s="58">
        <v>7731</v>
      </c>
      <c r="G44" s="58">
        <v>19683</v>
      </c>
      <c r="H44" s="58">
        <v>0</v>
      </c>
      <c r="I44" s="58">
        <v>0</v>
      </c>
      <c r="J44" s="58">
        <v>147</v>
      </c>
      <c r="K44" s="58">
        <v>172024</v>
      </c>
      <c r="L44" s="58">
        <v>48</v>
      </c>
      <c r="M44" s="58">
        <v>7377</v>
      </c>
      <c r="N44" s="58">
        <v>11126</v>
      </c>
      <c r="O44" s="58">
        <v>1157</v>
      </c>
      <c r="P44" s="58">
        <v>55936</v>
      </c>
      <c r="Q44" s="58">
        <v>96380</v>
      </c>
      <c r="R44" s="58">
        <v>211046</v>
      </c>
      <c r="S44" s="58">
        <v>35244</v>
      </c>
      <c r="T44" s="58">
        <v>43502</v>
      </c>
      <c r="U44" s="58">
        <v>42420</v>
      </c>
      <c r="V44" s="58">
        <v>4874</v>
      </c>
      <c r="W44" s="58">
        <v>74649</v>
      </c>
      <c r="X44" s="58">
        <v>10357</v>
      </c>
      <c r="Y44" s="58">
        <v>1454082</v>
      </c>
      <c r="Z44" s="58">
        <v>266816</v>
      </c>
      <c r="AA44" s="58">
        <v>59269</v>
      </c>
      <c r="AB44" s="58">
        <v>28977</v>
      </c>
      <c r="AC44" s="58">
        <v>217714</v>
      </c>
      <c r="AD44" s="58">
        <v>76599</v>
      </c>
      <c r="AE44" s="58">
        <v>12541</v>
      </c>
      <c r="AF44" s="58">
        <v>72231</v>
      </c>
      <c r="AG44" s="58">
        <v>72018</v>
      </c>
      <c r="AH44" s="58">
        <v>161977</v>
      </c>
      <c r="AI44" s="58">
        <v>100064</v>
      </c>
      <c r="AJ44" s="58">
        <v>115846</v>
      </c>
      <c r="AK44" s="58">
        <v>159192</v>
      </c>
      <c r="AL44" s="58">
        <v>9708</v>
      </c>
      <c r="AM44" s="58">
        <v>66655</v>
      </c>
      <c r="AN44" s="58">
        <v>34475</v>
      </c>
      <c r="AO44" s="58">
        <v>970875</v>
      </c>
      <c r="AP44" s="58">
        <v>69460</v>
      </c>
      <c r="AQ44" s="58">
        <v>17399</v>
      </c>
      <c r="AR44" s="58">
        <v>30355</v>
      </c>
      <c r="AS44" s="58">
        <v>22472</v>
      </c>
      <c r="AT44" s="58">
        <v>91554</v>
      </c>
      <c r="AU44" s="58">
        <v>739637</v>
      </c>
      <c r="AV44" s="58">
        <v>334079</v>
      </c>
      <c r="AW44" s="58">
        <v>52323</v>
      </c>
      <c r="AX44" s="58">
        <v>124770</v>
      </c>
      <c r="AY44" s="58">
        <v>41761</v>
      </c>
      <c r="AZ44" s="58">
        <v>28278</v>
      </c>
      <c r="BA44" s="58">
        <v>86947</v>
      </c>
      <c r="BB44" s="58">
        <v>326219</v>
      </c>
      <c r="BC44" s="58">
        <v>1135</v>
      </c>
      <c r="BD44" s="58">
        <v>14011</v>
      </c>
      <c r="BE44" s="58">
        <v>241438</v>
      </c>
      <c r="BF44" s="58">
        <v>0</v>
      </c>
      <c r="BG44" s="58">
        <v>1233</v>
      </c>
      <c r="BH44" s="58">
        <v>13029</v>
      </c>
      <c r="BI44" s="58">
        <v>55374</v>
      </c>
    </row>
    <row r="45" spans="1:61" ht="16" thickBot="1"/>
    <row r="46" spans="1:61" ht="16" thickBot="1">
      <c r="A46" s="120" t="s">
        <v>1082</v>
      </c>
      <c r="B46" s="123" t="s">
        <v>1310</v>
      </c>
      <c r="C46" s="124"/>
      <c r="D46" s="124"/>
      <c r="E46" s="125"/>
    </row>
    <row r="47" spans="1:61" ht="16" thickBot="1">
      <c r="A47" s="121"/>
      <c r="B47" s="123" t="s">
        <v>1311</v>
      </c>
      <c r="C47" s="125"/>
      <c r="D47" s="80" t="s">
        <v>1312</v>
      </c>
      <c r="E47" s="80" t="s">
        <v>1313</v>
      </c>
    </row>
    <row r="48" spans="1:61" ht="16" thickBot="1">
      <c r="A48" s="122"/>
      <c r="B48" s="81" t="s">
        <v>1314</v>
      </c>
      <c r="C48" s="81" t="s">
        <v>1315</v>
      </c>
      <c r="D48" s="81" t="s">
        <v>1316</v>
      </c>
      <c r="E48" s="81" t="s">
        <v>1317</v>
      </c>
    </row>
    <row r="49" spans="1:5" ht="16" thickBot="1">
      <c r="A49" s="82" t="s">
        <v>1083</v>
      </c>
      <c r="B49" s="83">
        <v>1494</v>
      </c>
      <c r="C49" s="84">
        <v>8.5</v>
      </c>
      <c r="D49" s="84">
        <v>9.51</v>
      </c>
      <c r="E49" s="84">
        <v>80.599999999999994</v>
      </c>
    </row>
    <row r="50" spans="1:5" ht="16" thickBot="1">
      <c r="A50" s="82" t="s">
        <v>1085</v>
      </c>
      <c r="B50" s="83">
        <v>18397</v>
      </c>
      <c r="C50" s="84">
        <v>104.3</v>
      </c>
      <c r="D50" s="84">
        <v>9.75</v>
      </c>
      <c r="E50" s="85">
        <v>1016.8</v>
      </c>
    </row>
    <row r="51" spans="1:5" ht="16" thickBot="1">
      <c r="A51" s="82" t="s">
        <v>1087</v>
      </c>
      <c r="B51" s="83">
        <v>9794</v>
      </c>
      <c r="C51" s="84">
        <v>55.5</v>
      </c>
      <c r="D51" s="84">
        <v>9.75</v>
      </c>
      <c r="E51" s="84">
        <v>541.29999999999995</v>
      </c>
    </row>
    <row r="52" spans="1:5" ht="16" thickBot="1">
      <c r="A52" s="82" t="s">
        <v>1089</v>
      </c>
      <c r="B52" s="84">
        <v>914</v>
      </c>
      <c r="C52" s="84">
        <v>5.2</v>
      </c>
      <c r="D52" s="84">
        <v>9.2899999999999991</v>
      </c>
      <c r="E52" s="84">
        <v>48.1</v>
      </c>
    </row>
    <row r="53" spans="1:5" ht="16" thickBot="1">
      <c r="A53" s="82" t="s">
        <v>1091</v>
      </c>
      <c r="B53" s="83">
        <v>59442</v>
      </c>
      <c r="C53" s="84">
        <v>337</v>
      </c>
      <c r="D53" s="84">
        <v>9.82</v>
      </c>
      <c r="E53" s="85">
        <v>3310.5</v>
      </c>
    </row>
    <row r="54" spans="1:5" ht="16" thickBot="1">
      <c r="A54" s="82" t="s">
        <v>1093</v>
      </c>
      <c r="B54" s="83">
        <v>7594</v>
      </c>
      <c r="C54" s="84">
        <v>43.1</v>
      </c>
      <c r="D54" s="84">
        <v>10.78</v>
      </c>
      <c r="E54" s="84">
        <v>464.1</v>
      </c>
    </row>
    <row r="55" spans="1:5" ht="16" thickBot="1">
      <c r="A55" s="82" t="s">
        <v>1095</v>
      </c>
      <c r="B55" s="83">
        <v>1053</v>
      </c>
      <c r="C55" s="84">
        <v>6</v>
      </c>
      <c r="D55" s="84">
        <v>10.58</v>
      </c>
      <c r="E55" s="84">
        <v>63.1</v>
      </c>
    </row>
    <row r="56" spans="1:5" ht="16" thickBot="1">
      <c r="A56" s="82" t="s">
        <v>1097</v>
      </c>
      <c r="B56" s="83">
        <v>1468</v>
      </c>
      <c r="C56" s="84">
        <v>8.3000000000000007</v>
      </c>
      <c r="D56" s="84">
        <v>9.89</v>
      </c>
      <c r="E56" s="84">
        <v>82.3</v>
      </c>
    </row>
    <row r="57" spans="1:5" ht="16" thickBot="1">
      <c r="A57" s="82" t="s">
        <v>1318</v>
      </c>
      <c r="B57" s="84">
        <v>0</v>
      </c>
      <c r="C57" s="84">
        <v>0</v>
      </c>
      <c r="D57" s="84" t="s">
        <v>1319</v>
      </c>
      <c r="E57" s="84" t="s">
        <v>1319</v>
      </c>
    </row>
    <row r="58" spans="1:5" ht="16" thickBot="1">
      <c r="A58" s="82" t="s">
        <v>1099</v>
      </c>
      <c r="B58" s="83">
        <v>33513</v>
      </c>
      <c r="C58" s="84">
        <v>190</v>
      </c>
      <c r="D58" s="84">
        <v>10.58</v>
      </c>
      <c r="E58" s="85">
        <v>2010</v>
      </c>
    </row>
    <row r="59" spans="1:5" ht="16" thickBot="1">
      <c r="A59" s="82" t="s">
        <v>1101</v>
      </c>
      <c r="B59" s="83">
        <v>14656</v>
      </c>
      <c r="C59" s="84">
        <v>83.1</v>
      </c>
      <c r="D59" s="84">
        <v>10.41</v>
      </c>
      <c r="E59" s="84">
        <v>864.9</v>
      </c>
    </row>
    <row r="60" spans="1:5" ht="16" thickBot="1">
      <c r="A60" s="82" t="s">
        <v>1103</v>
      </c>
      <c r="B60" s="83">
        <v>9058</v>
      </c>
      <c r="C60" s="84">
        <v>51.4</v>
      </c>
      <c r="D60" s="84">
        <v>9.75</v>
      </c>
      <c r="E60" s="84">
        <v>500.6</v>
      </c>
    </row>
    <row r="61" spans="1:5" ht="16" thickBot="1">
      <c r="A61" s="82" t="s">
        <v>1105</v>
      </c>
      <c r="B61" s="84">
        <v>916</v>
      </c>
      <c r="C61" s="84">
        <v>5.2</v>
      </c>
      <c r="D61" s="84">
        <v>10.84</v>
      </c>
      <c r="E61" s="84">
        <v>56.3</v>
      </c>
    </row>
    <row r="62" spans="1:5" ht="16" thickBot="1">
      <c r="A62" s="82" t="s">
        <v>1107</v>
      </c>
      <c r="B62" s="83">
        <v>18357</v>
      </c>
      <c r="C62" s="84">
        <v>104.1</v>
      </c>
      <c r="D62" s="84">
        <v>9.4700000000000006</v>
      </c>
      <c r="E62" s="84">
        <v>986.1</v>
      </c>
    </row>
    <row r="63" spans="1:5" ht="16" thickBot="1">
      <c r="A63" s="82" t="s">
        <v>1109</v>
      </c>
      <c r="B63" s="83">
        <v>3289</v>
      </c>
      <c r="C63" s="84">
        <v>18.600000000000001</v>
      </c>
      <c r="D63" s="84">
        <v>9.42</v>
      </c>
      <c r="E63" s="84">
        <v>175.7</v>
      </c>
    </row>
    <row r="64" spans="1:5" ht="16" thickBot="1">
      <c r="A64" s="82" t="s">
        <v>1111</v>
      </c>
      <c r="B64" s="84">
        <v>795</v>
      </c>
      <c r="C64" s="84">
        <v>4.5</v>
      </c>
      <c r="D64" s="84">
        <v>10.01</v>
      </c>
      <c r="E64" s="84">
        <v>45.1</v>
      </c>
    </row>
    <row r="65" spans="1:5" ht="16" thickBot="1">
      <c r="A65" s="82" t="s">
        <v>1113</v>
      </c>
      <c r="B65" s="83">
        <v>1106</v>
      </c>
      <c r="C65" s="84">
        <v>6.3</v>
      </c>
      <c r="D65" s="84">
        <v>9.1</v>
      </c>
      <c r="E65" s="84">
        <v>57.1</v>
      </c>
    </row>
    <row r="66" spans="1:5" ht="16" thickBot="1">
      <c r="A66" s="82" t="s">
        <v>1115</v>
      </c>
      <c r="B66" s="83">
        <v>14933</v>
      </c>
      <c r="C66" s="84">
        <v>84.7</v>
      </c>
      <c r="D66" s="84">
        <v>9.1</v>
      </c>
      <c r="E66" s="84">
        <v>770.8</v>
      </c>
    </row>
    <row r="67" spans="1:5" ht="16" thickBot="1">
      <c r="A67" s="82" t="s">
        <v>1117</v>
      </c>
      <c r="B67" s="83">
        <v>2456</v>
      </c>
      <c r="C67" s="84">
        <v>13.9</v>
      </c>
      <c r="D67" s="84">
        <v>9.64</v>
      </c>
      <c r="E67" s="84">
        <v>134.30000000000001</v>
      </c>
    </row>
    <row r="68" spans="1:5" ht="16" thickBot="1">
      <c r="A68" s="82" t="s">
        <v>1119</v>
      </c>
      <c r="B68" s="84">
        <v>332</v>
      </c>
      <c r="C68" s="84">
        <v>1.9</v>
      </c>
      <c r="D68" s="84">
        <v>10.58</v>
      </c>
      <c r="E68" s="84">
        <v>19.899999999999999</v>
      </c>
    </row>
    <row r="69" spans="1:5" ht="16" thickBot="1">
      <c r="A69" s="82" t="s">
        <v>1121</v>
      </c>
      <c r="B69" s="83">
        <v>5876</v>
      </c>
      <c r="C69" s="84">
        <v>33.299999999999997</v>
      </c>
      <c r="D69" s="84">
        <v>9.89</v>
      </c>
      <c r="E69" s="84">
        <v>329.5</v>
      </c>
    </row>
    <row r="70" spans="1:5" ht="16" thickBot="1">
      <c r="A70" s="82" t="s">
        <v>1123</v>
      </c>
      <c r="B70" s="83">
        <v>5602</v>
      </c>
      <c r="C70" s="84">
        <v>31.8</v>
      </c>
      <c r="D70" s="84">
        <v>9.9600000000000009</v>
      </c>
      <c r="E70" s="84">
        <v>316.2</v>
      </c>
    </row>
    <row r="71" spans="1:5" ht="16" thickBot="1">
      <c r="A71" s="82" t="s">
        <v>1125</v>
      </c>
      <c r="B71" s="83">
        <v>5204</v>
      </c>
      <c r="C71" s="84">
        <v>29.5</v>
      </c>
      <c r="D71" s="84">
        <v>9.1</v>
      </c>
      <c r="E71" s="84">
        <v>268.60000000000002</v>
      </c>
    </row>
    <row r="72" spans="1:5" ht="16" thickBot="1">
      <c r="A72" s="82" t="s">
        <v>1127</v>
      </c>
      <c r="B72" s="83">
        <v>4620</v>
      </c>
      <c r="C72" s="84">
        <v>26.2</v>
      </c>
      <c r="D72" s="84">
        <v>9.1</v>
      </c>
      <c r="E72" s="84">
        <v>238.5</v>
      </c>
    </row>
    <row r="73" spans="1:5" ht="16" thickBot="1">
      <c r="A73" s="82" t="s">
        <v>1129</v>
      </c>
      <c r="B73" s="83">
        <v>1059</v>
      </c>
      <c r="C73" s="84">
        <v>6</v>
      </c>
      <c r="D73" s="84">
        <v>9.8699999999999992</v>
      </c>
      <c r="E73" s="84">
        <v>59.2</v>
      </c>
    </row>
    <row r="74" spans="1:5" ht="16" thickBot="1">
      <c r="A74" s="82" t="s">
        <v>1131</v>
      </c>
      <c r="B74" s="83">
        <v>3093</v>
      </c>
      <c r="C74" s="84">
        <v>17.5</v>
      </c>
      <c r="D74" s="84">
        <v>9.1</v>
      </c>
      <c r="E74" s="84">
        <v>159.6</v>
      </c>
    </row>
    <row r="75" spans="1:5" ht="16" thickBot="1">
      <c r="A75" s="82" t="s">
        <v>1133</v>
      </c>
      <c r="B75" s="83">
        <v>1192</v>
      </c>
      <c r="C75" s="84">
        <v>6.8</v>
      </c>
      <c r="D75" s="84">
        <v>10.84</v>
      </c>
      <c r="E75" s="84">
        <v>73.3</v>
      </c>
    </row>
    <row r="76" spans="1:5" ht="16" thickBot="1">
      <c r="A76" s="82" t="s">
        <v>1135</v>
      </c>
      <c r="B76" s="84">
        <v>852</v>
      </c>
      <c r="C76" s="84">
        <v>4.8</v>
      </c>
      <c r="D76" s="84">
        <v>9.1</v>
      </c>
      <c r="E76" s="84">
        <v>44</v>
      </c>
    </row>
    <row r="77" spans="1:5" ht="16" thickBot="1">
      <c r="A77" s="82" t="s">
        <v>1137</v>
      </c>
      <c r="B77" s="83">
        <v>8633</v>
      </c>
      <c r="C77" s="84">
        <v>48.9</v>
      </c>
      <c r="D77" s="84">
        <v>9.75</v>
      </c>
      <c r="E77" s="84">
        <v>477.1</v>
      </c>
    </row>
    <row r="78" spans="1:5" ht="16" thickBot="1">
      <c r="A78" s="82" t="s">
        <v>1139</v>
      </c>
      <c r="B78" s="84">
        <v>519</v>
      </c>
      <c r="C78" s="84">
        <v>2.9</v>
      </c>
      <c r="D78" s="84">
        <v>10.58</v>
      </c>
      <c r="E78" s="84">
        <v>31.1</v>
      </c>
    </row>
    <row r="79" spans="1:5" ht="16" thickBot="1">
      <c r="A79" s="82" t="s">
        <v>1141</v>
      </c>
      <c r="B79" s="83">
        <v>9849</v>
      </c>
      <c r="C79" s="84">
        <v>55.8</v>
      </c>
      <c r="D79" s="84">
        <v>10.09</v>
      </c>
      <c r="E79" s="84">
        <v>563.4</v>
      </c>
    </row>
    <row r="80" spans="1:5" ht="16" thickBot="1">
      <c r="A80" s="82" t="s">
        <v>1143</v>
      </c>
      <c r="B80" s="84">
        <v>980</v>
      </c>
      <c r="C80" s="84">
        <v>5.6</v>
      </c>
      <c r="D80" s="84">
        <v>9.2899999999999991</v>
      </c>
      <c r="E80" s="84">
        <v>51.6</v>
      </c>
    </row>
    <row r="81" spans="1:5" ht="16" thickBot="1">
      <c r="A81" s="82" t="s">
        <v>1145</v>
      </c>
      <c r="B81" s="83">
        <v>23563</v>
      </c>
      <c r="C81" s="84">
        <v>133.6</v>
      </c>
      <c r="D81" s="84">
        <v>10.039999999999999</v>
      </c>
      <c r="E81" s="85">
        <v>1341</v>
      </c>
    </row>
    <row r="82" spans="1:5" ht="16" thickBot="1">
      <c r="A82" s="82" t="s">
        <v>1147</v>
      </c>
      <c r="B82" s="83">
        <v>11480</v>
      </c>
      <c r="C82" s="84">
        <v>65.099999999999994</v>
      </c>
      <c r="D82" s="84">
        <v>9.65</v>
      </c>
      <c r="E82" s="84">
        <v>628.20000000000005</v>
      </c>
    </row>
    <row r="83" spans="1:5" ht="16" thickBot="1">
      <c r="A83" s="82" t="s">
        <v>1149</v>
      </c>
      <c r="B83" s="84">
        <v>762</v>
      </c>
      <c r="C83" s="84">
        <v>4.3</v>
      </c>
      <c r="D83" s="84">
        <v>9.1</v>
      </c>
      <c r="E83" s="84">
        <v>39.299999999999997</v>
      </c>
    </row>
    <row r="84" spans="1:5" ht="16" thickBot="1">
      <c r="A84" s="82" t="s">
        <v>1151</v>
      </c>
      <c r="B84" s="83">
        <v>5465</v>
      </c>
      <c r="C84" s="84">
        <v>31</v>
      </c>
      <c r="D84" s="84">
        <v>9.5</v>
      </c>
      <c r="E84" s="84">
        <v>294.5</v>
      </c>
    </row>
    <row r="85" spans="1:5" ht="16" thickBot="1">
      <c r="A85" s="82" t="s">
        <v>1153</v>
      </c>
      <c r="B85" s="83">
        <v>6050</v>
      </c>
      <c r="C85" s="84">
        <v>34.299999999999997</v>
      </c>
      <c r="D85" s="84">
        <v>9.1</v>
      </c>
      <c r="E85" s="84">
        <v>312.3</v>
      </c>
    </row>
    <row r="86" spans="1:5" ht="16" thickBot="1">
      <c r="A86" s="82" t="s">
        <v>1155</v>
      </c>
      <c r="B86" s="83">
        <v>3820</v>
      </c>
      <c r="C86" s="84">
        <v>21.7</v>
      </c>
      <c r="D86" s="84">
        <v>10.32</v>
      </c>
      <c r="E86" s="84">
        <v>223.5</v>
      </c>
    </row>
    <row r="87" spans="1:5" ht="16" thickBot="1">
      <c r="A87" s="82" t="s">
        <v>1157</v>
      </c>
      <c r="B87" s="83">
        <v>7900</v>
      </c>
      <c r="C87" s="84">
        <v>44.8</v>
      </c>
      <c r="D87" s="84">
        <v>8.9700000000000006</v>
      </c>
      <c r="E87" s="84">
        <v>401.8</v>
      </c>
    </row>
    <row r="88" spans="1:5" ht="16" thickBot="1">
      <c r="A88" s="82" t="s">
        <v>1159</v>
      </c>
      <c r="B88" s="84">
        <v>303</v>
      </c>
      <c r="C88" s="84">
        <v>1.7</v>
      </c>
      <c r="D88" s="84">
        <v>10.58</v>
      </c>
      <c r="E88" s="84">
        <v>18.2</v>
      </c>
    </row>
    <row r="89" spans="1:5" ht="16" thickBot="1">
      <c r="A89" s="82" t="s">
        <v>1161</v>
      </c>
      <c r="B89" s="83">
        <v>2771</v>
      </c>
      <c r="C89" s="84">
        <v>15.7</v>
      </c>
      <c r="D89" s="84">
        <v>10.41</v>
      </c>
      <c r="E89" s="84">
        <v>163.5</v>
      </c>
    </row>
    <row r="90" spans="1:5" ht="16" thickBot="1">
      <c r="A90" s="82" t="s">
        <v>1163</v>
      </c>
      <c r="B90" s="84">
        <v>646</v>
      </c>
      <c r="C90" s="84">
        <v>3.7</v>
      </c>
      <c r="D90" s="84">
        <v>9.1</v>
      </c>
      <c r="E90" s="84">
        <v>33.4</v>
      </c>
    </row>
    <row r="91" spans="1:5" ht="16" thickBot="1">
      <c r="A91" s="82" t="s">
        <v>1165</v>
      </c>
      <c r="B91" s="83">
        <v>13708</v>
      </c>
      <c r="C91" s="84">
        <v>77.7</v>
      </c>
      <c r="D91" s="84">
        <v>9.1</v>
      </c>
      <c r="E91" s="84">
        <v>707.6</v>
      </c>
    </row>
    <row r="92" spans="1:5" ht="16" thickBot="1">
      <c r="A92" s="82" t="s">
        <v>1167</v>
      </c>
      <c r="B92" s="83">
        <v>34961</v>
      </c>
      <c r="C92" s="84">
        <v>198.2</v>
      </c>
      <c r="D92" s="84">
        <v>9.1300000000000008</v>
      </c>
      <c r="E92" s="85">
        <v>1809</v>
      </c>
    </row>
    <row r="93" spans="1:5" ht="16" thickBot="1">
      <c r="A93" s="82" t="s">
        <v>1169</v>
      </c>
      <c r="B93" s="83">
        <v>5252</v>
      </c>
      <c r="C93" s="84">
        <v>29.8</v>
      </c>
      <c r="D93" s="84">
        <v>10.81</v>
      </c>
      <c r="E93" s="84">
        <v>322</v>
      </c>
    </row>
    <row r="94" spans="1:5" ht="16" thickBot="1">
      <c r="A94" s="82" t="s">
        <v>1171</v>
      </c>
      <c r="B94" s="84">
        <v>146</v>
      </c>
      <c r="C94" s="84">
        <v>0.8</v>
      </c>
      <c r="D94" s="84">
        <v>10.58</v>
      </c>
      <c r="E94" s="84">
        <v>8.8000000000000007</v>
      </c>
    </row>
    <row r="95" spans="1:5" ht="16" thickBot="1">
      <c r="A95" s="82" t="s">
        <v>1173</v>
      </c>
      <c r="B95" s="83">
        <v>15582</v>
      </c>
      <c r="C95" s="84">
        <v>88.3</v>
      </c>
      <c r="D95" s="84">
        <v>10.34</v>
      </c>
      <c r="E95" s="84">
        <v>913.6</v>
      </c>
    </row>
    <row r="96" spans="1:5" ht="16" thickBot="1">
      <c r="A96" s="82" t="s">
        <v>1175</v>
      </c>
      <c r="B96" s="83">
        <v>12326</v>
      </c>
      <c r="C96" s="84">
        <v>69.900000000000006</v>
      </c>
      <c r="D96" s="84">
        <v>9.75</v>
      </c>
      <c r="E96" s="84">
        <v>681.3</v>
      </c>
    </row>
    <row r="97" spans="1:39" ht="16" thickBot="1">
      <c r="A97" s="82" t="s">
        <v>1177</v>
      </c>
      <c r="B97" s="84">
        <v>155</v>
      </c>
      <c r="C97" s="84">
        <v>0.9</v>
      </c>
      <c r="D97" s="84">
        <v>10.41</v>
      </c>
      <c r="E97" s="84">
        <v>9.1</v>
      </c>
    </row>
    <row r="98" spans="1:39" ht="16" thickBot="1">
      <c r="A98" s="82" t="s">
        <v>1179</v>
      </c>
      <c r="B98" s="83">
        <v>1742</v>
      </c>
      <c r="C98" s="84">
        <v>9.9</v>
      </c>
      <c r="D98" s="84">
        <v>9.1</v>
      </c>
      <c r="E98" s="84">
        <v>89.9</v>
      </c>
    </row>
    <row r="99" spans="1:39" ht="16" thickBot="1">
      <c r="A99" s="82" t="s">
        <v>1181</v>
      </c>
      <c r="B99" s="84">
        <v>299</v>
      </c>
      <c r="C99" s="84">
        <v>1.7</v>
      </c>
      <c r="D99" s="84">
        <v>10.84</v>
      </c>
      <c r="E99" s="84">
        <v>18.399999999999999</v>
      </c>
    </row>
    <row r="100" spans="1:39">
      <c r="A100" s="86" t="s">
        <v>1320</v>
      </c>
      <c r="B100" s="87">
        <v>393976</v>
      </c>
      <c r="C100" s="88">
        <v>2233.8000000000002</v>
      </c>
      <c r="D100" s="89">
        <v>9.7799999999999994</v>
      </c>
      <c r="E100" s="88">
        <v>21855.3</v>
      </c>
    </row>
    <row r="103" spans="1:39">
      <c r="AK103" s="58">
        <f>SUMIFS(AM105:AM164,C105:C164,About!B1)</f>
        <v>115846</v>
      </c>
    </row>
    <row r="104" spans="1:39">
      <c r="A104" s="58" t="s">
        <v>1186</v>
      </c>
      <c r="B104" s="58" t="s">
        <v>1188</v>
      </c>
      <c r="C104" s="58" t="s">
        <v>1249</v>
      </c>
      <c r="D104" s="79">
        <v>30863</v>
      </c>
      <c r="E104" s="79">
        <v>31228</v>
      </c>
      <c r="F104" s="79">
        <v>31593</v>
      </c>
      <c r="G104" s="79">
        <v>31958</v>
      </c>
      <c r="H104" s="79">
        <v>32324</v>
      </c>
      <c r="I104" s="79">
        <v>32689</v>
      </c>
      <c r="J104" s="79">
        <v>33054</v>
      </c>
      <c r="K104" s="79">
        <v>33419</v>
      </c>
      <c r="L104" s="79">
        <v>33785</v>
      </c>
      <c r="M104" s="79">
        <v>34150</v>
      </c>
      <c r="N104" s="79">
        <v>34515</v>
      </c>
      <c r="O104" s="79">
        <v>34880</v>
      </c>
      <c r="P104" s="79">
        <v>35246</v>
      </c>
      <c r="Q104" s="79">
        <v>35611</v>
      </c>
      <c r="R104" s="79">
        <v>35976</v>
      </c>
      <c r="S104" s="79">
        <v>36341</v>
      </c>
      <c r="T104" s="79">
        <v>36707</v>
      </c>
      <c r="U104" s="79">
        <v>37072</v>
      </c>
      <c r="V104" s="79">
        <v>37437</v>
      </c>
      <c r="W104" s="79">
        <v>37802</v>
      </c>
      <c r="X104" s="79">
        <v>38168</v>
      </c>
      <c r="Y104" s="79">
        <v>38533</v>
      </c>
      <c r="Z104" s="79">
        <v>38898</v>
      </c>
      <c r="AA104" s="79">
        <v>39263</v>
      </c>
      <c r="AB104" s="79">
        <v>39629</v>
      </c>
      <c r="AC104" s="79">
        <v>39994</v>
      </c>
      <c r="AD104" s="79">
        <v>40359</v>
      </c>
      <c r="AE104" s="79">
        <v>40724</v>
      </c>
      <c r="AF104" s="79">
        <v>41090</v>
      </c>
      <c r="AG104" s="79">
        <v>41455</v>
      </c>
      <c r="AH104" s="79">
        <v>41820</v>
      </c>
      <c r="AI104" s="79">
        <v>42185</v>
      </c>
      <c r="AJ104" s="79">
        <v>42551</v>
      </c>
      <c r="AK104" s="79">
        <v>42916</v>
      </c>
      <c r="AL104" s="79">
        <v>43281</v>
      </c>
      <c r="AM104" s="79">
        <v>43646</v>
      </c>
    </row>
    <row r="105" spans="1:39">
      <c r="A105" s="18" t="s">
        <v>1187</v>
      </c>
      <c r="B105" s="58" t="s">
        <v>1189</v>
      </c>
      <c r="C105" s="58" t="s">
        <v>1321</v>
      </c>
      <c r="D105" s="58">
        <v>2944694</v>
      </c>
      <c r="E105" s="58">
        <v>2786479</v>
      </c>
      <c r="F105" s="58">
        <v>2850311</v>
      </c>
      <c r="G105" s="58">
        <v>2850159</v>
      </c>
      <c r="H105" s="58">
        <v>3095736</v>
      </c>
      <c r="I105" s="58">
        <v>3240649</v>
      </c>
      <c r="J105" s="58">
        <v>3104630</v>
      </c>
      <c r="K105" s="58">
        <v>2879109</v>
      </c>
      <c r="L105" s="58">
        <v>3172724</v>
      </c>
      <c r="M105" s="58">
        <v>3000104</v>
      </c>
      <c r="N105" s="58">
        <v>3141324</v>
      </c>
      <c r="O105" s="58">
        <v>3428829</v>
      </c>
      <c r="P105" s="58">
        <v>3446939</v>
      </c>
      <c r="Q105" s="58">
        <v>3277802</v>
      </c>
      <c r="R105" s="58">
        <v>3180124</v>
      </c>
      <c r="S105" s="58">
        <v>3239044</v>
      </c>
      <c r="T105" s="58">
        <v>3290507</v>
      </c>
      <c r="U105" s="58">
        <v>3039761</v>
      </c>
      <c r="V105" s="58">
        <v>3245482</v>
      </c>
      <c r="W105" s="58">
        <v>3656657</v>
      </c>
      <c r="X105" s="58">
        <v>3047491</v>
      </c>
      <c r="Y105" s="58">
        <v>3447630</v>
      </c>
      <c r="Z105" s="58">
        <v>3552430</v>
      </c>
      <c r="AA105" s="58">
        <v>3634512</v>
      </c>
      <c r="AB105" s="58">
        <v>3229625</v>
      </c>
      <c r="AC105" s="58">
        <v>2759140</v>
      </c>
      <c r="AD105" s="58">
        <v>2974641</v>
      </c>
      <c r="AE105" s="58">
        <v>3121150</v>
      </c>
      <c r="AF105" s="58">
        <v>3118150</v>
      </c>
      <c r="AG105" s="58">
        <v>3369781</v>
      </c>
      <c r="AH105" s="58">
        <v>3670338</v>
      </c>
      <c r="AI105" s="58">
        <v>3629862</v>
      </c>
      <c r="AJ105" s="58">
        <v>3482462</v>
      </c>
      <c r="AK105" s="58">
        <v>3414257</v>
      </c>
      <c r="AL105" s="58">
        <v>3640733</v>
      </c>
      <c r="AM105" s="58">
        <v>3501095</v>
      </c>
    </row>
    <row r="106" spans="1:39">
      <c r="B106" s="58" t="s">
        <v>1190</v>
      </c>
      <c r="C106" s="58" t="s">
        <v>1251</v>
      </c>
      <c r="D106" s="58">
        <v>575319</v>
      </c>
      <c r="E106" s="58">
        <v>528858</v>
      </c>
      <c r="F106" s="58">
        <v>509890</v>
      </c>
      <c r="G106" s="58">
        <v>564295</v>
      </c>
      <c r="H106" s="58">
        <v>614324</v>
      </c>
      <c r="I106" s="58">
        <v>551268</v>
      </c>
      <c r="J106" s="58">
        <v>488027</v>
      </c>
      <c r="K106" s="58">
        <v>485317</v>
      </c>
      <c r="L106" s="58">
        <v>601734</v>
      </c>
      <c r="M106" s="58">
        <v>488263</v>
      </c>
      <c r="N106" s="58">
        <v>574446</v>
      </c>
      <c r="O106" s="58">
        <v>561677</v>
      </c>
      <c r="P106" s="58">
        <v>579618</v>
      </c>
      <c r="Q106" s="58">
        <v>539611</v>
      </c>
      <c r="R106" s="58">
        <v>491650</v>
      </c>
      <c r="S106" s="58">
        <v>464528</v>
      </c>
      <c r="T106" s="58">
        <v>547557</v>
      </c>
      <c r="U106" s="58">
        <v>533739</v>
      </c>
      <c r="V106" s="58">
        <v>547030</v>
      </c>
      <c r="W106" s="58">
        <v>576596</v>
      </c>
      <c r="X106" s="58">
        <v>556672</v>
      </c>
      <c r="Y106" s="58">
        <v>678087</v>
      </c>
      <c r="Z106" s="58">
        <v>654455</v>
      </c>
      <c r="AA106" s="58">
        <v>580632</v>
      </c>
      <c r="AB106" s="58">
        <v>500071</v>
      </c>
      <c r="AC106" s="58">
        <v>459324</v>
      </c>
      <c r="AD106" s="58">
        <v>482929</v>
      </c>
      <c r="AE106" s="58">
        <v>514418</v>
      </c>
      <c r="AF106" s="58">
        <v>492156</v>
      </c>
      <c r="AG106" s="58">
        <v>460066</v>
      </c>
      <c r="AH106" s="58">
        <v>480024</v>
      </c>
      <c r="AI106" s="58">
        <v>494450</v>
      </c>
      <c r="AJ106" s="58">
        <v>406561</v>
      </c>
      <c r="AK106" s="58">
        <v>298803</v>
      </c>
      <c r="AL106" s="58">
        <v>377454</v>
      </c>
      <c r="AM106" s="58">
        <v>415840</v>
      </c>
    </row>
    <row r="107" spans="1:39">
      <c r="B107" s="58" t="s">
        <v>1191</v>
      </c>
      <c r="C107" s="58" t="s">
        <v>1322</v>
      </c>
      <c r="D107" s="58">
        <v>47812</v>
      </c>
      <c r="E107" s="58">
        <v>51571</v>
      </c>
      <c r="F107" s="58">
        <v>19915</v>
      </c>
      <c r="G107" s="58">
        <v>14942</v>
      </c>
      <c r="H107" s="58">
        <v>17960</v>
      </c>
      <c r="I107" s="58">
        <v>35062</v>
      </c>
      <c r="J107" s="58">
        <v>28233</v>
      </c>
      <c r="K107" s="58">
        <v>32896</v>
      </c>
      <c r="L107" s="58">
        <v>32567</v>
      </c>
      <c r="M107" s="58">
        <v>22313</v>
      </c>
      <c r="N107" s="58">
        <v>35216</v>
      </c>
      <c r="O107" s="58">
        <v>29655</v>
      </c>
      <c r="P107" s="58">
        <v>25354</v>
      </c>
      <c r="Q107" s="58">
        <v>25248</v>
      </c>
      <c r="R107" s="58">
        <v>29317</v>
      </c>
      <c r="S107" s="58">
        <v>22713</v>
      </c>
      <c r="T107" s="58">
        <v>35462</v>
      </c>
      <c r="U107" s="58">
        <v>29216</v>
      </c>
      <c r="V107" s="58">
        <v>18360</v>
      </c>
      <c r="W107" s="58">
        <v>25055</v>
      </c>
      <c r="X107" s="58">
        <v>53814</v>
      </c>
      <c r="Y107" s="58">
        <v>74107</v>
      </c>
      <c r="Z107" s="58">
        <v>76248</v>
      </c>
      <c r="AA107" s="58">
        <v>69282</v>
      </c>
      <c r="AB107" s="58">
        <v>47582</v>
      </c>
      <c r="AC107" s="58">
        <v>43763</v>
      </c>
      <c r="AD107" s="58">
        <v>53930</v>
      </c>
      <c r="AE107" s="58">
        <v>51126</v>
      </c>
      <c r="AF107" s="58">
        <v>33306</v>
      </c>
      <c r="AG107" s="58">
        <v>32933</v>
      </c>
      <c r="AH107" s="58">
        <v>40066</v>
      </c>
      <c r="AI107" s="58">
        <v>50400</v>
      </c>
      <c r="AJ107" s="58">
        <v>56130</v>
      </c>
      <c r="AK107" s="58">
        <v>29797</v>
      </c>
      <c r="AL107" s="58">
        <v>34700</v>
      </c>
      <c r="AM107" s="58">
        <v>32770</v>
      </c>
    </row>
    <row r="108" spans="1:39">
      <c r="B108" s="58" t="s">
        <v>1192</v>
      </c>
      <c r="C108" s="58" t="s">
        <v>1095</v>
      </c>
      <c r="D108" s="58">
        <v>619</v>
      </c>
      <c r="E108" s="58">
        <v>1571</v>
      </c>
      <c r="F108" s="58">
        <v>0</v>
      </c>
      <c r="G108" s="58">
        <v>159</v>
      </c>
      <c r="H108" s="58">
        <v>140</v>
      </c>
      <c r="I108" s="58">
        <v>5374</v>
      </c>
      <c r="J108" s="58">
        <v>6140</v>
      </c>
      <c r="K108" s="58">
        <v>9528</v>
      </c>
      <c r="L108" s="58">
        <v>10952</v>
      </c>
      <c r="M108" s="58">
        <v>2213</v>
      </c>
      <c r="N108" s="58">
        <v>6368</v>
      </c>
      <c r="O108" s="58">
        <v>6788</v>
      </c>
      <c r="P108" s="58">
        <v>6338</v>
      </c>
      <c r="Q108" s="58">
        <v>8355</v>
      </c>
      <c r="R108" s="58">
        <v>7068</v>
      </c>
      <c r="S108" s="58">
        <v>7510</v>
      </c>
      <c r="T108" s="58">
        <v>11415</v>
      </c>
      <c r="U108" s="58">
        <v>5821</v>
      </c>
      <c r="V108" s="58">
        <v>5123</v>
      </c>
      <c r="W108" s="58">
        <v>3745</v>
      </c>
      <c r="X108" s="58">
        <v>3656</v>
      </c>
      <c r="Y108" s="58">
        <v>4274</v>
      </c>
      <c r="Z108" s="58">
        <v>3661</v>
      </c>
      <c r="AA108" s="58">
        <v>4450</v>
      </c>
      <c r="AB108" s="58">
        <v>3219</v>
      </c>
      <c r="AC108" s="58">
        <v>2219</v>
      </c>
      <c r="AD108" s="58">
        <v>2006</v>
      </c>
      <c r="AE108" s="58">
        <v>2006</v>
      </c>
      <c r="AF108" s="58">
        <v>5195</v>
      </c>
      <c r="AG108" s="58">
        <v>4887</v>
      </c>
      <c r="AH108" s="58">
        <v>4927</v>
      </c>
      <c r="AI108" s="58">
        <v>5209</v>
      </c>
      <c r="AJ108" s="58">
        <v>5256</v>
      </c>
      <c r="AK108" s="58">
        <v>4926</v>
      </c>
      <c r="AL108" s="58">
        <v>4567</v>
      </c>
      <c r="AM108" s="58">
        <v>5208</v>
      </c>
    </row>
    <row r="109" spans="1:39">
      <c r="B109" s="58" t="s">
        <v>1193</v>
      </c>
      <c r="C109" s="58" t="s">
        <v>1119</v>
      </c>
      <c r="D109" s="58">
        <v>4802</v>
      </c>
      <c r="E109" s="58">
        <v>6622</v>
      </c>
      <c r="F109" s="58">
        <v>9455</v>
      </c>
      <c r="G109" s="58">
        <v>8011</v>
      </c>
      <c r="H109" s="58">
        <v>8747</v>
      </c>
      <c r="I109" s="58">
        <v>6377</v>
      </c>
      <c r="J109" s="58">
        <v>4803</v>
      </c>
      <c r="K109" s="58">
        <v>1904</v>
      </c>
      <c r="L109" s="58">
        <v>4628</v>
      </c>
      <c r="M109" s="58">
        <v>9011</v>
      </c>
      <c r="N109" s="58">
        <v>10172</v>
      </c>
      <c r="O109" s="58">
        <v>6792</v>
      </c>
      <c r="P109" s="58">
        <v>5852</v>
      </c>
      <c r="Q109" s="58">
        <v>6222</v>
      </c>
      <c r="R109" s="58">
        <v>8036</v>
      </c>
      <c r="S109" s="58">
        <v>1864</v>
      </c>
      <c r="T109" s="58">
        <v>3220</v>
      </c>
      <c r="U109" s="58">
        <v>490</v>
      </c>
      <c r="V109" s="58">
        <v>360</v>
      </c>
      <c r="W109" s="58">
        <v>1133</v>
      </c>
      <c r="X109" s="58">
        <v>74</v>
      </c>
      <c r="Y109" s="58">
        <v>53</v>
      </c>
      <c r="Z109" s="58">
        <v>49</v>
      </c>
      <c r="AA109" s="58">
        <v>126</v>
      </c>
      <c r="AB109" s="58">
        <v>1694</v>
      </c>
      <c r="AC109" s="58">
        <v>7252</v>
      </c>
      <c r="AD109" s="58">
        <v>8284</v>
      </c>
      <c r="AE109" s="58">
        <v>6818</v>
      </c>
      <c r="AF109" s="58">
        <v>5970</v>
      </c>
      <c r="AG109" s="58">
        <v>2504</v>
      </c>
      <c r="AH109" s="58">
        <v>5116</v>
      </c>
      <c r="AI109" s="58">
        <v>5955</v>
      </c>
      <c r="AJ109" s="58">
        <v>6026</v>
      </c>
      <c r="AK109" s="58">
        <v>3950</v>
      </c>
      <c r="AL109" s="58">
        <v>3956</v>
      </c>
      <c r="AM109" s="58">
        <v>7731</v>
      </c>
    </row>
    <row r="110" spans="1:39">
      <c r="B110" s="58" t="s">
        <v>1194</v>
      </c>
      <c r="C110" s="58" t="s">
        <v>1123</v>
      </c>
      <c r="D110" s="58">
        <v>38878</v>
      </c>
      <c r="E110" s="58">
        <v>41543</v>
      </c>
      <c r="F110" s="58">
        <v>5527</v>
      </c>
      <c r="G110" s="58">
        <v>3805</v>
      </c>
      <c r="H110" s="58">
        <v>5496</v>
      </c>
      <c r="I110" s="58">
        <v>19591</v>
      </c>
      <c r="J110" s="58">
        <v>13230</v>
      </c>
      <c r="K110" s="58">
        <v>18424</v>
      </c>
      <c r="L110" s="58">
        <v>12913</v>
      </c>
      <c r="M110" s="58">
        <v>8747</v>
      </c>
      <c r="N110" s="58">
        <v>18067</v>
      </c>
      <c r="O110" s="58">
        <v>15170</v>
      </c>
      <c r="P110" s="58">
        <v>12372</v>
      </c>
      <c r="Q110" s="58">
        <v>9742</v>
      </c>
      <c r="R110" s="58">
        <v>12805</v>
      </c>
      <c r="S110" s="58">
        <v>12001</v>
      </c>
      <c r="T110" s="58">
        <v>19783</v>
      </c>
      <c r="U110" s="58">
        <v>21683</v>
      </c>
      <c r="V110" s="58">
        <v>12757</v>
      </c>
      <c r="W110" s="58">
        <v>19939</v>
      </c>
      <c r="X110" s="58">
        <v>49830</v>
      </c>
      <c r="Y110" s="58">
        <v>69275</v>
      </c>
      <c r="Z110" s="58">
        <v>71536</v>
      </c>
      <c r="AA110" s="58">
        <v>63896</v>
      </c>
      <c r="AB110" s="58">
        <v>40378</v>
      </c>
      <c r="AC110" s="58">
        <v>24852</v>
      </c>
      <c r="AD110" s="58">
        <v>33130</v>
      </c>
      <c r="AE110" s="58">
        <v>32647</v>
      </c>
      <c r="AF110" s="58">
        <v>12307</v>
      </c>
      <c r="AG110" s="58">
        <v>14338</v>
      </c>
      <c r="AH110" s="58">
        <v>18962</v>
      </c>
      <c r="AI110" s="58">
        <v>26521</v>
      </c>
      <c r="AJ110" s="58">
        <v>34438</v>
      </c>
      <c r="AK110" s="58">
        <v>13257</v>
      </c>
      <c r="AL110" s="58">
        <v>23332</v>
      </c>
      <c r="AM110" s="58">
        <v>19683</v>
      </c>
    </row>
    <row r="111" spans="1:39">
      <c r="B111" s="58" t="s">
        <v>1195</v>
      </c>
      <c r="C111" s="58" t="s">
        <v>1139</v>
      </c>
      <c r="D111" s="58">
        <v>77</v>
      </c>
      <c r="E111" s="58">
        <v>290</v>
      </c>
      <c r="F111" s="58">
        <v>1683</v>
      </c>
      <c r="G111" s="58">
        <v>424</v>
      </c>
      <c r="H111" s="58">
        <v>139</v>
      </c>
      <c r="I111" s="58">
        <v>36</v>
      </c>
      <c r="J111" s="58">
        <v>60</v>
      </c>
      <c r="K111" s="58">
        <v>69</v>
      </c>
      <c r="L111" s="58">
        <v>610</v>
      </c>
      <c r="M111" s="58">
        <v>488</v>
      </c>
      <c r="N111" s="58">
        <v>230</v>
      </c>
      <c r="O111" s="58">
        <v>305</v>
      </c>
      <c r="P111" s="58">
        <v>152</v>
      </c>
      <c r="Q111" s="58">
        <v>128</v>
      </c>
      <c r="R111" s="58">
        <v>17</v>
      </c>
      <c r="S111" s="58">
        <v>2</v>
      </c>
      <c r="T111" s="58">
        <v>3</v>
      </c>
      <c r="U111" s="58">
        <v>31</v>
      </c>
      <c r="V111" s="58">
        <v>98</v>
      </c>
      <c r="W111" s="58">
        <v>210</v>
      </c>
      <c r="X111" s="58">
        <v>185</v>
      </c>
      <c r="Y111" s="58">
        <v>149</v>
      </c>
      <c r="Z111" s="58">
        <v>129</v>
      </c>
      <c r="AA111" s="58">
        <v>119</v>
      </c>
      <c r="AB111" s="58">
        <v>126</v>
      </c>
      <c r="AC111" s="58">
        <v>697</v>
      </c>
      <c r="AD111" s="58">
        <v>86</v>
      </c>
      <c r="AE111" s="58">
        <v>124</v>
      </c>
      <c r="AF111" s="58">
        <v>116</v>
      </c>
      <c r="AG111" s="58">
        <v>64</v>
      </c>
      <c r="AH111" s="58">
        <v>102</v>
      </c>
      <c r="AI111" s="58">
        <v>129</v>
      </c>
      <c r="AJ111" s="58">
        <v>175</v>
      </c>
      <c r="AK111" s="58">
        <v>45</v>
      </c>
      <c r="AL111" s="58">
        <v>0</v>
      </c>
      <c r="AM111" s="58">
        <v>0</v>
      </c>
    </row>
    <row r="112" spans="1:39">
      <c r="B112" s="58" t="s">
        <v>1196</v>
      </c>
      <c r="C112" s="58" t="s">
        <v>1159</v>
      </c>
      <c r="D112" s="58">
        <v>2023</v>
      </c>
      <c r="E112" s="58">
        <v>426</v>
      </c>
      <c r="F112" s="58">
        <v>437</v>
      </c>
      <c r="G112" s="58">
        <v>80</v>
      </c>
      <c r="H112" s="58">
        <v>336</v>
      </c>
      <c r="I112" s="58">
        <v>530</v>
      </c>
      <c r="J112" s="58">
        <v>780</v>
      </c>
      <c r="K112" s="58">
        <v>813</v>
      </c>
      <c r="L112" s="58">
        <v>842</v>
      </c>
      <c r="M112" s="58">
        <v>453</v>
      </c>
      <c r="N112" s="58">
        <v>12</v>
      </c>
      <c r="O112" s="58">
        <v>19</v>
      </c>
      <c r="P112" s="58">
        <v>97</v>
      </c>
      <c r="Q112" s="58">
        <v>127</v>
      </c>
      <c r="R112" s="58">
        <v>270</v>
      </c>
      <c r="S112" s="58">
        <v>303</v>
      </c>
      <c r="T112" s="58">
        <v>0</v>
      </c>
      <c r="U112" s="58">
        <v>45</v>
      </c>
      <c r="V112" s="58">
        <v>0</v>
      </c>
      <c r="W112" s="58">
        <v>0</v>
      </c>
      <c r="X112" s="58">
        <v>0</v>
      </c>
      <c r="Y112" s="58">
        <v>0</v>
      </c>
      <c r="Z112" s="58">
        <v>138</v>
      </c>
      <c r="AA112" s="58">
        <v>13</v>
      </c>
      <c r="AB112" s="58">
        <v>72</v>
      </c>
      <c r="AC112" s="58">
        <v>4</v>
      </c>
      <c r="AD112" s="58">
        <v>24</v>
      </c>
      <c r="AE112" s="58">
        <v>3</v>
      </c>
      <c r="AF112" s="58">
        <v>133</v>
      </c>
      <c r="AG112" s="58">
        <v>29</v>
      </c>
      <c r="AH112" s="58">
        <v>53</v>
      </c>
      <c r="AI112" s="58">
        <v>70</v>
      </c>
      <c r="AJ112" s="58">
        <v>44</v>
      </c>
      <c r="AK112" s="58">
        <v>57</v>
      </c>
      <c r="AL112" s="58">
        <v>56</v>
      </c>
      <c r="AM112" s="58">
        <v>0</v>
      </c>
    </row>
    <row r="113" spans="2:39">
      <c r="B113" s="58" t="s">
        <v>1197</v>
      </c>
      <c r="C113" s="58" t="s">
        <v>1171</v>
      </c>
      <c r="D113" s="58">
        <v>1414</v>
      </c>
      <c r="E113" s="58">
        <v>1120</v>
      </c>
      <c r="F113" s="58">
        <v>2813</v>
      </c>
      <c r="G113" s="58">
        <v>2462</v>
      </c>
      <c r="H113" s="58">
        <v>3102</v>
      </c>
      <c r="I113" s="58">
        <v>3154</v>
      </c>
      <c r="J113" s="58">
        <v>3219</v>
      </c>
      <c r="K113" s="58">
        <v>2158</v>
      </c>
      <c r="L113" s="58">
        <v>2620</v>
      </c>
      <c r="M113" s="58">
        <v>1401</v>
      </c>
      <c r="N113" s="58">
        <v>366</v>
      </c>
      <c r="O113" s="58">
        <v>581</v>
      </c>
      <c r="P113" s="58">
        <v>542</v>
      </c>
      <c r="Q113" s="58">
        <v>675</v>
      </c>
      <c r="R113" s="58">
        <v>1121</v>
      </c>
      <c r="S113" s="58">
        <v>1032</v>
      </c>
      <c r="T113" s="58">
        <v>1041</v>
      </c>
      <c r="U113" s="58">
        <v>1146</v>
      </c>
      <c r="V113" s="58">
        <v>23</v>
      </c>
      <c r="W113" s="58">
        <v>29</v>
      </c>
      <c r="X113" s="58">
        <v>69</v>
      </c>
      <c r="Y113" s="58">
        <v>356</v>
      </c>
      <c r="Z113" s="58">
        <v>735</v>
      </c>
      <c r="AA113" s="58">
        <v>678</v>
      </c>
      <c r="AB113" s="58">
        <v>2092</v>
      </c>
      <c r="AC113" s="58">
        <v>8740</v>
      </c>
      <c r="AD113" s="58">
        <v>10400</v>
      </c>
      <c r="AE113" s="58">
        <v>9528</v>
      </c>
      <c r="AF113" s="58">
        <v>9586</v>
      </c>
      <c r="AG113" s="58">
        <v>11112</v>
      </c>
      <c r="AH113" s="58">
        <v>10906</v>
      </c>
      <c r="AI113" s="58">
        <v>12517</v>
      </c>
      <c r="AJ113" s="58">
        <v>10191</v>
      </c>
      <c r="AK113" s="58">
        <v>7562</v>
      </c>
      <c r="AL113" s="58">
        <v>2789</v>
      </c>
      <c r="AM113" s="58">
        <v>147</v>
      </c>
    </row>
    <row r="114" spans="2:39">
      <c r="B114" s="58" t="s">
        <v>1198</v>
      </c>
      <c r="C114" s="58" t="s">
        <v>1323</v>
      </c>
      <c r="D114" s="58">
        <v>120527</v>
      </c>
      <c r="E114" s="58">
        <v>170512</v>
      </c>
      <c r="F114" s="58">
        <v>134851</v>
      </c>
      <c r="G114" s="58">
        <v>156154</v>
      </c>
      <c r="H114" s="58">
        <v>203260</v>
      </c>
      <c r="I114" s="58">
        <v>178330</v>
      </c>
      <c r="J114" s="58">
        <v>127338</v>
      </c>
      <c r="K114" s="58">
        <v>153478</v>
      </c>
      <c r="L114" s="58">
        <v>245354</v>
      </c>
      <c r="M114" s="58">
        <v>188709</v>
      </c>
      <c r="N114" s="58">
        <v>219635</v>
      </c>
      <c r="O114" s="58">
        <v>195481</v>
      </c>
      <c r="P114" s="58">
        <v>146456</v>
      </c>
      <c r="Q114" s="58">
        <v>144230</v>
      </c>
      <c r="R114" s="58">
        <v>128258</v>
      </c>
      <c r="S114" s="58">
        <v>117168</v>
      </c>
      <c r="T114" s="58">
        <v>185720</v>
      </c>
      <c r="U114" s="58">
        <v>144833</v>
      </c>
      <c r="V114" s="58">
        <v>160288</v>
      </c>
      <c r="W114" s="58">
        <v>211960</v>
      </c>
      <c r="X114" s="58">
        <v>166292</v>
      </c>
      <c r="Y114" s="58">
        <v>226753</v>
      </c>
      <c r="Z114" s="58">
        <v>237830</v>
      </c>
      <c r="AA114" s="58">
        <v>210461</v>
      </c>
      <c r="AB114" s="58">
        <v>177750</v>
      </c>
      <c r="AC114" s="58">
        <v>152309</v>
      </c>
      <c r="AD114" s="58">
        <v>196570</v>
      </c>
      <c r="AE114" s="58">
        <v>233005</v>
      </c>
      <c r="AF114" s="58">
        <v>204527</v>
      </c>
      <c r="AG114" s="58">
        <v>115995</v>
      </c>
      <c r="AH114" s="58">
        <v>135543</v>
      </c>
      <c r="AI114" s="58">
        <v>185420</v>
      </c>
      <c r="AJ114" s="58">
        <v>150003</v>
      </c>
      <c r="AK114" s="58">
        <v>102008</v>
      </c>
      <c r="AL114" s="58">
        <v>111193</v>
      </c>
      <c r="AM114" s="58">
        <v>172024</v>
      </c>
    </row>
    <row r="115" spans="2:39">
      <c r="B115" s="58" t="s">
        <v>1199</v>
      </c>
      <c r="C115" s="58" t="s">
        <v>1097</v>
      </c>
      <c r="D115" s="58">
        <v>4473</v>
      </c>
      <c r="E115" s="58">
        <v>295</v>
      </c>
      <c r="F115" s="58">
        <v>94</v>
      </c>
      <c r="G115" s="58">
        <v>82</v>
      </c>
      <c r="H115" s="58">
        <v>1666</v>
      </c>
      <c r="I115" s="58">
        <v>1030</v>
      </c>
      <c r="J115" s="58">
        <v>1530</v>
      </c>
      <c r="K115" s="58">
        <v>958</v>
      </c>
      <c r="L115" s="58">
        <v>1303</v>
      </c>
      <c r="M115" s="58">
        <v>1522</v>
      </c>
      <c r="N115" s="58">
        <v>637</v>
      </c>
      <c r="O115" s="58">
        <v>463</v>
      </c>
      <c r="P115" s="58">
        <v>423</v>
      </c>
      <c r="Q115" s="58">
        <v>433</v>
      </c>
      <c r="R115" s="58">
        <v>445</v>
      </c>
      <c r="S115" s="58">
        <v>553</v>
      </c>
      <c r="T115" s="58">
        <v>194</v>
      </c>
      <c r="U115" s="58">
        <v>246</v>
      </c>
      <c r="V115" s="58">
        <v>896</v>
      </c>
      <c r="W115" s="58">
        <v>1273</v>
      </c>
      <c r="X115" s="58">
        <v>836</v>
      </c>
      <c r="Y115" s="58">
        <v>275</v>
      </c>
      <c r="Z115" s="58">
        <v>1118</v>
      </c>
      <c r="AA115" s="58">
        <v>1404</v>
      </c>
      <c r="AB115" s="58">
        <v>1120</v>
      </c>
      <c r="AC115" s="58">
        <v>1096</v>
      </c>
      <c r="AD115" s="58">
        <v>879</v>
      </c>
      <c r="AE115" s="58">
        <v>126</v>
      </c>
      <c r="AF115" s="58">
        <v>149</v>
      </c>
      <c r="AG115" s="58">
        <v>123</v>
      </c>
      <c r="AH115" s="58">
        <v>46</v>
      </c>
      <c r="AI115" s="58">
        <v>61</v>
      </c>
      <c r="AJ115" s="58">
        <v>61</v>
      </c>
      <c r="AK115" s="58">
        <v>63</v>
      </c>
      <c r="AL115" s="58">
        <v>39</v>
      </c>
      <c r="AM115" s="58">
        <v>48</v>
      </c>
    </row>
    <row r="116" spans="2:39">
      <c r="B116" s="58" t="s">
        <v>1200</v>
      </c>
      <c r="C116" s="58" t="s">
        <v>1324</v>
      </c>
      <c r="D116" s="58">
        <v>5132</v>
      </c>
      <c r="E116" s="58">
        <v>6272</v>
      </c>
      <c r="F116" s="58">
        <v>2619</v>
      </c>
      <c r="G116" s="58">
        <v>364</v>
      </c>
      <c r="H116" s="58">
        <v>3917</v>
      </c>
      <c r="I116" s="58">
        <v>13191</v>
      </c>
      <c r="J116" s="58">
        <v>6756</v>
      </c>
      <c r="K116" s="58">
        <v>5168</v>
      </c>
      <c r="L116" s="58">
        <v>6346</v>
      </c>
      <c r="M116" s="58">
        <v>5022</v>
      </c>
      <c r="N116" s="58">
        <v>6296</v>
      </c>
      <c r="O116" s="58">
        <v>5751</v>
      </c>
      <c r="P116" s="58">
        <v>6283</v>
      </c>
      <c r="Q116" s="58">
        <v>5221</v>
      </c>
      <c r="R116" s="58">
        <v>4672</v>
      </c>
      <c r="S116" s="58">
        <v>3775</v>
      </c>
      <c r="T116" s="58">
        <v>3997</v>
      </c>
      <c r="U116" s="58">
        <v>4357</v>
      </c>
      <c r="V116" s="58">
        <v>4680</v>
      </c>
      <c r="W116" s="58">
        <v>9608</v>
      </c>
      <c r="X116" s="58">
        <v>11315</v>
      </c>
      <c r="Y116" s="58">
        <v>4789</v>
      </c>
      <c r="Z116" s="58">
        <v>1275</v>
      </c>
      <c r="AA116" s="58">
        <v>0</v>
      </c>
      <c r="AB116" s="58">
        <v>0</v>
      </c>
      <c r="AC116" s="58">
        <v>0</v>
      </c>
      <c r="AD116" s="58">
        <v>1229</v>
      </c>
      <c r="AE116" s="58">
        <v>6392</v>
      </c>
      <c r="AF116" s="58">
        <v>6770</v>
      </c>
      <c r="AG116" s="58">
        <v>6261</v>
      </c>
      <c r="AH116" s="58">
        <v>4808</v>
      </c>
      <c r="AI116" s="58">
        <v>6644</v>
      </c>
      <c r="AJ116" s="58">
        <v>6337</v>
      </c>
      <c r="AK116" s="58">
        <v>7282</v>
      </c>
      <c r="AL116" s="58">
        <v>1535</v>
      </c>
      <c r="AM116" s="58">
        <v>7377</v>
      </c>
    </row>
    <row r="117" spans="2:39">
      <c r="B117" s="58" t="s">
        <v>1201</v>
      </c>
      <c r="C117" s="58" t="s">
        <v>1121</v>
      </c>
      <c r="D117" s="58">
        <v>27867</v>
      </c>
      <c r="E117" s="58">
        <v>30371</v>
      </c>
      <c r="F117" s="58">
        <v>30736</v>
      </c>
      <c r="G117" s="58">
        <v>27211</v>
      </c>
      <c r="H117" s="58">
        <v>30833</v>
      </c>
      <c r="I117" s="58">
        <v>40728</v>
      </c>
      <c r="J117" s="58">
        <v>35573</v>
      </c>
      <c r="K117" s="58">
        <v>26865</v>
      </c>
      <c r="L117" s="58">
        <v>29497</v>
      </c>
      <c r="M117" s="58">
        <v>31900</v>
      </c>
      <c r="N117" s="58">
        <v>31954</v>
      </c>
      <c r="O117" s="58">
        <v>28245</v>
      </c>
      <c r="P117" s="58">
        <v>28932</v>
      </c>
      <c r="Q117" s="58">
        <v>31056</v>
      </c>
      <c r="R117" s="58">
        <v>6024</v>
      </c>
      <c r="S117" s="58">
        <v>8371</v>
      </c>
      <c r="T117" s="58">
        <v>5788</v>
      </c>
      <c r="U117" s="58">
        <v>3718</v>
      </c>
      <c r="V117" s="58">
        <v>1337</v>
      </c>
      <c r="W117" s="58">
        <v>18676</v>
      </c>
      <c r="X117" s="58">
        <v>2673</v>
      </c>
      <c r="Y117" s="58">
        <v>18291</v>
      </c>
      <c r="Z117" s="58">
        <v>17930</v>
      </c>
      <c r="AA117" s="58">
        <v>11546</v>
      </c>
      <c r="AB117" s="58">
        <v>3214</v>
      </c>
      <c r="AC117" s="58">
        <v>17035</v>
      </c>
      <c r="AD117" s="58">
        <v>34717</v>
      </c>
      <c r="AE117" s="58">
        <v>36283</v>
      </c>
      <c r="AF117" s="58">
        <v>20384</v>
      </c>
      <c r="AG117" s="58">
        <v>505</v>
      </c>
      <c r="AH117" s="58">
        <v>1474</v>
      </c>
      <c r="AI117" s="58">
        <v>9835</v>
      </c>
      <c r="AJ117" s="58">
        <v>7094</v>
      </c>
      <c r="AK117" s="58">
        <v>393</v>
      </c>
      <c r="AL117" s="58">
        <v>455</v>
      </c>
      <c r="AM117" s="58">
        <v>11126</v>
      </c>
    </row>
    <row r="118" spans="2:39">
      <c r="B118" s="58" t="s">
        <v>1202</v>
      </c>
      <c r="C118" s="58" t="s">
        <v>1141</v>
      </c>
      <c r="D118" s="58">
        <v>20368</v>
      </c>
      <c r="E118" s="58">
        <v>42823</v>
      </c>
      <c r="F118" s="58">
        <v>26523</v>
      </c>
      <c r="G118" s="58">
        <v>34302</v>
      </c>
      <c r="H118" s="58">
        <v>49332</v>
      </c>
      <c r="I118" s="58">
        <v>62243</v>
      </c>
      <c r="J118" s="58">
        <v>29342</v>
      </c>
      <c r="K118" s="58">
        <v>62367</v>
      </c>
      <c r="L118" s="58">
        <v>124174</v>
      </c>
      <c r="M118" s="58">
        <v>75769</v>
      </c>
      <c r="N118" s="58">
        <v>96355</v>
      </c>
      <c r="O118" s="58">
        <v>78277</v>
      </c>
      <c r="P118" s="58">
        <v>65054</v>
      </c>
      <c r="Q118" s="58">
        <v>54073</v>
      </c>
      <c r="R118" s="58">
        <v>44261</v>
      </c>
      <c r="S118" s="58">
        <v>18628</v>
      </c>
      <c r="T118" s="58">
        <v>16869</v>
      </c>
      <c r="U118" s="58">
        <v>14262</v>
      </c>
      <c r="V118" s="58">
        <v>31802</v>
      </c>
      <c r="W118" s="58">
        <v>20940</v>
      </c>
      <c r="X118" s="58">
        <v>19523</v>
      </c>
      <c r="Y118" s="58">
        <v>18557</v>
      </c>
      <c r="Z118" s="58">
        <v>16898</v>
      </c>
      <c r="AA118" s="58">
        <v>15616</v>
      </c>
      <c r="AB118" s="58">
        <v>15055</v>
      </c>
      <c r="AC118" s="58">
        <v>8071</v>
      </c>
      <c r="AD118" s="58">
        <v>1778</v>
      </c>
      <c r="AE118" s="58">
        <v>1660</v>
      </c>
      <c r="AF118" s="58">
        <v>1325</v>
      </c>
      <c r="AG118" s="58">
        <v>1265</v>
      </c>
      <c r="AH118" s="58">
        <v>1084</v>
      </c>
      <c r="AI118" s="58">
        <v>1223</v>
      </c>
      <c r="AJ118" s="58">
        <v>3602</v>
      </c>
      <c r="AK118" s="58">
        <v>3133</v>
      </c>
      <c r="AL118" s="58">
        <v>490</v>
      </c>
      <c r="AM118" s="58">
        <v>1157</v>
      </c>
    </row>
    <row r="119" spans="2:39">
      <c r="B119" s="58" t="s">
        <v>1203</v>
      </c>
      <c r="C119" s="58" t="s">
        <v>1145</v>
      </c>
      <c r="D119" s="58">
        <v>7889</v>
      </c>
      <c r="E119" s="58">
        <v>34328</v>
      </c>
      <c r="F119" s="58">
        <v>19867</v>
      </c>
      <c r="G119" s="58">
        <v>28100</v>
      </c>
      <c r="H119" s="58">
        <v>35473</v>
      </c>
      <c r="I119" s="58">
        <v>17457</v>
      </c>
      <c r="J119" s="58">
        <v>11872</v>
      </c>
      <c r="K119" s="58">
        <v>15890</v>
      </c>
      <c r="L119" s="58">
        <v>35069</v>
      </c>
      <c r="M119" s="58">
        <v>24774</v>
      </c>
      <c r="N119" s="58">
        <v>14017</v>
      </c>
      <c r="O119" s="58">
        <v>11578</v>
      </c>
      <c r="P119" s="58">
        <v>7180</v>
      </c>
      <c r="Q119" s="58">
        <v>9009</v>
      </c>
      <c r="R119" s="58">
        <v>24067</v>
      </c>
      <c r="S119" s="58">
        <v>33253</v>
      </c>
      <c r="T119" s="58">
        <v>46503</v>
      </c>
      <c r="U119" s="58">
        <v>27311</v>
      </c>
      <c r="V119" s="58">
        <v>20300</v>
      </c>
      <c r="W119" s="58">
        <v>89239</v>
      </c>
      <c r="X119" s="58">
        <v>76068</v>
      </c>
      <c r="Y119" s="58">
        <v>80869</v>
      </c>
      <c r="Z119" s="58">
        <v>87107</v>
      </c>
      <c r="AA119" s="58">
        <v>63226</v>
      </c>
      <c r="AB119" s="58">
        <v>44510</v>
      </c>
      <c r="AC119" s="58">
        <v>35307</v>
      </c>
      <c r="AD119" s="58">
        <v>33709</v>
      </c>
      <c r="AE119" s="58">
        <v>42254</v>
      </c>
      <c r="AF119" s="58">
        <v>35237</v>
      </c>
      <c r="AG119" s="58">
        <v>23218</v>
      </c>
      <c r="AH119" s="58">
        <v>57337</v>
      </c>
      <c r="AI119" s="58">
        <v>76209</v>
      </c>
      <c r="AJ119" s="58">
        <v>64268</v>
      </c>
      <c r="AK119" s="58">
        <v>35667</v>
      </c>
      <c r="AL119" s="58">
        <v>48147</v>
      </c>
      <c r="AM119" s="58">
        <v>55936</v>
      </c>
    </row>
    <row r="120" spans="2:39">
      <c r="B120" s="58" t="s">
        <v>1204</v>
      </c>
      <c r="C120" s="58" t="s">
        <v>1157</v>
      </c>
      <c r="D120" s="58">
        <v>54798</v>
      </c>
      <c r="E120" s="58">
        <v>56423</v>
      </c>
      <c r="F120" s="58">
        <v>55012</v>
      </c>
      <c r="G120" s="58">
        <v>66095</v>
      </c>
      <c r="H120" s="58">
        <v>82038</v>
      </c>
      <c r="I120" s="58">
        <v>43679</v>
      </c>
      <c r="J120" s="58">
        <v>42263</v>
      </c>
      <c r="K120" s="58">
        <v>42231</v>
      </c>
      <c r="L120" s="58">
        <v>48964</v>
      </c>
      <c r="M120" s="58">
        <v>49722</v>
      </c>
      <c r="N120" s="58">
        <v>70375</v>
      </c>
      <c r="O120" s="58">
        <v>71167</v>
      </c>
      <c r="P120" s="58">
        <v>38584</v>
      </c>
      <c r="Q120" s="58">
        <v>44437</v>
      </c>
      <c r="R120" s="58">
        <v>48789</v>
      </c>
      <c r="S120" s="58">
        <v>52589</v>
      </c>
      <c r="T120" s="58">
        <v>112369</v>
      </c>
      <c r="U120" s="58">
        <v>94938</v>
      </c>
      <c r="V120" s="58">
        <v>101273</v>
      </c>
      <c r="W120" s="58">
        <v>72224</v>
      </c>
      <c r="X120" s="58">
        <v>55877</v>
      </c>
      <c r="Y120" s="58">
        <v>103972</v>
      </c>
      <c r="Z120" s="58">
        <v>113502</v>
      </c>
      <c r="AA120" s="58">
        <v>118670</v>
      </c>
      <c r="AB120" s="58">
        <v>113851</v>
      </c>
      <c r="AC120" s="58">
        <v>90800</v>
      </c>
      <c r="AD120" s="58">
        <v>124258</v>
      </c>
      <c r="AE120" s="58">
        <v>146291</v>
      </c>
      <c r="AF120" s="58">
        <v>140663</v>
      </c>
      <c r="AG120" s="58">
        <v>84624</v>
      </c>
      <c r="AH120" s="58">
        <v>70794</v>
      </c>
      <c r="AI120" s="58">
        <v>91448</v>
      </c>
      <c r="AJ120" s="58">
        <v>68641</v>
      </c>
      <c r="AK120" s="58">
        <v>55470</v>
      </c>
      <c r="AL120" s="58">
        <v>60528</v>
      </c>
      <c r="AM120" s="58">
        <v>96380</v>
      </c>
    </row>
    <row r="121" spans="2:39">
      <c r="B121" s="58" t="s">
        <v>1205</v>
      </c>
      <c r="C121" s="58" t="s">
        <v>1325</v>
      </c>
      <c r="D121" s="58">
        <v>406980</v>
      </c>
      <c r="E121" s="58">
        <v>306774</v>
      </c>
      <c r="F121" s="58">
        <v>355124</v>
      </c>
      <c r="G121" s="58">
        <v>393199</v>
      </c>
      <c r="H121" s="58">
        <v>393104</v>
      </c>
      <c r="I121" s="58">
        <v>337876</v>
      </c>
      <c r="J121" s="58">
        <v>332456</v>
      </c>
      <c r="K121" s="58">
        <v>298943</v>
      </c>
      <c r="L121" s="58">
        <v>323813</v>
      </c>
      <c r="M121" s="58">
        <v>277241</v>
      </c>
      <c r="N121" s="58">
        <v>319596</v>
      </c>
      <c r="O121" s="58">
        <v>336541</v>
      </c>
      <c r="P121" s="58">
        <v>407808</v>
      </c>
      <c r="Q121" s="58">
        <v>370133</v>
      </c>
      <c r="R121" s="58">
        <v>334075</v>
      </c>
      <c r="S121" s="58">
        <v>324647</v>
      </c>
      <c r="T121" s="58">
        <v>326375</v>
      </c>
      <c r="U121" s="58">
        <v>359690</v>
      </c>
      <c r="V121" s="58">
        <v>368382</v>
      </c>
      <c r="W121" s="58">
        <v>339581</v>
      </c>
      <c r="X121" s="58">
        <v>336566</v>
      </c>
      <c r="Y121" s="58">
        <v>377227</v>
      </c>
      <c r="Z121" s="58">
        <v>340377</v>
      </c>
      <c r="AA121" s="58">
        <v>300889</v>
      </c>
      <c r="AB121" s="58">
        <v>274739</v>
      </c>
      <c r="AC121" s="58">
        <v>263252</v>
      </c>
      <c r="AD121" s="58">
        <v>232429</v>
      </c>
      <c r="AE121" s="58">
        <v>230287</v>
      </c>
      <c r="AF121" s="58">
        <v>254322</v>
      </c>
      <c r="AG121" s="58">
        <v>311138</v>
      </c>
      <c r="AH121" s="58">
        <v>304415</v>
      </c>
      <c r="AI121" s="58">
        <v>258630</v>
      </c>
      <c r="AJ121" s="58">
        <v>200428</v>
      </c>
      <c r="AK121" s="58">
        <v>166998</v>
      </c>
      <c r="AL121" s="58">
        <v>231561</v>
      </c>
      <c r="AM121" s="58">
        <v>211046</v>
      </c>
    </row>
    <row r="122" spans="2:39">
      <c r="B122" s="58" t="s">
        <v>1206</v>
      </c>
      <c r="C122" s="58" t="s">
        <v>1099</v>
      </c>
      <c r="D122" s="58">
        <v>86605</v>
      </c>
      <c r="E122" s="58">
        <v>55335</v>
      </c>
      <c r="F122" s="58">
        <v>80956</v>
      </c>
      <c r="G122" s="58">
        <v>109315</v>
      </c>
      <c r="H122" s="58">
        <v>93617</v>
      </c>
      <c r="I122" s="58">
        <v>84939</v>
      </c>
      <c r="J122" s="58">
        <v>87689</v>
      </c>
      <c r="K122" s="58">
        <v>73568</v>
      </c>
      <c r="L122" s="58">
        <v>89959</v>
      </c>
      <c r="M122" s="58">
        <v>73096</v>
      </c>
      <c r="N122" s="58">
        <v>96428</v>
      </c>
      <c r="O122" s="58">
        <v>94200</v>
      </c>
      <c r="P122" s="58">
        <v>106030</v>
      </c>
      <c r="Q122" s="58">
        <v>74037</v>
      </c>
      <c r="R122" s="58">
        <v>106370</v>
      </c>
      <c r="S122" s="58">
        <v>133681</v>
      </c>
      <c r="T122" s="58">
        <v>118877</v>
      </c>
      <c r="U122" s="58">
        <v>112867</v>
      </c>
      <c r="V122" s="58">
        <v>78074</v>
      </c>
      <c r="W122" s="58">
        <v>90854</v>
      </c>
      <c r="X122" s="58">
        <v>72790</v>
      </c>
      <c r="Y122" s="58">
        <v>73273</v>
      </c>
      <c r="Z122" s="58">
        <v>77188</v>
      </c>
      <c r="AA122" s="58">
        <v>74409</v>
      </c>
      <c r="AB122" s="58">
        <v>64963</v>
      </c>
      <c r="AC122" s="58">
        <v>33651</v>
      </c>
      <c r="AD122" s="58">
        <v>42353</v>
      </c>
      <c r="AE122" s="58">
        <v>46461</v>
      </c>
      <c r="AF122" s="58">
        <v>66711</v>
      </c>
      <c r="AG122" s="58">
        <v>93844</v>
      </c>
      <c r="AH122" s="58">
        <v>92435</v>
      </c>
      <c r="AI122" s="58">
        <v>81977</v>
      </c>
      <c r="AJ122" s="58">
        <v>73724</v>
      </c>
      <c r="AK122" s="58">
        <v>25214</v>
      </c>
      <c r="AL122" s="58">
        <v>40288</v>
      </c>
      <c r="AM122" s="58">
        <v>35244</v>
      </c>
    </row>
    <row r="123" spans="2:39">
      <c r="B123" s="58" t="s">
        <v>1207</v>
      </c>
      <c r="C123" s="58" t="s">
        <v>1101</v>
      </c>
      <c r="D123" s="58">
        <v>86610</v>
      </c>
      <c r="E123" s="58">
        <v>68080</v>
      </c>
      <c r="F123" s="58">
        <v>64578</v>
      </c>
      <c r="G123" s="58">
        <v>80318</v>
      </c>
      <c r="H123" s="58">
        <v>82614</v>
      </c>
      <c r="I123" s="58">
        <v>65462</v>
      </c>
      <c r="J123" s="58">
        <v>67333</v>
      </c>
      <c r="K123" s="58">
        <v>61547</v>
      </c>
      <c r="L123" s="58">
        <v>65351</v>
      </c>
      <c r="M123" s="58">
        <v>54289</v>
      </c>
      <c r="N123" s="58">
        <v>70879</v>
      </c>
      <c r="O123" s="58">
        <v>71536</v>
      </c>
      <c r="P123" s="58">
        <v>78361</v>
      </c>
      <c r="Q123" s="58">
        <v>100590</v>
      </c>
      <c r="R123" s="58">
        <v>76415</v>
      </c>
      <c r="S123" s="58">
        <v>77197</v>
      </c>
      <c r="T123" s="58">
        <v>75925</v>
      </c>
      <c r="U123" s="58">
        <v>74348</v>
      </c>
      <c r="V123" s="58">
        <v>122300</v>
      </c>
      <c r="W123" s="58">
        <v>112304</v>
      </c>
      <c r="X123" s="58">
        <v>121454</v>
      </c>
      <c r="Y123" s="58">
        <v>123026</v>
      </c>
      <c r="Z123" s="58">
        <v>124794</v>
      </c>
      <c r="AA123" s="58">
        <v>78927</v>
      </c>
      <c r="AB123" s="58">
        <v>69710</v>
      </c>
      <c r="AC123" s="58">
        <v>62072</v>
      </c>
      <c r="AD123" s="58">
        <v>63770</v>
      </c>
      <c r="AE123" s="58">
        <v>71374</v>
      </c>
      <c r="AF123" s="58">
        <v>63902</v>
      </c>
      <c r="AG123" s="58">
        <v>66004</v>
      </c>
      <c r="AH123" s="58">
        <v>59889</v>
      </c>
      <c r="AI123" s="58">
        <v>44891</v>
      </c>
      <c r="AJ123" s="58">
        <v>20804</v>
      </c>
      <c r="AK123" s="58">
        <v>32127</v>
      </c>
      <c r="AL123" s="58">
        <v>49317</v>
      </c>
      <c r="AM123" s="58">
        <v>43502</v>
      </c>
    </row>
    <row r="124" spans="2:39">
      <c r="B124" s="58" t="s">
        <v>1208</v>
      </c>
      <c r="C124" s="58" t="s">
        <v>1147</v>
      </c>
      <c r="D124" s="58">
        <v>54740</v>
      </c>
      <c r="E124" s="58">
        <v>35189</v>
      </c>
      <c r="F124" s="58">
        <v>59564</v>
      </c>
      <c r="G124" s="58">
        <v>51771</v>
      </c>
      <c r="H124" s="58">
        <v>52122</v>
      </c>
      <c r="I124" s="58">
        <v>36898</v>
      </c>
      <c r="J124" s="58">
        <v>43522</v>
      </c>
      <c r="K124" s="58">
        <v>42634</v>
      </c>
      <c r="L124" s="58">
        <v>48648</v>
      </c>
      <c r="M124" s="58">
        <v>57018</v>
      </c>
      <c r="N124" s="58">
        <v>59772</v>
      </c>
      <c r="O124" s="58">
        <v>75483</v>
      </c>
      <c r="P124" s="58">
        <v>74266</v>
      </c>
      <c r="Q124" s="58">
        <v>69309</v>
      </c>
      <c r="R124" s="58">
        <v>45996</v>
      </c>
      <c r="S124" s="58">
        <v>56616</v>
      </c>
      <c r="T124" s="58">
        <v>65877</v>
      </c>
      <c r="U124" s="58">
        <v>81961</v>
      </c>
      <c r="V124" s="58">
        <v>88461</v>
      </c>
      <c r="W124" s="58">
        <v>66265</v>
      </c>
      <c r="X124" s="58">
        <v>60844</v>
      </c>
      <c r="Y124" s="58">
        <v>88655</v>
      </c>
      <c r="Z124" s="58">
        <v>44232</v>
      </c>
      <c r="AA124" s="58">
        <v>47855</v>
      </c>
      <c r="AB124" s="58">
        <v>29022</v>
      </c>
      <c r="AC124" s="58">
        <v>89823</v>
      </c>
      <c r="AD124" s="58">
        <v>62103</v>
      </c>
      <c r="AE124" s="58">
        <v>32158</v>
      </c>
      <c r="AF124" s="58">
        <v>41501</v>
      </c>
      <c r="AG124" s="58">
        <v>69301</v>
      </c>
      <c r="AH124" s="58">
        <v>75569</v>
      </c>
      <c r="AI124" s="58">
        <v>67398</v>
      </c>
      <c r="AJ124" s="58">
        <v>49308</v>
      </c>
      <c r="AK124" s="58">
        <v>46752</v>
      </c>
      <c r="AL124" s="58">
        <v>45792</v>
      </c>
      <c r="AM124" s="58">
        <v>42420</v>
      </c>
    </row>
    <row r="125" spans="2:39">
      <c r="B125" s="58" t="s">
        <v>1209</v>
      </c>
      <c r="C125" s="58" t="s">
        <v>1161</v>
      </c>
      <c r="D125" s="58">
        <v>22297</v>
      </c>
      <c r="E125" s="58">
        <v>25473</v>
      </c>
      <c r="F125" s="58">
        <v>28825</v>
      </c>
      <c r="G125" s="58">
        <v>34676</v>
      </c>
      <c r="H125" s="58">
        <v>35308</v>
      </c>
      <c r="I125" s="58">
        <v>30723</v>
      </c>
      <c r="J125" s="58">
        <v>28583</v>
      </c>
      <c r="K125" s="58">
        <v>25425</v>
      </c>
      <c r="L125" s="58">
        <v>16008</v>
      </c>
      <c r="M125" s="58">
        <v>7873</v>
      </c>
      <c r="N125" s="58">
        <v>9332</v>
      </c>
      <c r="O125" s="58">
        <v>7187</v>
      </c>
      <c r="P125" s="58">
        <v>11397</v>
      </c>
      <c r="Q125" s="58">
        <v>14381</v>
      </c>
      <c r="R125" s="58">
        <v>16635</v>
      </c>
      <c r="S125" s="58">
        <v>13708</v>
      </c>
      <c r="T125" s="58">
        <v>16858</v>
      </c>
      <c r="U125" s="58">
        <v>16796</v>
      </c>
      <c r="V125" s="58">
        <v>12646</v>
      </c>
      <c r="W125" s="58">
        <v>5872</v>
      </c>
      <c r="X125" s="58">
        <v>13651</v>
      </c>
      <c r="Y125" s="58">
        <v>10140</v>
      </c>
      <c r="Z125" s="58">
        <v>9694</v>
      </c>
      <c r="AA125" s="58">
        <v>11321</v>
      </c>
      <c r="AB125" s="58">
        <v>16023</v>
      </c>
      <c r="AC125" s="58">
        <v>3602</v>
      </c>
      <c r="AD125" s="58">
        <v>3051</v>
      </c>
      <c r="AE125" s="58">
        <v>3973</v>
      </c>
      <c r="AF125" s="58">
        <v>3983</v>
      </c>
      <c r="AG125" s="58">
        <v>6621</v>
      </c>
      <c r="AH125" s="58">
        <v>6605</v>
      </c>
      <c r="AI125" s="58">
        <v>6995</v>
      </c>
      <c r="AJ125" s="58">
        <v>5612</v>
      </c>
      <c r="AK125" s="58">
        <v>4452</v>
      </c>
      <c r="AL125" s="58">
        <v>2059</v>
      </c>
      <c r="AM125" s="58">
        <v>4874</v>
      </c>
    </row>
    <row r="126" spans="2:39">
      <c r="B126" s="58" t="s">
        <v>1210</v>
      </c>
      <c r="C126" s="58" t="s">
        <v>1173</v>
      </c>
      <c r="D126" s="58">
        <v>128721</v>
      </c>
      <c r="E126" s="58">
        <v>103515</v>
      </c>
      <c r="F126" s="58">
        <v>108838</v>
      </c>
      <c r="G126" s="58">
        <v>105996</v>
      </c>
      <c r="H126" s="58">
        <v>117410</v>
      </c>
      <c r="I126" s="58">
        <v>93726</v>
      </c>
      <c r="J126" s="58">
        <v>81557</v>
      </c>
      <c r="K126" s="58">
        <v>72924</v>
      </c>
      <c r="L126" s="58">
        <v>81475</v>
      </c>
      <c r="M126" s="58">
        <v>65189</v>
      </c>
      <c r="N126" s="58">
        <v>66213</v>
      </c>
      <c r="O126" s="58">
        <v>73546</v>
      </c>
      <c r="P126" s="58">
        <v>131296</v>
      </c>
      <c r="Q126" s="58">
        <v>93815</v>
      </c>
      <c r="R126" s="58">
        <v>68093</v>
      </c>
      <c r="S126" s="58">
        <v>33824</v>
      </c>
      <c r="T126" s="58">
        <v>37893</v>
      </c>
      <c r="U126" s="58">
        <v>64457</v>
      </c>
      <c r="V126" s="58">
        <v>56308</v>
      </c>
      <c r="W126" s="58">
        <v>53887</v>
      </c>
      <c r="X126" s="58">
        <v>54029</v>
      </c>
      <c r="Y126" s="58">
        <v>66910</v>
      </c>
      <c r="Z126" s="58">
        <v>69592</v>
      </c>
      <c r="AA126" s="58">
        <v>72611</v>
      </c>
      <c r="AB126" s="58">
        <v>79606</v>
      </c>
      <c r="AC126" s="58">
        <v>63960</v>
      </c>
      <c r="AD126" s="58">
        <v>49503</v>
      </c>
      <c r="AE126" s="58">
        <v>63611</v>
      </c>
      <c r="AF126" s="58">
        <v>67769</v>
      </c>
      <c r="AG126" s="58">
        <v>65433</v>
      </c>
      <c r="AH126" s="58">
        <v>68132</v>
      </c>
      <c r="AI126" s="58">
        <v>49693</v>
      </c>
      <c r="AJ126" s="58">
        <v>42234</v>
      </c>
      <c r="AK126" s="58">
        <v>40554</v>
      </c>
      <c r="AL126" s="58">
        <v>82411</v>
      </c>
      <c r="AM126" s="58">
        <v>74649</v>
      </c>
    </row>
    <row r="127" spans="2:39">
      <c r="B127" s="58" t="s">
        <v>1211</v>
      </c>
      <c r="C127" s="58" t="s">
        <v>1177</v>
      </c>
      <c r="D127" s="58">
        <v>28006</v>
      </c>
      <c r="E127" s="58">
        <v>19182</v>
      </c>
      <c r="F127" s="58">
        <v>12363</v>
      </c>
      <c r="G127" s="58">
        <v>11123</v>
      </c>
      <c r="H127" s="58">
        <v>12033</v>
      </c>
      <c r="I127" s="58">
        <v>26127</v>
      </c>
      <c r="J127" s="58">
        <v>23771</v>
      </c>
      <c r="K127" s="58">
        <v>22844</v>
      </c>
      <c r="L127" s="58">
        <v>22372</v>
      </c>
      <c r="M127" s="58">
        <v>19776</v>
      </c>
      <c r="N127" s="58">
        <v>16972</v>
      </c>
      <c r="O127" s="58">
        <v>14591</v>
      </c>
      <c r="P127" s="58">
        <v>6458</v>
      </c>
      <c r="Q127" s="58">
        <v>18000</v>
      </c>
      <c r="R127" s="58">
        <v>20568</v>
      </c>
      <c r="S127" s="58">
        <v>9621</v>
      </c>
      <c r="T127" s="58">
        <v>10946</v>
      </c>
      <c r="U127" s="58">
        <v>9261</v>
      </c>
      <c r="V127" s="58">
        <v>10593</v>
      </c>
      <c r="W127" s="58">
        <v>10398</v>
      </c>
      <c r="X127" s="58">
        <v>13799</v>
      </c>
      <c r="Y127" s="58">
        <v>15224</v>
      </c>
      <c r="Z127" s="58">
        <v>14878</v>
      </c>
      <c r="AA127" s="58">
        <v>15766</v>
      </c>
      <c r="AB127" s="58">
        <v>15416</v>
      </c>
      <c r="AC127" s="58">
        <v>10143</v>
      </c>
      <c r="AD127" s="58">
        <v>11650</v>
      </c>
      <c r="AE127" s="58">
        <v>12711</v>
      </c>
      <c r="AF127" s="58">
        <v>10456</v>
      </c>
      <c r="AG127" s="58">
        <v>9935</v>
      </c>
      <c r="AH127" s="58">
        <v>1785</v>
      </c>
      <c r="AI127" s="58">
        <v>7677</v>
      </c>
      <c r="AJ127" s="58">
        <v>8746</v>
      </c>
      <c r="AK127" s="58">
        <v>17899</v>
      </c>
      <c r="AL127" s="58">
        <v>11694</v>
      </c>
      <c r="AM127" s="58">
        <v>10357</v>
      </c>
    </row>
    <row r="128" spans="2:39">
      <c r="B128" s="58" t="s">
        <v>1212</v>
      </c>
      <c r="C128" s="58" t="s">
        <v>1326</v>
      </c>
      <c r="D128" s="58">
        <v>1210702</v>
      </c>
      <c r="E128" s="58">
        <v>1047269</v>
      </c>
      <c r="F128" s="58">
        <v>1142707</v>
      </c>
      <c r="G128" s="58">
        <v>1108096</v>
      </c>
      <c r="H128" s="58">
        <v>1231924</v>
      </c>
      <c r="I128" s="58">
        <v>1326339</v>
      </c>
      <c r="J128" s="58">
        <v>1358140</v>
      </c>
      <c r="K128" s="58">
        <v>1189078</v>
      </c>
      <c r="L128" s="58">
        <v>1242347</v>
      </c>
      <c r="M128" s="58">
        <v>1175220</v>
      </c>
      <c r="N128" s="58">
        <v>1183866</v>
      </c>
      <c r="O128" s="58">
        <v>1427588</v>
      </c>
      <c r="P128" s="58">
        <v>1440730</v>
      </c>
      <c r="Q128" s="58">
        <v>1342830</v>
      </c>
      <c r="R128" s="58">
        <v>1324803</v>
      </c>
      <c r="S128" s="58">
        <v>1312935</v>
      </c>
      <c r="T128" s="58">
        <v>1306816</v>
      </c>
      <c r="U128" s="58">
        <v>1056240</v>
      </c>
      <c r="V128" s="58">
        <v>1227782</v>
      </c>
      <c r="W128" s="58">
        <v>1406333</v>
      </c>
      <c r="X128" s="58">
        <v>1022009</v>
      </c>
      <c r="Y128" s="58">
        <v>1240086</v>
      </c>
      <c r="Z128" s="58">
        <v>1287703</v>
      </c>
      <c r="AA128" s="58">
        <v>1561277</v>
      </c>
      <c r="AB128" s="58">
        <v>1420396</v>
      </c>
      <c r="AC128" s="58">
        <v>1144926</v>
      </c>
      <c r="AD128" s="58">
        <v>1223206</v>
      </c>
      <c r="AE128" s="58">
        <v>1215528</v>
      </c>
      <c r="AF128" s="58">
        <v>1195263</v>
      </c>
      <c r="AG128" s="58">
        <v>1465006</v>
      </c>
      <c r="AH128" s="58">
        <v>1740390</v>
      </c>
      <c r="AI128" s="58">
        <v>1709167</v>
      </c>
      <c r="AJ128" s="58">
        <v>1596536</v>
      </c>
      <c r="AK128" s="58">
        <v>1548238</v>
      </c>
      <c r="AL128" s="58">
        <v>1559922</v>
      </c>
      <c r="AM128" s="58">
        <v>1454082</v>
      </c>
    </row>
    <row r="129" spans="2:39">
      <c r="B129" s="58" t="s">
        <v>1213</v>
      </c>
      <c r="C129" s="58" t="s">
        <v>1107</v>
      </c>
      <c r="D129" s="58">
        <v>176947</v>
      </c>
      <c r="E129" s="58">
        <v>141414</v>
      </c>
      <c r="F129" s="58">
        <v>127267</v>
      </c>
      <c r="G129" s="58">
        <v>106447</v>
      </c>
      <c r="H129" s="58">
        <v>86536</v>
      </c>
      <c r="I129" s="58">
        <v>138438</v>
      </c>
      <c r="J129" s="58">
        <v>141136</v>
      </c>
      <c r="K129" s="58">
        <v>120118</v>
      </c>
      <c r="L129" s="58">
        <v>117126</v>
      </c>
      <c r="M129" s="58">
        <v>126696</v>
      </c>
      <c r="N129" s="58">
        <v>132466</v>
      </c>
      <c r="O129" s="58">
        <v>177790</v>
      </c>
      <c r="P129" s="58">
        <v>204872</v>
      </c>
      <c r="Q129" s="58">
        <v>146356</v>
      </c>
      <c r="R129" s="58">
        <v>110860</v>
      </c>
      <c r="S129" s="58">
        <v>143077</v>
      </c>
      <c r="T129" s="58">
        <v>114022</v>
      </c>
      <c r="U129" s="58">
        <v>74602</v>
      </c>
      <c r="V129" s="58">
        <v>117340</v>
      </c>
      <c r="W129" s="58">
        <v>225961</v>
      </c>
      <c r="X129" s="58">
        <v>59292</v>
      </c>
      <c r="Y129" s="58">
        <v>52155</v>
      </c>
      <c r="Z129" s="58">
        <v>35618</v>
      </c>
      <c r="AA129" s="58">
        <v>40116</v>
      </c>
      <c r="AB129" s="58">
        <v>51287</v>
      </c>
      <c r="AC129" s="58">
        <v>55322</v>
      </c>
      <c r="AD129" s="58">
        <v>72188</v>
      </c>
      <c r="AE129" s="58">
        <v>58526</v>
      </c>
      <c r="AF129" s="58">
        <v>63808</v>
      </c>
      <c r="AG129" s="58">
        <v>74584</v>
      </c>
      <c r="AH129" s="58">
        <v>135163</v>
      </c>
      <c r="AI129" s="58">
        <v>195632</v>
      </c>
      <c r="AJ129" s="58">
        <v>241527</v>
      </c>
      <c r="AK129" s="58">
        <v>289995</v>
      </c>
      <c r="AL129" s="58">
        <v>285185</v>
      </c>
      <c r="AM129" s="58">
        <v>266816</v>
      </c>
    </row>
    <row r="130" spans="2:39">
      <c r="B130" s="58" t="s">
        <v>1214</v>
      </c>
      <c r="C130" s="58" t="s">
        <v>1109</v>
      </c>
      <c r="D130" s="58">
        <v>127576</v>
      </c>
      <c r="E130" s="58">
        <v>148817</v>
      </c>
      <c r="F130" s="58">
        <v>178528</v>
      </c>
      <c r="G130" s="58">
        <v>168108</v>
      </c>
      <c r="H130" s="58">
        <v>185097</v>
      </c>
      <c r="I130" s="58">
        <v>225525</v>
      </c>
      <c r="J130" s="58">
        <v>224544</v>
      </c>
      <c r="K130" s="58">
        <v>193917</v>
      </c>
      <c r="L130" s="58">
        <v>192713</v>
      </c>
      <c r="M130" s="58">
        <v>162321</v>
      </c>
      <c r="N130" s="58">
        <v>171125</v>
      </c>
      <c r="O130" s="58">
        <v>141093</v>
      </c>
      <c r="P130" s="58">
        <v>130281</v>
      </c>
      <c r="Q130" s="58">
        <v>105586</v>
      </c>
      <c r="R130" s="58">
        <v>68949</v>
      </c>
      <c r="S130" s="58">
        <v>84260</v>
      </c>
      <c r="T130" s="58">
        <v>79742</v>
      </c>
      <c r="U130" s="58">
        <v>24620</v>
      </c>
      <c r="V130" s="58">
        <v>88502</v>
      </c>
      <c r="W130" s="58">
        <v>105881</v>
      </c>
      <c r="X130" s="58">
        <v>85757</v>
      </c>
      <c r="Y130" s="58">
        <v>105916</v>
      </c>
      <c r="Z130" s="58">
        <v>81288</v>
      </c>
      <c r="AA130" s="58">
        <v>65820</v>
      </c>
      <c r="AB130" s="58">
        <v>51232</v>
      </c>
      <c r="AC130" s="58">
        <v>37773</v>
      </c>
      <c r="AD130" s="58">
        <v>50736</v>
      </c>
      <c r="AE130" s="58">
        <v>63437</v>
      </c>
      <c r="AF130" s="58">
        <v>68061</v>
      </c>
      <c r="AG130" s="58">
        <v>241537</v>
      </c>
      <c r="AH130" s="58">
        <v>239881</v>
      </c>
      <c r="AI130" s="58">
        <v>229301</v>
      </c>
      <c r="AJ130" s="58">
        <v>206254</v>
      </c>
      <c r="AK130" s="58">
        <v>62811</v>
      </c>
      <c r="AL130" s="58">
        <v>58738</v>
      </c>
      <c r="AM130" s="58">
        <v>59269</v>
      </c>
    </row>
    <row r="131" spans="2:39">
      <c r="B131" s="58" t="s">
        <v>1215</v>
      </c>
      <c r="C131" s="58" t="s">
        <v>1111</v>
      </c>
      <c r="D131" s="58">
        <v>42357</v>
      </c>
      <c r="E131" s="58">
        <v>33276</v>
      </c>
      <c r="F131" s="58">
        <v>40004</v>
      </c>
      <c r="G131" s="58">
        <v>38202</v>
      </c>
      <c r="H131" s="58">
        <v>35603</v>
      </c>
      <c r="I131" s="58">
        <v>33695</v>
      </c>
      <c r="J131" s="58">
        <v>26760</v>
      </c>
      <c r="K131" s="58">
        <v>29869</v>
      </c>
      <c r="L131" s="58">
        <v>34501</v>
      </c>
      <c r="M131" s="58">
        <v>53506</v>
      </c>
      <c r="N131" s="58">
        <v>52095</v>
      </c>
      <c r="O131" s="58">
        <v>58777</v>
      </c>
      <c r="P131" s="58">
        <v>67532</v>
      </c>
      <c r="Q131" s="58">
        <v>52827</v>
      </c>
      <c r="R131" s="58">
        <v>48021</v>
      </c>
      <c r="S131" s="58">
        <v>43678</v>
      </c>
      <c r="T131" s="58">
        <v>27296</v>
      </c>
      <c r="U131" s="58">
        <v>15577</v>
      </c>
      <c r="V131" s="58">
        <v>22255</v>
      </c>
      <c r="W131" s="58">
        <v>41913</v>
      </c>
      <c r="X131" s="58">
        <v>44488</v>
      </c>
      <c r="Y131" s="58">
        <v>45513</v>
      </c>
      <c r="Z131" s="58">
        <v>38227</v>
      </c>
      <c r="AA131" s="58">
        <v>58640</v>
      </c>
      <c r="AB131" s="58">
        <v>62458</v>
      </c>
      <c r="AC131" s="58">
        <v>40494</v>
      </c>
      <c r="AD131" s="58">
        <v>41663</v>
      </c>
      <c r="AE131" s="58">
        <v>36136</v>
      </c>
      <c r="AF131" s="58">
        <v>30156</v>
      </c>
      <c r="AG131" s="58">
        <v>31420</v>
      </c>
      <c r="AH131" s="58">
        <v>42585</v>
      </c>
      <c r="AI131" s="58">
        <v>36267</v>
      </c>
      <c r="AJ131" s="58">
        <v>35373</v>
      </c>
      <c r="AK131" s="58">
        <v>40573</v>
      </c>
      <c r="AL131" s="58">
        <v>37488</v>
      </c>
      <c r="AM131" s="58">
        <v>28977</v>
      </c>
    </row>
    <row r="132" spans="2:39">
      <c r="B132" s="58" t="s">
        <v>1216</v>
      </c>
      <c r="C132" s="58" t="s">
        <v>1113</v>
      </c>
      <c r="D132" s="58">
        <v>149041</v>
      </c>
      <c r="E132" s="58">
        <v>145359</v>
      </c>
      <c r="F132" s="58">
        <v>122200</v>
      </c>
      <c r="G132" s="58">
        <v>134240</v>
      </c>
      <c r="H132" s="58">
        <v>143757</v>
      </c>
      <c r="I132" s="58">
        <v>168700</v>
      </c>
      <c r="J132" s="58">
        <v>192893</v>
      </c>
      <c r="K132" s="58">
        <v>167798</v>
      </c>
      <c r="L132" s="58">
        <v>145012</v>
      </c>
      <c r="M132" s="58">
        <v>118548</v>
      </c>
      <c r="N132" s="58">
        <v>103883</v>
      </c>
      <c r="O132" s="58">
        <v>215698</v>
      </c>
      <c r="P132" s="58">
        <v>124233</v>
      </c>
      <c r="Q132" s="58">
        <v>88792</v>
      </c>
      <c r="R132" s="58">
        <v>80810</v>
      </c>
      <c r="S132" s="58">
        <v>71446</v>
      </c>
      <c r="T132" s="58">
        <v>56907</v>
      </c>
      <c r="U132" s="58">
        <v>36127</v>
      </c>
      <c r="V132" s="58">
        <v>72082</v>
      </c>
      <c r="W132" s="58">
        <v>85755</v>
      </c>
      <c r="X132" s="58">
        <v>49475</v>
      </c>
      <c r="Y132" s="58">
        <v>116031</v>
      </c>
      <c r="Z132" s="58">
        <v>95182</v>
      </c>
      <c r="AA132" s="58">
        <v>92323</v>
      </c>
      <c r="AB132" s="58">
        <v>129141</v>
      </c>
      <c r="AC132" s="58">
        <v>147106</v>
      </c>
      <c r="AD132" s="58">
        <v>78143</v>
      </c>
      <c r="AE132" s="58">
        <v>80404</v>
      </c>
      <c r="AF132" s="58">
        <v>99475</v>
      </c>
      <c r="AG132" s="58">
        <v>213599</v>
      </c>
      <c r="AH132" s="58">
        <v>283242</v>
      </c>
      <c r="AI132" s="58">
        <v>210187</v>
      </c>
      <c r="AJ132" s="58">
        <v>193099</v>
      </c>
      <c r="AK132" s="58">
        <v>244700</v>
      </c>
      <c r="AL132" s="58">
        <v>229330</v>
      </c>
      <c r="AM132" s="58">
        <v>217714</v>
      </c>
    </row>
    <row r="133" spans="2:39">
      <c r="B133" s="58" t="s">
        <v>1217</v>
      </c>
      <c r="C133" s="58" t="s">
        <v>1115</v>
      </c>
      <c r="D133" s="58">
        <v>96119</v>
      </c>
      <c r="E133" s="58">
        <v>89751</v>
      </c>
      <c r="F133" s="58">
        <v>91729</v>
      </c>
      <c r="G133" s="58">
        <v>110530</v>
      </c>
      <c r="H133" s="58">
        <v>116399</v>
      </c>
      <c r="I133" s="58">
        <v>115661</v>
      </c>
      <c r="J133" s="58">
        <v>118577</v>
      </c>
      <c r="K133" s="58">
        <v>101029</v>
      </c>
      <c r="L133" s="58">
        <v>97574</v>
      </c>
      <c r="M133" s="58">
        <v>95886</v>
      </c>
      <c r="N133" s="58">
        <v>103466</v>
      </c>
      <c r="O133" s="58">
        <v>113285</v>
      </c>
      <c r="P133" s="58">
        <v>106426</v>
      </c>
      <c r="Q133" s="58">
        <v>97458</v>
      </c>
      <c r="R133" s="58">
        <v>102663</v>
      </c>
      <c r="S133" s="58">
        <v>114757</v>
      </c>
      <c r="T133" s="58">
        <v>108346</v>
      </c>
      <c r="U133" s="58">
        <v>100219</v>
      </c>
      <c r="V133" s="58">
        <v>101007</v>
      </c>
      <c r="W133" s="58">
        <v>99327</v>
      </c>
      <c r="X133" s="58">
        <v>85954</v>
      </c>
      <c r="Y133" s="58">
        <v>102401</v>
      </c>
      <c r="Z133" s="58">
        <v>109949</v>
      </c>
      <c r="AA133" s="58">
        <v>170042</v>
      </c>
      <c r="AB133" s="58">
        <v>94124</v>
      </c>
      <c r="AC133" s="58">
        <v>48002</v>
      </c>
      <c r="AD133" s="58">
        <v>42101</v>
      </c>
      <c r="AE133" s="58">
        <v>67347</v>
      </c>
      <c r="AF133" s="58">
        <v>61840</v>
      </c>
      <c r="AG133" s="58">
        <v>74291</v>
      </c>
      <c r="AH133" s="58">
        <v>93501</v>
      </c>
      <c r="AI133" s="58">
        <v>91475</v>
      </c>
      <c r="AJ133" s="58">
        <v>97146</v>
      </c>
      <c r="AK133" s="58">
        <v>79424</v>
      </c>
      <c r="AL133" s="58">
        <v>92558</v>
      </c>
      <c r="AM133" s="58">
        <v>76599</v>
      </c>
    </row>
    <row r="134" spans="2:39">
      <c r="B134" s="58" t="s">
        <v>1218</v>
      </c>
      <c r="C134" s="58" t="s">
        <v>1125</v>
      </c>
      <c r="D134" s="58">
        <v>36839</v>
      </c>
      <c r="E134" s="58">
        <v>37170</v>
      </c>
      <c r="F134" s="58">
        <v>42215</v>
      </c>
      <c r="G134" s="58">
        <v>46569</v>
      </c>
      <c r="H134" s="58">
        <v>41372</v>
      </c>
      <c r="I134" s="58">
        <v>42376</v>
      </c>
      <c r="J134" s="58">
        <v>39027</v>
      </c>
      <c r="K134" s="58">
        <v>35099</v>
      </c>
      <c r="L134" s="58">
        <v>32927</v>
      </c>
      <c r="M134" s="58">
        <v>37968</v>
      </c>
      <c r="N134" s="58">
        <v>53554</v>
      </c>
      <c r="O134" s="58">
        <v>60488</v>
      </c>
      <c r="P134" s="58">
        <v>44511</v>
      </c>
      <c r="Q134" s="58">
        <v>47775</v>
      </c>
      <c r="R134" s="58">
        <v>55047</v>
      </c>
      <c r="S134" s="58">
        <v>55112</v>
      </c>
      <c r="T134" s="58">
        <v>46642</v>
      </c>
      <c r="U134" s="58">
        <v>10455</v>
      </c>
      <c r="V134" s="58">
        <v>26776</v>
      </c>
      <c r="W134" s="58">
        <v>15465</v>
      </c>
      <c r="X134" s="58">
        <v>20607</v>
      </c>
      <c r="Y134" s="58">
        <v>19894</v>
      </c>
      <c r="Z134" s="58">
        <v>31431</v>
      </c>
      <c r="AA134" s="58">
        <v>49528</v>
      </c>
      <c r="AB134" s="58">
        <v>41887</v>
      </c>
      <c r="AC134" s="58">
        <v>25920</v>
      </c>
      <c r="AD134" s="58">
        <v>18376</v>
      </c>
      <c r="AE134" s="58">
        <v>10330</v>
      </c>
      <c r="AF134" s="58">
        <v>13352</v>
      </c>
      <c r="AG134" s="58">
        <v>32126</v>
      </c>
      <c r="AH134" s="58">
        <v>31665</v>
      </c>
      <c r="AI134" s="58">
        <v>27007</v>
      </c>
      <c r="AJ134" s="58">
        <v>19272</v>
      </c>
      <c r="AK134" s="58">
        <v>11948</v>
      </c>
      <c r="AL134" s="58">
        <v>12752</v>
      </c>
      <c r="AM134" s="58">
        <v>12541</v>
      </c>
    </row>
    <row r="135" spans="2:39">
      <c r="B135" s="58" t="s">
        <v>1219</v>
      </c>
      <c r="C135" s="58" t="s">
        <v>1127</v>
      </c>
      <c r="D135" s="58">
        <v>38601</v>
      </c>
      <c r="E135" s="58">
        <v>32401</v>
      </c>
      <c r="F135" s="58">
        <v>44810</v>
      </c>
      <c r="G135" s="58">
        <v>36968</v>
      </c>
      <c r="H135" s="58">
        <v>40808</v>
      </c>
      <c r="I135" s="58">
        <v>39159</v>
      </c>
      <c r="J135" s="58">
        <v>61002</v>
      </c>
      <c r="K135" s="58">
        <v>68211</v>
      </c>
      <c r="L135" s="58">
        <v>117065</v>
      </c>
      <c r="M135" s="58">
        <v>105611</v>
      </c>
      <c r="N135" s="58">
        <v>116168</v>
      </c>
      <c r="O135" s="58">
        <v>111512</v>
      </c>
      <c r="P135" s="58">
        <v>73042</v>
      </c>
      <c r="Q135" s="58">
        <v>72781</v>
      </c>
      <c r="R135" s="58">
        <v>96950</v>
      </c>
      <c r="S135" s="58">
        <v>70984</v>
      </c>
      <c r="T135" s="58">
        <v>66504</v>
      </c>
      <c r="U135" s="58">
        <v>54015</v>
      </c>
      <c r="V135" s="58">
        <v>58524</v>
      </c>
      <c r="W135" s="58">
        <v>61095</v>
      </c>
      <c r="X135" s="58">
        <v>59387</v>
      </c>
      <c r="Y135" s="58">
        <v>70019</v>
      </c>
      <c r="Z135" s="58">
        <v>66228</v>
      </c>
      <c r="AA135" s="58">
        <v>123390</v>
      </c>
      <c r="AB135" s="58">
        <v>78651</v>
      </c>
      <c r="AC135" s="58">
        <v>39188</v>
      </c>
      <c r="AD135" s="58">
        <v>47567</v>
      </c>
      <c r="AE135" s="58">
        <v>61340</v>
      </c>
      <c r="AF135" s="58">
        <v>92275</v>
      </c>
      <c r="AG135" s="58">
        <v>92269</v>
      </c>
      <c r="AH135" s="58">
        <v>92536</v>
      </c>
      <c r="AI135" s="58">
        <v>79990</v>
      </c>
      <c r="AJ135" s="58">
        <v>69054</v>
      </c>
      <c r="AK135" s="58">
        <v>69773</v>
      </c>
      <c r="AL135" s="58">
        <v>66428</v>
      </c>
      <c r="AM135" s="58">
        <v>72231</v>
      </c>
    </row>
    <row r="136" spans="2:39">
      <c r="B136" s="58" t="s">
        <v>1220</v>
      </c>
      <c r="C136" s="58" t="s">
        <v>1131</v>
      </c>
      <c r="D136" s="58">
        <v>67455</v>
      </c>
      <c r="E136" s="58">
        <v>40982</v>
      </c>
      <c r="F136" s="58">
        <v>32059</v>
      </c>
      <c r="G136" s="58">
        <v>27449</v>
      </c>
      <c r="H136" s="58">
        <v>33649</v>
      </c>
      <c r="I136" s="58">
        <v>34624</v>
      </c>
      <c r="J136" s="58">
        <v>25864</v>
      </c>
      <c r="K136" s="58">
        <v>24418</v>
      </c>
      <c r="L136" s="58">
        <v>16294</v>
      </c>
      <c r="M136" s="58">
        <v>16209</v>
      </c>
      <c r="N136" s="58">
        <v>15279</v>
      </c>
      <c r="O136" s="58">
        <v>20728</v>
      </c>
      <c r="P136" s="58">
        <v>23245</v>
      </c>
      <c r="Q136" s="58">
        <v>26641</v>
      </c>
      <c r="R136" s="58">
        <v>30118</v>
      </c>
      <c r="S136" s="58">
        <v>30656</v>
      </c>
      <c r="T136" s="58">
        <v>31795</v>
      </c>
      <c r="U136" s="58">
        <v>23745</v>
      </c>
      <c r="V136" s="58">
        <v>22439</v>
      </c>
      <c r="W136" s="58">
        <v>54960</v>
      </c>
      <c r="X136" s="58">
        <v>47388</v>
      </c>
      <c r="Y136" s="58">
        <v>41799</v>
      </c>
      <c r="Z136" s="58">
        <v>32475</v>
      </c>
      <c r="AA136" s="58">
        <v>27467</v>
      </c>
      <c r="AB136" s="58">
        <v>13281</v>
      </c>
      <c r="AC136" s="58">
        <v>19765</v>
      </c>
      <c r="AD136" s="58">
        <v>36396</v>
      </c>
      <c r="AE136" s="58">
        <v>51179</v>
      </c>
      <c r="AF136" s="58">
        <v>44914</v>
      </c>
      <c r="AG136" s="58">
        <v>55421</v>
      </c>
      <c r="AH136" s="58">
        <v>67794</v>
      </c>
      <c r="AI136" s="58">
        <v>57578</v>
      </c>
      <c r="AJ136" s="58">
        <v>57184</v>
      </c>
      <c r="AK136" s="58">
        <v>61261</v>
      </c>
      <c r="AL136" s="58">
        <v>66103</v>
      </c>
      <c r="AM136" s="58">
        <v>72018</v>
      </c>
    </row>
    <row r="137" spans="2:39">
      <c r="B137" s="58" t="s">
        <v>1221</v>
      </c>
      <c r="C137" s="58" t="s">
        <v>1135</v>
      </c>
      <c r="D137" s="58">
        <v>92512</v>
      </c>
      <c r="E137" s="58">
        <v>89555</v>
      </c>
      <c r="F137" s="58">
        <v>100936</v>
      </c>
      <c r="G137" s="58">
        <v>114566</v>
      </c>
      <c r="H137" s="58">
        <v>154686</v>
      </c>
      <c r="I137" s="58">
        <v>121912</v>
      </c>
      <c r="J137" s="58">
        <v>107399</v>
      </c>
      <c r="K137" s="58">
        <v>112358</v>
      </c>
      <c r="L137" s="58">
        <v>126990</v>
      </c>
      <c r="M137" s="58">
        <v>107504</v>
      </c>
      <c r="N137" s="58">
        <v>100192</v>
      </c>
      <c r="O137" s="58">
        <v>108815</v>
      </c>
      <c r="P137" s="58">
        <v>169069</v>
      </c>
      <c r="Q137" s="58">
        <v>197184</v>
      </c>
      <c r="R137" s="58">
        <v>220015</v>
      </c>
      <c r="S137" s="58">
        <v>222721</v>
      </c>
      <c r="T137" s="58">
        <v>75165</v>
      </c>
      <c r="U137" s="58">
        <v>2525</v>
      </c>
      <c r="V137" s="58">
        <v>2781</v>
      </c>
      <c r="W137" s="58">
        <v>42528</v>
      </c>
      <c r="X137" s="58">
        <v>40805</v>
      </c>
      <c r="Y137" s="58">
        <v>45671</v>
      </c>
      <c r="Z137" s="58">
        <v>39742</v>
      </c>
      <c r="AA137" s="58">
        <v>12732</v>
      </c>
      <c r="AB137" s="58">
        <v>27507</v>
      </c>
      <c r="AC137" s="58">
        <v>75064</v>
      </c>
      <c r="AD137" s="58">
        <v>214176</v>
      </c>
      <c r="AE137" s="58">
        <v>181421</v>
      </c>
      <c r="AF137" s="58">
        <v>166060</v>
      </c>
      <c r="AG137" s="58">
        <v>146074</v>
      </c>
      <c r="AH137" s="58">
        <v>147023</v>
      </c>
      <c r="AI137" s="58">
        <v>163084</v>
      </c>
      <c r="AJ137" s="58">
        <v>138667</v>
      </c>
      <c r="AK137" s="58">
        <v>152262</v>
      </c>
      <c r="AL137" s="58">
        <v>171879</v>
      </c>
      <c r="AM137" s="58">
        <v>161977</v>
      </c>
    </row>
    <row r="138" spans="2:39">
      <c r="B138" s="58" t="s">
        <v>1222</v>
      </c>
      <c r="C138" s="58" t="s">
        <v>1149</v>
      </c>
      <c r="D138" s="58">
        <v>39335</v>
      </c>
      <c r="E138" s="58">
        <v>27932</v>
      </c>
      <c r="F138" s="58">
        <v>30165</v>
      </c>
      <c r="G138" s="58">
        <v>33652</v>
      </c>
      <c r="H138" s="58">
        <v>37673</v>
      </c>
      <c r="I138" s="58">
        <v>36188</v>
      </c>
      <c r="J138" s="58">
        <v>37211</v>
      </c>
      <c r="K138" s="58">
        <v>39764</v>
      </c>
      <c r="L138" s="58">
        <v>38901</v>
      </c>
      <c r="M138" s="58">
        <v>40355</v>
      </c>
      <c r="N138" s="58">
        <v>42169</v>
      </c>
      <c r="O138" s="58">
        <v>44827</v>
      </c>
      <c r="P138" s="58">
        <v>47410</v>
      </c>
      <c r="Q138" s="58">
        <v>45708</v>
      </c>
      <c r="R138" s="58">
        <v>19930</v>
      </c>
      <c r="S138" s="58">
        <v>52666</v>
      </c>
      <c r="T138" s="58">
        <v>40943</v>
      </c>
      <c r="U138" s="58">
        <v>47024</v>
      </c>
      <c r="V138" s="58">
        <v>51746</v>
      </c>
      <c r="W138" s="58">
        <v>51041</v>
      </c>
      <c r="X138" s="58">
        <v>54422</v>
      </c>
      <c r="Y138" s="58">
        <v>58741</v>
      </c>
      <c r="Z138" s="58">
        <v>57778</v>
      </c>
      <c r="AA138" s="58">
        <v>124832</v>
      </c>
      <c r="AB138" s="58">
        <v>58667</v>
      </c>
      <c r="AC138" s="58">
        <v>12849</v>
      </c>
      <c r="AD138" s="58">
        <v>8983</v>
      </c>
      <c r="AE138" s="58">
        <v>9839</v>
      </c>
      <c r="AF138" s="58">
        <v>43907</v>
      </c>
      <c r="AG138" s="58">
        <v>50851</v>
      </c>
      <c r="AH138" s="58">
        <v>66307</v>
      </c>
      <c r="AI138" s="58">
        <v>74479</v>
      </c>
      <c r="AJ138" s="58">
        <v>78152</v>
      </c>
      <c r="AK138" s="58">
        <v>103277</v>
      </c>
      <c r="AL138" s="58">
        <v>116985</v>
      </c>
      <c r="AM138" s="58">
        <v>100064</v>
      </c>
    </row>
    <row r="139" spans="2:39">
      <c r="B139" s="58" t="s">
        <v>1223</v>
      </c>
      <c r="C139" s="58" t="s">
        <v>1151</v>
      </c>
      <c r="D139" s="58">
        <v>145334</v>
      </c>
      <c r="E139" s="58">
        <v>91331</v>
      </c>
      <c r="F139" s="58">
        <v>136815</v>
      </c>
      <c r="G139" s="58">
        <v>123495</v>
      </c>
      <c r="H139" s="58">
        <v>144208</v>
      </c>
      <c r="I139" s="58">
        <v>122714</v>
      </c>
      <c r="J139" s="58">
        <v>115248</v>
      </c>
      <c r="K139" s="58">
        <v>96968</v>
      </c>
      <c r="L139" s="58">
        <v>122584</v>
      </c>
      <c r="M139" s="58">
        <v>122725</v>
      </c>
      <c r="N139" s="58">
        <v>127646</v>
      </c>
      <c r="O139" s="58">
        <v>127304</v>
      </c>
      <c r="P139" s="58">
        <v>137926</v>
      </c>
      <c r="Q139" s="58">
        <v>161957</v>
      </c>
      <c r="R139" s="58">
        <v>147847</v>
      </c>
      <c r="S139" s="58">
        <v>93521</v>
      </c>
      <c r="T139" s="58">
        <v>158541</v>
      </c>
      <c r="U139" s="58">
        <v>168639</v>
      </c>
      <c r="V139" s="58">
        <v>185793</v>
      </c>
      <c r="W139" s="58">
        <v>206449</v>
      </c>
      <c r="X139" s="58">
        <v>223369</v>
      </c>
      <c r="Y139" s="58">
        <v>189158</v>
      </c>
      <c r="Z139" s="58">
        <v>244366</v>
      </c>
      <c r="AA139" s="58">
        <v>333069</v>
      </c>
      <c r="AB139" s="58">
        <v>316926</v>
      </c>
      <c r="AC139" s="58">
        <v>206134</v>
      </c>
      <c r="AD139" s="58">
        <v>179048</v>
      </c>
      <c r="AE139" s="58">
        <v>203135</v>
      </c>
      <c r="AF139" s="58">
        <v>175258</v>
      </c>
      <c r="AG139" s="58">
        <v>197841</v>
      </c>
      <c r="AH139" s="58">
        <v>205319</v>
      </c>
      <c r="AI139" s="58">
        <v>188124</v>
      </c>
      <c r="AJ139" s="58">
        <v>162244</v>
      </c>
      <c r="AK139" s="58">
        <v>141341</v>
      </c>
      <c r="AL139" s="58">
        <v>127585</v>
      </c>
      <c r="AM139" s="58">
        <v>115846</v>
      </c>
    </row>
    <row r="140" spans="2:39">
      <c r="B140" s="58" t="s">
        <v>1224</v>
      </c>
      <c r="C140" s="58" t="s">
        <v>1153</v>
      </c>
      <c r="D140" s="58">
        <v>45552</v>
      </c>
      <c r="E140" s="58">
        <v>48460</v>
      </c>
      <c r="F140" s="58">
        <v>46521</v>
      </c>
      <c r="G140" s="58">
        <v>50253</v>
      </c>
      <c r="H140" s="58">
        <v>63462</v>
      </c>
      <c r="I140" s="58">
        <v>77737</v>
      </c>
      <c r="J140" s="58">
        <v>104426</v>
      </c>
      <c r="K140" s="58">
        <v>85530</v>
      </c>
      <c r="L140" s="58">
        <v>101745</v>
      </c>
      <c r="M140" s="58">
        <v>112485</v>
      </c>
      <c r="N140" s="58">
        <v>84693</v>
      </c>
      <c r="O140" s="58">
        <v>97374</v>
      </c>
      <c r="P140" s="58">
        <v>155215</v>
      </c>
      <c r="Q140" s="58">
        <v>169752</v>
      </c>
      <c r="R140" s="58">
        <v>208606</v>
      </c>
      <c r="S140" s="58">
        <v>218497</v>
      </c>
      <c r="T140" s="58">
        <v>351994</v>
      </c>
      <c r="U140" s="58">
        <v>355803</v>
      </c>
      <c r="V140" s="58">
        <v>342948</v>
      </c>
      <c r="W140" s="58">
        <v>295345</v>
      </c>
      <c r="X140" s="58">
        <v>148118</v>
      </c>
      <c r="Y140" s="58">
        <v>280380</v>
      </c>
      <c r="Z140" s="58">
        <v>351740</v>
      </c>
      <c r="AA140" s="58">
        <v>348832</v>
      </c>
      <c r="AB140" s="58">
        <v>395252</v>
      </c>
      <c r="AC140" s="58">
        <v>352301</v>
      </c>
      <c r="AD140" s="58">
        <v>349077</v>
      </c>
      <c r="AE140" s="58">
        <v>313806</v>
      </c>
      <c r="AF140" s="58">
        <v>245376</v>
      </c>
      <c r="AG140" s="58">
        <v>142060</v>
      </c>
      <c r="AH140" s="58">
        <v>213859</v>
      </c>
      <c r="AI140" s="58">
        <v>243963</v>
      </c>
      <c r="AJ140" s="58">
        <v>209840</v>
      </c>
      <c r="AK140" s="58">
        <v>219840</v>
      </c>
      <c r="AL140" s="58">
        <v>192058</v>
      </c>
      <c r="AM140" s="58">
        <v>159192</v>
      </c>
    </row>
    <row r="141" spans="2:39">
      <c r="B141" s="58" t="s">
        <v>1225</v>
      </c>
      <c r="C141" s="58" t="s">
        <v>1163</v>
      </c>
      <c r="D141" s="58">
        <v>4358</v>
      </c>
      <c r="E141" s="58">
        <v>372</v>
      </c>
      <c r="F141" s="58">
        <v>386</v>
      </c>
      <c r="G141" s="58">
        <v>1533</v>
      </c>
      <c r="H141" s="58">
        <v>1678</v>
      </c>
      <c r="I141" s="58">
        <v>2357</v>
      </c>
      <c r="J141" s="58">
        <v>2401</v>
      </c>
      <c r="K141" s="58">
        <v>4546</v>
      </c>
      <c r="L141" s="58">
        <v>4378</v>
      </c>
      <c r="M141" s="58">
        <v>4190</v>
      </c>
      <c r="N141" s="58">
        <v>4780</v>
      </c>
      <c r="O141" s="58">
        <v>4662</v>
      </c>
      <c r="P141" s="58">
        <v>1996</v>
      </c>
      <c r="Q141" s="58">
        <v>1859</v>
      </c>
      <c r="R141" s="58">
        <v>1351</v>
      </c>
      <c r="S141" s="58">
        <v>5253</v>
      </c>
      <c r="T141" s="58">
        <v>4400</v>
      </c>
      <c r="U141" s="58">
        <v>5085</v>
      </c>
      <c r="V141" s="58">
        <v>4792</v>
      </c>
      <c r="W141" s="58">
        <v>4547</v>
      </c>
      <c r="X141" s="58">
        <v>4843</v>
      </c>
      <c r="Y141" s="58">
        <v>4585</v>
      </c>
      <c r="Z141" s="58">
        <v>5149</v>
      </c>
      <c r="AA141" s="58">
        <v>8572</v>
      </c>
      <c r="AB141" s="58">
        <v>10024</v>
      </c>
      <c r="AC141" s="58">
        <v>5730</v>
      </c>
      <c r="AD141" s="58">
        <v>5860</v>
      </c>
      <c r="AE141" s="58">
        <v>7182</v>
      </c>
      <c r="AF141" s="58">
        <v>10826</v>
      </c>
      <c r="AG141" s="58">
        <v>9192</v>
      </c>
      <c r="AH141" s="58">
        <v>7543</v>
      </c>
      <c r="AI141" s="58">
        <v>11697</v>
      </c>
      <c r="AJ141" s="58">
        <v>5887</v>
      </c>
      <c r="AK141" s="58">
        <v>3517</v>
      </c>
      <c r="AL141" s="58">
        <v>10347</v>
      </c>
      <c r="AM141" s="58">
        <v>9708</v>
      </c>
    </row>
    <row r="142" spans="2:39">
      <c r="B142" s="58" t="s">
        <v>1226</v>
      </c>
      <c r="C142" s="58" t="s">
        <v>1165</v>
      </c>
      <c r="D142" s="58">
        <v>130640</v>
      </c>
      <c r="E142" s="58">
        <v>79962</v>
      </c>
      <c r="F142" s="58">
        <v>108633</v>
      </c>
      <c r="G142" s="58">
        <v>80618</v>
      </c>
      <c r="H142" s="58">
        <v>89022</v>
      </c>
      <c r="I142" s="58">
        <v>61730</v>
      </c>
      <c r="J142" s="58">
        <v>67077</v>
      </c>
      <c r="K142" s="58">
        <v>71537</v>
      </c>
      <c r="L142" s="58">
        <v>71814</v>
      </c>
      <c r="M142" s="58">
        <v>50398</v>
      </c>
      <c r="N142" s="58">
        <v>28241</v>
      </c>
      <c r="O142" s="58">
        <v>92764</v>
      </c>
      <c r="P142" s="58">
        <v>98703</v>
      </c>
      <c r="Q142" s="58">
        <v>87696</v>
      </c>
      <c r="R142" s="58">
        <v>101523</v>
      </c>
      <c r="S142" s="58">
        <v>51130</v>
      </c>
      <c r="T142" s="58">
        <v>87416</v>
      </c>
      <c r="U142" s="58">
        <v>91736</v>
      </c>
      <c r="V142" s="58">
        <v>90602</v>
      </c>
      <c r="W142" s="58">
        <v>78685</v>
      </c>
      <c r="X142" s="58">
        <v>65590</v>
      </c>
      <c r="Y142" s="58">
        <v>76857</v>
      </c>
      <c r="Z142" s="58">
        <v>73026</v>
      </c>
      <c r="AA142" s="58">
        <v>76692</v>
      </c>
      <c r="AB142" s="58">
        <v>41676</v>
      </c>
      <c r="AC142" s="58">
        <v>53391</v>
      </c>
      <c r="AD142" s="58">
        <v>54332</v>
      </c>
      <c r="AE142" s="58">
        <v>58125</v>
      </c>
      <c r="AF142" s="58">
        <v>52522</v>
      </c>
      <c r="AG142" s="58">
        <v>70635</v>
      </c>
      <c r="AH142" s="58">
        <v>73438</v>
      </c>
      <c r="AI142" s="58">
        <v>58622</v>
      </c>
      <c r="AJ142" s="58">
        <v>50862</v>
      </c>
      <c r="AK142" s="58">
        <v>41404</v>
      </c>
      <c r="AL142" s="58">
        <v>60460</v>
      </c>
      <c r="AM142" s="58">
        <v>66655</v>
      </c>
    </row>
    <row r="143" spans="2:39">
      <c r="B143" s="58" t="s">
        <v>1227</v>
      </c>
      <c r="C143" s="58" t="s">
        <v>1179</v>
      </c>
      <c r="D143" s="58">
        <v>18036</v>
      </c>
      <c r="E143" s="58">
        <v>40486</v>
      </c>
      <c r="F143" s="58">
        <v>40440</v>
      </c>
      <c r="G143" s="58">
        <v>35465</v>
      </c>
      <c r="H143" s="58">
        <v>57973</v>
      </c>
      <c r="I143" s="58">
        <v>105521</v>
      </c>
      <c r="J143" s="58">
        <v>94575</v>
      </c>
      <c r="K143" s="58">
        <v>37919</v>
      </c>
      <c r="L143" s="58">
        <v>22722</v>
      </c>
      <c r="M143" s="58">
        <v>20819</v>
      </c>
      <c r="N143" s="58">
        <v>48110</v>
      </c>
      <c r="O143" s="58">
        <v>52470</v>
      </c>
      <c r="P143" s="58">
        <v>56267</v>
      </c>
      <c r="Q143" s="58">
        <v>40457</v>
      </c>
      <c r="R143" s="58">
        <v>32115</v>
      </c>
      <c r="S143" s="58">
        <v>55177</v>
      </c>
      <c r="T143" s="58">
        <v>57103</v>
      </c>
      <c r="U143" s="58">
        <v>46068</v>
      </c>
      <c r="V143" s="58">
        <v>40196</v>
      </c>
      <c r="W143" s="58">
        <v>37379</v>
      </c>
      <c r="X143" s="58">
        <v>32513</v>
      </c>
      <c r="Y143" s="58">
        <v>30966</v>
      </c>
      <c r="Z143" s="58">
        <v>25505</v>
      </c>
      <c r="AA143" s="58">
        <v>29222</v>
      </c>
      <c r="AB143" s="58">
        <v>48285</v>
      </c>
      <c r="AC143" s="58">
        <v>25886</v>
      </c>
      <c r="AD143" s="58">
        <v>24559</v>
      </c>
      <c r="AE143" s="58">
        <v>13321</v>
      </c>
      <c r="AF143" s="58">
        <v>27434</v>
      </c>
      <c r="AG143" s="58">
        <v>33106</v>
      </c>
      <c r="AH143" s="58">
        <v>40534</v>
      </c>
      <c r="AI143" s="58">
        <v>41762</v>
      </c>
      <c r="AJ143" s="58">
        <v>31974</v>
      </c>
      <c r="AK143" s="58">
        <v>26114</v>
      </c>
      <c r="AL143" s="58">
        <v>32025</v>
      </c>
      <c r="AM143" s="58">
        <v>34475</v>
      </c>
    </row>
    <row r="144" spans="2:39">
      <c r="B144" s="58" t="s">
        <v>1228</v>
      </c>
      <c r="C144" s="58" t="s">
        <v>1327</v>
      </c>
      <c r="D144" s="58">
        <v>534890</v>
      </c>
      <c r="E144" s="58">
        <v>528242</v>
      </c>
      <c r="F144" s="58">
        <v>522889</v>
      </c>
      <c r="G144" s="58">
        <v>525909</v>
      </c>
      <c r="H144" s="58">
        <v>567356</v>
      </c>
      <c r="I144" s="58">
        <v>636216</v>
      </c>
      <c r="J144" s="58">
        <v>565436</v>
      </c>
      <c r="K144" s="58">
        <v>547940</v>
      </c>
      <c r="L144" s="58">
        <v>667178</v>
      </c>
      <c r="M144" s="58">
        <v>690321</v>
      </c>
      <c r="N144" s="58">
        <v>671931</v>
      </c>
      <c r="O144" s="58">
        <v>666829</v>
      </c>
      <c r="P144" s="58">
        <v>653208</v>
      </c>
      <c r="Q144" s="58">
        <v>680361</v>
      </c>
      <c r="R144" s="58">
        <v>676222</v>
      </c>
      <c r="S144" s="58">
        <v>732550</v>
      </c>
      <c r="T144" s="58">
        <v>665606</v>
      </c>
      <c r="U144" s="58">
        <v>758918</v>
      </c>
      <c r="V144" s="58">
        <v>762793</v>
      </c>
      <c r="W144" s="58">
        <v>963668</v>
      </c>
      <c r="X144" s="58">
        <v>757761</v>
      </c>
      <c r="Y144" s="58">
        <v>759524</v>
      </c>
      <c r="Z144" s="58">
        <v>869119</v>
      </c>
      <c r="AA144" s="58">
        <v>699882</v>
      </c>
      <c r="AB144" s="58">
        <v>631796</v>
      </c>
      <c r="AC144" s="58">
        <v>542036</v>
      </c>
      <c r="AD144" s="58">
        <v>573037</v>
      </c>
      <c r="AE144" s="58">
        <v>694053</v>
      </c>
      <c r="AF144" s="58">
        <v>729109</v>
      </c>
      <c r="AG144" s="58">
        <v>737544</v>
      </c>
      <c r="AH144" s="58">
        <v>753967</v>
      </c>
      <c r="AI144" s="58">
        <v>824003</v>
      </c>
      <c r="AJ144" s="58">
        <v>825397</v>
      </c>
      <c r="AK144" s="58">
        <v>875618</v>
      </c>
      <c r="AL144" s="58">
        <v>986365</v>
      </c>
      <c r="AM144" s="58">
        <v>970875</v>
      </c>
    </row>
    <row r="145" spans="2:39">
      <c r="B145" s="58" t="s">
        <v>1229</v>
      </c>
      <c r="C145" s="58" t="s">
        <v>1083</v>
      </c>
      <c r="D145" s="58">
        <v>65496</v>
      </c>
      <c r="E145" s="58">
        <v>62788</v>
      </c>
      <c r="F145" s="58">
        <v>61143</v>
      </c>
      <c r="G145" s="58">
        <v>62627</v>
      </c>
      <c r="H145" s="58">
        <v>63273</v>
      </c>
      <c r="I145" s="58">
        <v>66745</v>
      </c>
      <c r="J145" s="58">
        <v>60839</v>
      </c>
      <c r="K145" s="58">
        <v>56905</v>
      </c>
      <c r="L145" s="58">
        <v>55458</v>
      </c>
      <c r="M145" s="58">
        <v>50660</v>
      </c>
      <c r="N145" s="58">
        <v>56715</v>
      </c>
      <c r="O145" s="58">
        <v>52669</v>
      </c>
      <c r="P145" s="58">
        <v>52942</v>
      </c>
      <c r="Q145" s="58">
        <v>49779</v>
      </c>
      <c r="R145" s="58">
        <v>43176</v>
      </c>
      <c r="S145" s="58">
        <v>45576</v>
      </c>
      <c r="T145" s="58">
        <v>46492</v>
      </c>
      <c r="U145" s="58">
        <v>47925</v>
      </c>
      <c r="V145" s="58">
        <v>53202</v>
      </c>
      <c r="W145" s="58">
        <v>51997</v>
      </c>
      <c r="X145" s="58">
        <v>56889</v>
      </c>
      <c r="Y145" s="58">
        <v>55531</v>
      </c>
      <c r="Z145" s="58">
        <v>62089</v>
      </c>
      <c r="AA145" s="58">
        <v>59852</v>
      </c>
      <c r="AB145" s="58">
        <v>42588</v>
      </c>
      <c r="AC145" s="58">
        <v>44546</v>
      </c>
      <c r="AD145" s="58">
        <v>42465</v>
      </c>
      <c r="AE145" s="58">
        <v>97177</v>
      </c>
      <c r="AF145" s="58">
        <v>125439</v>
      </c>
      <c r="AG145" s="58">
        <v>63570</v>
      </c>
      <c r="AH145" s="58">
        <v>56873</v>
      </c>
      <c r="AI145" s="58">
        <v>71808</v>
      </c>
      <c r="AJ145" s="58">
        <v>64216</v>
      </c>
      <c r="AK145" s="58">
        <v>70239</v>
      </c>
      <c r="AL145" s="58">
        <v>63565</v>
      </c>
      <c r="AM145" s="58">
        <v>69460</v>
      </c>
    </row>
    <row r="146" spans="2:39">
      <c r="B146" s="58" t="s">
        <v>1230</v>
      </c>
      <c r="C146" s="58" t="s">
        <v>1089</v>
      </c>
      <c r="D146" s="58">
        <v>22603</v>
      </c>
      <c r="E146" s="58">
        <v>20912</v>
      </c>
      <c r="F146" s="58">
        <v>26211</v>
      </c>
      <c r="G146" s="58">
        <v>26364</v>
      </c>
      <c r="H146" s="58">
        <v>20730</v>
      </c>
      <c r="I146" s="58">
        <v>34945</v>
      </c>
      <c r="J146" s="58">
        <v>35012</v>
      </c>
      <c r="K146" s="58">
        <v>35047</v>
      </c>
      <c r="L146" s="58">
        <v>28607</v>
      </c>
      <c r="M146" s="58">
        <v>39035</v>
      </c>
      <c r="N146" s="58">
        <v>65831</v>
      </c>
      <c r="O146" s="58">
        <v>62499</v>
      </c>
      <c r="P146" s="58">
        <v>67559</v>
      </c>
      <c r="Q146" s="58">
        <v>54161</v>
      </c>
      <c r="R146" s="58">
        <v>62776</v>
      </c>
      <c r="S146" s="58">
        <v>50893</v>
      </c>
      <c r="T146" s="58">
        <v>44058</v>
      </c>
      <c r="U146" s="58">
        <v>84949</v>
      </c>
      <c r="V146" s="58">
        <v>114146</v>
      </c>
      <c r="W146" s="58">
        <v>118065</v>
      </c>
      <c r="X146" s="58">
        <v>78238</v>
      </c>
      <c r="Y146" s="58">
        <v>48757</v>
      </c>
      <c r="Z146" s="58">
        <v>22469</v>
      </c>
      <c r="AA146" s="58">
        <v>20237</v>
      </c>
      <c r="AB146" s="58">
        <v>27693</v>
      </c>
      <c r="AC146" s="58">
        <v>25148</v>
      </c>
      <c r="AD146" s="58">
        <v>18302</v>
      </c>
      <c r="AE146" s="58">
        <v>26907</v>
      </c>
      <c r="AF146" s="58">
        <v>43494</v>
      </c>
      <c r="AG146" s="58">
        <v>58480</v>
      </c>
      <c r="AH146" s="58">
        <v>29796</v>
      </c>
      <c r="AI146" s="58">
        <v>27197</v>
      </c>
      <c r="AJ146" s="58">
        <v>23820</v>
      </c>
      <c r="AK146" s="58">
        <v>37047</v>
      </c>
      <c r="AL146" s="58">
        <v>36930</v>
      </c>
      <c r="AM146" s="58">
        <v>17399</v>
      </c>
    </row>
    <row r="147" spans="2:39">
      <c r="B147" s="58" t="s">
        <v>1231</v>
      </c>
      <c r="C147" s="58" t="s">
        <v>1117</v>
      </c>
      <c r="D147" s="58">
        <v>70168</v>
      </c>
      <c r="E147" s="58">
        <v>94372</v>
      </c>
      <c r="F147" s="58">
        <v>95699</v>
      </c>
      <c r="G147" s="58">
        <v>61998</v>
      </c>
      <c r="H147" s="58">
        <v>69835</v>
      </c>
      <c r="I147" s="58">
        <v>78426</v>
      </c>
      <c r="J147" s="58">
        <v>59720</v>
      </c>
      <c r="K147" s="58">
        <v>54595</v>
      </c>
      <c r="L147" s="58">
        <v>35293</v>
      </c>
      <c r="M147" s="58">
        <v>31931</v>
      </c>
      <c r="N147" s="58">
        <v>28117</v>
      </c>
      <c r="O147" s="58">
        <v>22647</v>
      </c>
      <c r="P147" s="58">
        <v>28011</v>
      </c>
      <c r="Q147" s="58">
        <v>25523</v>
      </c>
      <c r="R147" s="58">
        <v>31054</v>
      </c>
      <c r="S147" s="58">
        <v>29139</v>
      </c>
      <c r="T147" s="58">
        <v>43885</v>
      </c>
      <c r="U147" s="58">
        <v>52410</v>
      </c>
      <c r="V147" s="58">
        <v>46931</v>
      </c>
      <c r="W147" s="58">
        <v>52802</v>
      </c>
      <c r="X147" s="58">
        <v>37267</v>
      </c>
      <c r="Y147" s="58">
        <v>32506</v>
      </c>
      <c r="Z147" s="58">
        <v>43813</v>
      </c>
      <c r="AA147" s="58">
        <v>43862</v>
      </c>
      <c r="AB147" s="58">
        <v>32201</v>
      </c>
      <c r="AC147" s="58">
        <v>18345</v>
      </c>
      <c r="AD147" s="58">
        <v>25425</v>
      </c>
      <c r="AE147" s="58">
        <v>32515</v>
      </c>
      <c r="AF147" s="58">
        <v>28110</v>
      </c>
      <c r="AG147" s="58">
        <v>39578</v>
      </c>
      <c r="AH147" s="58">
        <v>45790</v>
      </c>
      <c r="AI147" s="58">
        <v>57651</v>
      </c>
      <c r="AJ147" s="58">
        <v>52100</v>
      </c>
      <c r="AK147" s="58">
        <v>28881</v>
      </c>
      <c r="AL147" s="58">
        <v>25790</v>
      </c>
      <c r="AM147" s="58">
        <v>30355</v>
      </c>
    </row>
    <row r="148" spans="2:39">
      <c r="B148" s="58" t="s">
        <v>1232</v>
      </c>
      <c r="C148" s="58" t="s">
        <v>1129</v>
      </c>
      <c r="D148" s="58">
        <v>19392</v>
      </c>
      <c r="E148" s="58">
        <v>19163</v>
      </c>
      <c r="F148" s="58">
        <v>19713</v>
      </c>
      <c r="G148" s="58">
        <v>11262</v>
      </c>
      <c r="H148" s="58">
        <v>14784</v>
      </c>
      <c r="I148" s="58">
        <v>17760</v>
      </c>
      <c r="J148" s="58">
        <v>17839</v>
      </c>
      <c r="K148" s="58">
        <v>20193</v>
      </c>
      <c r="L148" s="58">
        <v>24532</v>
      </c>
      <c r="M148" s="58">
        <v>28233</v>
      </c>
      <c r="N148" s="58">
        <v>42396</v>
      </c>
      <c r="O148" s="58">
        <v>28351</v>
      </c>
      <c r="P148" s="58">
        <v>24897</v>
      </c>
      <c r="Q148" s="58">
        <v>28913</v>
      </c>
      <c r="R148" s="58">
        <v>23277</v>
      </c>
      <c r="S148" s="58">
        <v>15431</v>
      </c>
      <c r="T148" s="58">
        <v>21029</v>
      </c>
      <c r="U148" s="58">
        <v>21319</v>
      </c>
      <c r="V148" s="58">
        <v>16913</v>
      </c>
      <c r="W148" s="58">
        <v>40828</v>
      </c>
      <c r="X148" s="58">
        <v>29989</v>
      </c>
      <c r="Y148" s="58">
        <v>14205</v>
      </c>
      <c r="Z148" s="58">
        <v>33298</v>
      </c>
      <c r="AA148" s="58">
        <v>46730</v>
      </c>
      <c r="AB148" s="58">
        <v>31617</v>
      </c>
      <c r="AC148" s="58">
        <v>24727</v>
      </c>
      <c r="AD148" s="58">
        <v>17936</v>
      </c>
      <c r="AE148" s="58">
        <v>37741</v>
      </c>
      <c r="AF148" s="58">
        <v>29848</v>
      </c>
      <c r="AG148" s="58">
        <v>32550</v>
      </c>
      <c r="AH148" s="58">
        <v>35578</v>
      </c>
      <c r="AI148" s="58">
        <v>33345</v>
      </c>
      <c r="AJ148" s="58">
        <v>33037</v>
      </c>
      <c r="AK148" s="58">
        <v>27468</v>
      </c>
      <c r="AL148" s="58">
        <v>20959</v>
      </c>
      <c r="AM148" s="58">
        <v>22472</v>
      </c>
    </row>
    <row r="149" spans="2:39">
      <c r="B149" s="58" t="s">
        <v>1233</v>
      </c>
      <c r="C149" s="58" t="s">
        <v>1143</v>
      </c>
      <c r="D149" s="58">
        <v>5855</v>
      </c>
      <c r="E149" s="58">
        <v>3451</v>
      </c>
      <c r="F149" s="58">
        <v>40100</v>
      </c>
      <c r="G149" s="58">
        <v>44796</v>
      </c>
      <c r="H149" s="58">
        <v>44311</v>
      </c>
      <c r="I149" s="58">
        <v>51784</v>
      </c>
      <c r="J149" s="58">
        <v>39802</v>
      </c>
      <c r="K149" s="58">
        <v>40974</v>
      </c>
      <c r="L149" s="58">
        <v>74529</v>
      </c>
      <c r="M149" s="58">
        <v>19690</v>
      </c>
      <c r="N149" s="58">
        <v>15139</v>
      </c>
      <c r="O149" s="58">
        <v>18263</v>
      </c>
      <c r="P149" s="58">
        <v>22442</v>
      </c>
      <c r="Q149" s="58">
        <v>26294</v>
      </c>
      <c r="R149" s="58">
        <v>13874</v>
      </c>
      <c r="S149" s="58">
        <v>256</v>
      </c>
      <c r="T149" s="58">
        <v>5783</v>
      </c>
      <c r="U149" s="58">
        <v>15532</v>
      </c>
      <c r="V149" s="58">
        <v>8982</v>
      </c>
      <c r="W149" s="58">
        <v>15447</v>
      </c>
      <c r="X149" s="58">
        <v>11690</v>
      </c>
      <c r="Y149" s="58">
        <v>11910</v>
      </c>
      <c r="Z149" s="58">
        <v>16716</v>
      </c>
      <c r="AA149" s="58">
        <v>6152</v>
      </c>
      <c r="AB149" s="58">
        <v>2092</v>
      </c>
      <c r="AC149" s="58">
        <v>245</v>
      </c>
      <c r="AD149" s="58">
        <v>1780</v>
      </c>
      <c r="AE149" s="58">
        <v>1707</v>
      </c>
      <c r="AF149" s="58">
        <v>19123</v>
      </c>
      <c r="AG149" s="58">
        <v>38543</v>
      </c>
      <c r="AH149" s="58">
        <v>45446</v>
      </c>
      <c r="AI149" s="58">
        <v>68149</v>
      </c>
      <c r="AJ149" s="58">
        <v>69430</v>
      </c>
      <c r="AK149" s="58">
        <v>85459</v>
      </c>
      <c r="AL149" s="58">
        <v>96658</v>
      </c>
      <c r="AM149" s="58">
        <v>91554</v>
      </c>
    </row>
    <row r="150" spans="2:39">
      <c r="B150" s="58" t="s">
        <v>1234</v>
      </c>
      <c r="C150" s="58" t="s">
        <v>1167</v>
      </c>
      <c r="D150" s="58">
        <v>351377</v>
      </c>
      <c r="E150" s="58">
        <v>327557</v>
      </c>
      <c r="F150" s="58">
        <v>280023</v>
      </c>
      <c r="G150" s="58">
        <v>318862</v>
      </c>
      <c r="H150" s="58">
        <v>354424</v>
      </c>
      <c r="I150" s="58">
        <v>386555</v>
      </c>
      <c r="J150" s="58">
        <v>352224</v>
      </c>
      <c r="K150" s="58">
        <v>340227</v>
      </c>
      <c r="L150" s="58">
        <v>448760</v>
      </c>
      <c r="M150" s="58">
        <v>520773</v>
      </c>
      <c r="N150" s="58">
        <v>463734</v>
      </c>
      <c r="O150" s="58">
        <v>482400</v>
      </c>
      <c r="P150" s="58">
        <v>457357</v>
      </c>
      <c r="Q150" s="58">
        <v>495691</v>
      </c>
      <c r="R150" s="58">
        <v>502065</v>
      </c>
      <c r="S150" s="58">
        <v>591256</v>
      </c>
      <c r="T150" s="58">
        <v>504360</v>
      </c>
      <c r="U150" s="58">
        <v>536783</v>
      </c>
      <c r="V150" s="58">
        <v>522619</v>
      </c>
      <c r="W150" s="58">
        <v>684530</v>
      </c>
      <c r="X150" s="58">
        <v>543688</v>
      </c>
      <c r="Y150" s="58">
        <v>596616</v>
      </c>
      <c r="Z150" s="58">
        <v>690735</v>
      </c>
      <c r="AA150" s="58">
        <v>523049</v>
      </c>
      <c r="AB150" s="58">
        <v>495604</v>
      </c>
      <c r="AC150" s="58">
        <v>429026</v>
      </c>
      <c r="AD150" s="58">
        <v>467128</v>
      </c>
      <c r="AE150" s="58">
        <v>498006</v>
      </c>
      <c r="AF150" s="58">
        <v>483096</v>
      </c>
      <c r="AG150" s="58">
        <v>504823</v>
      </c>
      <c r="AH150" s="58">
        <v>540483</v>
      </c>
      <c r="AI150" s="58">
        <v>565852</v>
      </c>
      <c r="AJ150" s="58">
        <v>582795</v>
      </c>
      <c r="AK150" s="58">
        <v>626524</v>
      </c>
      <c r="AL150" s="58">
        <v>742464</v>
      </c>
      <c r="AM150" s="58">
        <v>739637</v>
      </c>
    </row>
    <row r="151" spans="2:39">
      <c r="B151" s="58" t="s">
        <v>1235</v>
      </c>
      <c r="C151" s="58" t="s">
        <v>1328</v>
      </c>
      <c r="D151" s="58">
        <v>210905</v>
      </c>
      <c r="E151" s="58">
        <v>224696</v>
      </c>
      <c r="F151" s="58">
        <v>226712</v>
      </c>
      <c r="G151" s="58">
        <v>216239</v>
      </c>
      <c r="H151" s="58">
        <v>285616</v>
      </c>
      <c r="I151" s="58">
        <v>310192</v>
      </c>
      <c r="J151" s="58">
        <v>293932</v>
      </c>
      <c r="K151" s="58">
        <v>251501</v>
      </c>
      <c r="L151" s="58">
        <v>254997</v>
      </c>
      <c r="M151" s="58">
        <v>275629</v>
      </c>
      <c r="N151" s="58">
        <v>304602</v>
      </c>
      <c r="O151" s="58">
        <v>341923</v>
      </c>
      <c r="P151" s="58">
        <v>346232</v>
      </c>
      <c r="Q151" s="58">
        <v>278761</v>
      </c>
      <c r="R151" s="58">
        <v>277361</v>
      </c>
      <c r="S151" s="58">
        <v>251806</v>
      </c>
      <c r="T151" s="58">
        <v>286651</v>
      </c>
      <c r="U151" s="58">
        <v>248436</v>
      </c>
      <c r="V151" s="58">
        <v>243345</v>
      </c>
      <c r="W151" s="58">
        <v>243428</v>
      </c>
      <c r="X151" s="58">
        <v>234232</v>
      </c>
      <c r="Y151" s="58">
        <v>242357</v>
      </c>
      <c r="Z151" s="58">
        <v>230646</v>
      </c>
      <c r="AA151" s="58">
        <v>262644</v>
      </c>
      <c r="AB151" s="58">
        <v>222054</v>
      </c>
      <c r="AC151" s="58">
        <v>212571</v>
      </c>
      <c r="AD151" s="58">
        <v>228200</v>
      </c>
      <c r="AE151" s="58">
        <v>245446</v>
      </c>
      <c r="AF151" s="58">
        <v>214160</v>
      </c>
      <c r="AG151" s="58">
        <v>239143</v>
      </c>
      <c r="AH151" s="58">
        <v>225774</v>
      </c>
      <c r="AI151" s="58">
        <v>246796</v>
      </c>
      <c r="AJ151" s="58">
        <v>310564</v>
      </c>
      <c r="AK151" s="58">
        <v>336786</v>
      </c>
      <c r="AL151" s="58">
        <v>351194</v>
      </c>
      <c r="AM151" s="58">
        <v>334079</v>
      </c>
    </row>
    <row r="152" spans="2:39">
      <c r="B152" s="58" t="s">
        <v>1236</v>
      </c>
      <c r="C152" s="58" t="s">
        <v>1093</v>
      </c>
      <c r="D152" s="58">
        <v>61296</v>
      </c>
      <c r="E152" s="58">
        <v>56137</v>
      </c>
      <c r="F152" s="58">
        <v>57807</v>
      </c>
      <c r="G152" s="58">
        <v>54533</v>
      </c>
      <c r="H152" s="58">
        <v>66576</v>
      </c>
      <c r="I152" s="58">
        <v>87970</v>
      </c>
      <c r="J152" s="58">
        <v>74822</v>
      </c>
      <c r="K152" s="58">
        <v>77880</v>
      </c>
      <c r="L152" s="58">
        <v>66556</v>
      </c>
      <c r="M152" s="58">
        <v>81532</v>
      </c>
      <c r="N152" s="58">
        <v>92484</v>
      </c>
      <c r="O152" s="58">
        <v>104913</v>
      </c>
      <c r="P152" s="58">
        <v>100324</v>
      </c>
      <c r="Q152" s="58">
        <v>48369</v>
      </c>
      <c r="R152" s="58">
        <v>62169</v>
      </c>
      <c r="S152" s="58">
        <v>47204</v>
      </c>
      <c r="T152" s="58">
        <v>40984</v>
      </c>
      <c r="U152" s="58">
        <v>44392</v>
      </c>
      <c r="V152" s="58">
        <v>38399</v>
      </c>
      <c r="W152" s="58">
        <v>58654</v>
      </c>
      <c r="X152" s="58">
        <v>37131</v>
      </c>
      <c r="Y152" s="58">
        <v>18247</v>
      </c>
      <c r="Z152" s="58">
        <v>4162</v>
      </c>
      <c r="AA152" s="58">
        <v>4014</v>
      </c>
      <c r="AB152" s="58">
        <v>5422</v>
      </c>
      <c r="AC152" s="58">
        <v>47830</v>
      </c>
      <c r="AD152" s="58">
        <v>66510</v>
      </c>
      <c r="AE152" s="58">
        <v>71365</v>
      </c>
      <c r="AF152" s="58">
        <v>77038</v>
      </c>
      <c r="AG152" s="58">
        <v>68852</v>
      </c>
      <c r="AH152" s="58">
        <v>62396</v>
      </c>
      <c r="AI152" s="58">
        <v>55732</v>
      </c>
      <c r="AJ152" s="58">
        <v>55138</v>
      </c>
      <c r="AK152" s="58">
        <v>56853</v>
      </c>
      <c r="AL152" s="58">
        <v>53753</v>
      </c>
      <c r="AM152" s="58">
        <v>52323</v>
      </c>
    </row>
    <row r="153" spans="2:39">
      <c r="B153" s="58" t="s">
        <v>1237</v>
      </c>
      <c r="C153" s="58" t="s">
        <v>1105</v>
      </c>
      <c r="D153" s="58">
        <v>17243</v>
      </c>
      <c r="E153" s="58">
        <v>18048</v>
      </c>
      <c r="F153" s="58">
        <v>18621</v>
      </c>
      <c r="G153" s="58">
        <v>18132</v>
      </c>
      <c r="H153" s="58">
        <v>22589</v>
      </c>
      <c r="I153" s="58">
        <v>19585</v>
      </c>
      <c r="J153" s="58">
        <v>20320</v>
      </c>
      <c r="K153" s="58">
        <v>21382</v>
      </c>
      <c r="L153" s="58">
        <v>20093</v>
      </c>
      <c r="M153" s="58">
        <v>21773</v>
      </c>
      <c r="N153" s="58">
        <v>29209</v>
      </c>
      <c r="O153" s="58">
        <v>29506</v>
      </c>
      <c r="P153" s="58">
        <v>29101</v>
      </c>
      <c r="Q153" s="58">
        <v>29076</v>
      </c>
      <c r="R153" s="58">
        <v>34231</v>
      </c>
      <c r="S153" s="58">
        <v>27664</v>
      </c>
      <c r="T153" s="58">
        <v>38929</v>
      </c>
      <c r="U153" s="58">
        <v>26753</v>
      </c>
      <c r="V153" s="58">
        <v>24390</v>
      </c>
      <c r="W153" s="58">
        <v>21071</v>
      </c>
      <c r="X153" s="58">
        <v>21083</v>
      </c>
      <c r="Y153" s="58">
        <v>25393</v>
      </c>
      <c r="Z153" s="58">
        <v>19458</v>
      </c>
      <c r="AA153" s="58">
        <v>21070</v>
      </c>
      <c r="AB153" s="58">
        <v>14622</v>
      </c>
      <c r="AC153" s="58">
        <v>9678</v>
      </c>
      <c r="AD153" s="58">
        <v>31307</v>
      </c>
      <c r="AE153" s="58">
        <v>30448</v>
      </c>
      <c r="AF153" s="58">
        <v>25068</v>
      </c>
      <c r="AG153" s="58">
        <v>38087</v>
      </c>
      <c r="AH153" s="58">
        <v>44577</v>
      </c>
      <c r="AI153" s="58">
        <v>100638</v>
      </c>
      <c r="AJ153" s="58">
        <v>109742</v>
      </c>
      <c r="AK153" s="58">
        <v>105343</v>
      </c>
      <c r="AL153" s="58">
        <v>133459</v>
      </c>
      <c r="AM153" s="58">
        <v>124770</v>
      </c>
    </row>
    <row r="154" spans="2:39">
      <c r="B154" s="58" t="s">
        <v>1238</v>
      </c>
      <c r="C154" s="58" t="s">
        <v>1133</v>
      </c>
      <c r="D154" s="58">
        <v>64463</v>
      </c>
      <c r="E154" s="58">
        <v>62707</v>
      </c>
      <c r="F154" s="58">
        <v>61582</v>
      </c>
      <c r="G154" s="58">
        <v>60824</v>
      </c>
      <c r="H154" s="58">
        <v>56648</v>
      </c>
      <c r="I154" s="58">
        <v>58855</v>
      </c>
      <c r="J154" s="58">
        <v>48710</v>
      </c>
      <c r="K154" s="58">
        <v>48427</v>
      </c>
      <c r="L154" s="58">
        <v>54429</v>
      </c>
      <c r="M154" s="58">
        <v>55753</v>
      </c>
      <c r="N154" s="58">
        <v>68940</v>
      </c>
      <c r="O154" s="58">
        <v>79246</v>
      </c>
      <c r="P154" s="58">
        <v>71530</v>
      </c>
      <c r="Q154" s="58">
        <v>69896</v>
      </c>
      <c r="R154" s="58">
        <v>63079</v>
      </c>
      <c r="S154" s="58">
        <v>57879</v>
      </c>
      <c r="T154" s="58">
        <v>65801</v>
      </c>
      <c r="U154" s="58">
        <v>66659</v>
      </c>
      <c r="V154" s="58">
        <v>58404</v>
      </c>
      <c r="W154" s="58">
        <v>25241</v>
      </c>
      <c r="X154" s="58">
        <v>38900</v>
      </c>
      <c r="Y154" s="58">
        <v>74265</v>
      </c>
      <c r="Z154" s="58">
        <v>73282</v>
      </c>
      <c r="AA154" s="58">
        <v>107710</v>
      </c>
      <c r="AB154" s="58">
        <v>94818</v>
      </c>
      <c r="AC154" s="58">
        <v>68520</v>
      </c>
      <c r="AD154" s="58">
        <v>58543</v>
      </c>
      <c r="AE154" s="58">
        <v>65919</v>
      </c>
      <c r="AF154" s="58">
        <v>41901</v>
      </c>
      <c r="AG154" s="58">
        <v>60649</v>
      </c>
      <c r="AH154" s="58">
        <v>30042</v>
      </c>
      <c r="AI154" s="58">
        <v>13209</v>
      </c>
      <c r="AJ154" s="58">
        <v>41043</v>
      </c>
      <c r="AK154" s="58">
        <v>54419</v>
      </c>
      <c r="AL154" s="58">
        <v>49999</v>
      </c>
      <c r="AM154" s="58">
        <v>41761</v>
      </c>
    </row>
    <row r="155" spans="2:39">
      <c r="B155" s="58" t="s">
        <v>1239</v>
      </c>
      <c r="C155" s="58" t="s">
        <v>1169</v>
      </c>
      <c r="D155" s="58">
        <v>30893</v>
      </c>
      <c r="E155" s="58">
        <v>31881</v>
      </c>
      <c r="F155" s="58">
        <v>32288</v>
      </c>
      <c r="G155" s="58">
        <v>31268</v>
      </c>
      <c r="H155" s="58">
        <v>33422</v>
      </c>
      <c r="I155" s="58">
        <v>34590</v>
      </c>
      <c r="J155" s="58">
        <v>35804</v>
      </c>
      <c r="K155" s="58">
        <v>36677</v>
      </c>
      <c r="L155" s="58">
        <v>40704</v>
      </c>
      <c r="M155" s="58">
        <v>37827</v>
      </c>
      <c r="N155" s="58">
        <v>33364</v>
      </c>
      <c r="O155" s="58">
        <v>31626</v>
      </c>
      <c r="P155" s="58">
        <v>40899</v>
      </c>
      <c r="Q155" s="58">
        <v>36658</v>
      </c>
      <c r="R155" s="58">
        <v>26672</v>
      </c>
      <c r="S155" s="58">
        <v>21762</v>
      </c>
      <c r="T155" s="58">
        <v>27837</v>
      </c>
      <c r="U155" s="58">
        <v>27016</v>
      </c>
      <c r="V155" s="58">
        <v>31095</v>
      </c>
      <c r="W155" s="58">
        <v>36293</v>
      </c>
      <c r="X155" s="58">
        <v>33904</v>
      </c>
      <c r="Y155" s="58">
        <v>29878</v>
      </c>
      <c r="Z155" s="58">
        <v>31272</v>
      </c>
      <c r="AA155" s="58">
        <v>44721</v>
      </c>
      <c r="AB155" s="58">
        <v>24643</v>
      </c>
      <c r="AC155" s="58">
        <v>21178</v>
      </c>
      <c r="AD155" s="58">
        <v>24774</v>
      </c>
      <c r="AE155" s="58">
        <v>33371</v>
      </c>
      <c r="AF155" s="58">
        <v>24216</v>
      </c>
      <c r="AG155" s="58">
        <v>25597</v>
      </c>
      <c r="AH155" s="58">
        <v>28509</v>
      </c>
      <c r="AI155" s="58">
        <v>28008</v>
      </c>
      <c r="AJ155" s="58">
        <v>28978</v>
      </c>
      <c r="AK155" s="58">
        <v>29357</v>
      </c>
      <c r="AL155" s="58">
        <v>31945</v>
      </c>
      <c r="AM155" s="58">
        <v>28278</v>
      </c>
    </row>
    <row r="156" spans="2:39">
      <c r="B156" s="58" t="s">
        <v>1240</v>
      </c>
      <c r="C156" s="58" t="s">
        <v>1181</v>
      </c>
      <c r="D156" s="58">
        <v>37009</v>
      </c>
      <c r="E156" s="58">
        <v>55922</v>
      </c>
      <c r="F156" s="58">
        <v>56413</v>
      </c>
      <c r="G156" s="58">
        <v>51482</v>
      </c>
      <c r="H156" s="58">
        <v>106380</v>
      </c>
      <c r="I156" s="58">
        <v>109191</v>
      </c>
      <c r="J156" s="58">
        <v>114276</v>
      </c>
      <c r="K156" s="58">
        <v>67137</v>
      </c>
      <c r="L156" s="58">
        <v>73215</v>
      </c>
      <c r="M156" s="58">
        <v>78744</v>
      </c>
      <c r="N156" s="58">
        <v>80604</v>
      </c>
      <c r="O156" s="58">
        <v>96633</v>
      </c>
      <c r="P156" s="58">
        <v>104379</v>
      </c>
      <c r="Q156" s="58">
        <v>94761</v>
      </c>
      <c r="R156" s="58">
        <v>91211</v>
      </c>
      <c r="S156" s="58">
        <v>97297</v>
      </c>
      <c r="T156" s="58">
        <v>113100</v>
      </c>
      <c r="U156" s="58">
        <v>83615</v>
      </c>
      <c r="V156" s="58">
        <v>91057</v>
      </c>
      <c r="W156" s="58">
        <v>102167</v>
      </c>
      <c r="X156" s="58">
        <v>103214</v>
      </c>
      <c r="Y156" s="58">
        <v>94575</v>
      </c>
      <c r="Z156" s="58">
        <v>102473</v>
      </c>
      <c r="AA156" s="58">
        <v>85129</v>
      </c>
      <c r="AB156" s="58">
        <v>82549</v>
      </c>
      <c r="AC156" s="58">
        <v>65365</v>
      </c>
      <c r="AD156" s="58">
        <v>47065</v>
      </c>
      <c r="AE156" s="58">
        <v>44344</v>
      </c>
      <c r="AF156" s="58">
        <v>45938</v>
      </c>
      <c r="AG156" s="58">
        <v>45958</v>
      </c>
      <c r="AH156" s="58">
        <v>60249</v>
      </c>
      <c r="AI156" s="58">
        <v>49209</v>
      </c>
      <c r="AJ156" s="58">
        <v>75664</v>
      </c>
      <c r="AK156" s="58">
        <v>90815</v>
      </c>
      <c r="AL156" s="58">
        <v>82038</v>
      </c>
      <c r="AM156" s="58">
        <v>86947</v>
      </c>
    </row>
    <row r="157" spans="2:39">
      <c r="B157" s="58" t="s">
        <v>1241</v>
      </c>
      <c r="C157" s="58" t="s">
        <v>1329</v>
      </c>
      <c r="D157" s="58">
        <v>412879</v>
      </c>
      <c r="E157" s="58">
        <v>457414</v>
      </c>
      <c r="F157" s="58">
        <v>448113</v>
      </c>
      <c r="G157" s="58">
        <v>435620</v>
      </c>
      <c r="H157" s="58">
        <v>396516</v>
      </c>
      <c r="I157" s="58">
        <v>416635</v>
      </c>
      <c r="J157" s="58">
        <v>399094</v>
      </c>
      <c r="K157" s="58">
        <v>405272</v>
      </c>
      <c r="L157" s="58">
        <v>406468</v>
      </c>
      <c r="M157" s="58">
        <v>370671</v>
      </c>
      <c r="N157" s="58">
        <v>406480</v>
      </c>
      <c r="O157" s="58">
        <v>430811</v>
      </c>
      <c r="P157" s="58">
        <v>427151</v>
      </c>
      <c r="Q157" s="58">
        <v>436239</v>
      </c>
      <c r="R157" s="58">
        <v>410088</v>
      </c>
      <c r="S157" s="58">
        <v>477225</v>
      </c>
      <c r="T157" s="58">
        <v>483878</v>
      </c>
      <c r="U157" s="58">
        <v>442429</v>
      </c>
      <c r="V157" s="58">
        <v>464532</v>
      </c>
      <c r="W157" s="58">
        <v>466633</v>
      </c>
      <c r="X157" s="58">
        <v>476818</v>
      </c>
      <c r="Y157" s="58">
        <v>527576</v>
      </c>
      <c r="Z157" s="58">
        <v>510508</v>
      </c>
      <c r="AA157" s="58">
        <v>530077</v>
      </c>
      <c r="AB157" s="58">
        <v>455308</v>
      </c>
      <c r="AC157" s="58">
        <v>400283</v>
      </c>
      <c r="AD157" s="58">
        <v>467270</v>
      </c>
      <c r="AE157" s="58">
        <v>451704</v>
      </c>
      <c r="AF157" s="58">
        <v>487461</v>
      </c>
      <c r="AG157" s="58">
        <v>468021</v>
      </c>
      <c r="AH157" s="58">
        <v>470183</v>
      </c>
      <c r="AI157" s="58">
        <v>355447</v>
      </c>
      <c r="AJ157" s="58">
        <v>343404</v>
      </c>
      <c r="AK157" s="58">
        <v>354812</v>
      </c>
      <c r="AL157" s="58">
        <v>365799</v>
      </c>
      <c r="AM157" s="58">
        <v>326219</v>
      </c>
    </row>
    <row r="158" spans="2:39">
      <c r="B158" s="58" t="s">
        <v>1242</v>
      </c>
      <c r="C158" s="58" t="s">
        <v>1085</v>
      </c>
      <c r="D158" s="58">
        <v>3517</v>
      </c>
      <c r="E158" s="58">
        <v>4466</v>
      </c>
      <c r="F158" s="58">
        <v>1927</v>
      </c>
      <c r="G158" s="58">
        <v>3555</v>
      </c>
      <c r="H158" s="58">
        <v>2889</v>
      </c>
      <c r="I158" s="58">
        <v>4927</v>
      </c>
      <c r="J158" s="58">
        <v>5322</v>
      </c>
      <c r="K158" s="58">
        <v>4730</v>
      </c>
      <c r="L158" s="58">
        <v>5296</v>
      </c>
      <c r="M158" s="58">
        <v>4941</v>
      </c>
      <c r="N158" s="58">
        <v>4378</v>
      </c>
      <c r="O158" s="58">
        <v>4438</v>
      </c>
      <c r="P158" s="58">
        <v>4495</v>
      </c>
      <c r="Q158" s="58">
        <v>4925</v>
      </c>
      <c r="R158" s="58">
        <v>5111</v>
      </c>
      <c r="S158" s="58">
        <v>5943</v>
      </c>
      <c r="T158" s="58">
        <v>6303</v>
      </c>
      <c r="U158" s="58">
        <v>6683</v>
      </c>
      <c r="V158" s="58">
        <v>5831</v>
      </c>
      <c r="W158" s="58">
        <v>6277</v>
      </c>
      <c r="X158" s="58">
        <v>6938</v>
      </c>
      <c r="Y158" s="58">
        <v>6916</v>
      </c>
      <c r="Z158" s="58">
        <v>6144</v>
      </c>
      <c r="AA158" s="58">
        <v>6419</v>
      </c>
      <c r="AB158" s="58">
        <v>6120</v>
      </c>
      <c r="AC158" s="58">
        <v>5899</v>
      </c>
      <c r="AD158" s="58">
        <v>5399</v>
      </c>
      <c r="AE158" s="58">
        <v>5754</v>
      </c>
      <c r="AF158" s="58">
        <v>5564</v>
      </c>
      <c r="AG158" s="58">
        <v>4592</v>
      </c>
      <c r="AH158" s="58">
        <v>4326</v>
      </c>
      <c r="AI158" s="58">
        <v>3996</v>
      </c>
      <c r="AJ158" s="58">
        <v>2866</v>
      </c>
      <c r="AK158" s="58">
        <v>705</v>
      </c>
      <c r="AL158" s="58">
        <v>1007</v>
      </c>
      <c r="AM158" s="58">
        <v>1135</v>
      </c>
    </row>
    <row r="159" spans="2:39">
      <c r="B159" s="58" t="s">
        <v>1243</v>
      </c>
      <c r="C159" s="58" t="s">
        <v>1087</v>
      </c>
      <c r="D159" s="58">
        <v>57998</v>
      </c>
      <c r="E159" s="58">
        <v>45750</v>
      </c>
      <c r="F159" s="58">
        <v>45115</v>
      </c>
      <c r="G159" s="58">
        <v>33901</v>
      </c>
      <c r="H159" s="58">
        <v>22588</v>
      </c>
      <c r="I159" s="58">
        <v>8288</v>
      </c>
      <c r="J159" s="58">
        <v>9935</v>
      </c>
      <c r="K159" s="58">
        <v>4365</v>
      </c>
      <c r="L159" s="58">
        <v>7120</v>
      </c>
      <c r="M159" s="58">
        <v>15733</v>
      </c>
      <c r="N159" s="58">
        <v>8091</v>
      </c>
      <c r="O159" s="58">
        <v>4615</v>
      </c>
      <c r="P159" s="58">
        <v>3745</v>
      </c>
      <c r="Q159" s="58">
        <v>3636</v>
      </c>
      <c r="R159" s="58">
        <v>2901</v>
      </c>
      <c r="S159" s="58">
        <v>4051</v>
      </c>
      <c r="T159" s="58">
        <v>6141</v>
      </c>
      <c r="U159" s="58">
        <v>7696</v>
      </c>
      <c r="V159" s="58">
        <v>15353</v>
      </c>
      <c r="W159" s="58">
        <v>17106</v>
      </c>
      <c r="X159" s="58">
        <v>16354</v>
      </c>
      <c r="Y159" s="58">
        <v>13072</v>
      </c>
      <c r="Z159" s="58">
        <v>13743</v>
      </c>
      <c r="AA159" s="58">
        <v>11940</v>
      </c>
      <c r="AB159" s="58">
        <v>7230</v>
      </c>
      <c r="AC159" s="58">
        <v>8200</v>
      </c>
      <c r="AD159" s="58">
        <v>10566</v>
      </c>
      <c r="AE159" s="58">
        <v>9698</v>
      </c>
      <c r="AF159" s="58">
        <v>20624</v>
      </c>
      <c r="AG159" s="58">
        <v>19297</v>
      </c>
      <c r="AH159" s="58">
        <v>10760</v>
      </c>
      <c r="AI159" s="58">
        <v>13416</v>
      </c>
      <c r="AJ159" s="58">
        <v>15785</v>
      </c>
      <c r="AK159" s="58">
        <v>15459</v>
      </c>
      <c r="AL159" s="58">
        <v>16734</v>
      </c>
      <c r="AM159" s="58">
        <v>14011</v>
      </c>
    </row>
    <row r="160" spans="2:39">
      <c r="B160" s="58" t="s">
        <v>1244</v>
      </c>
      <c r="C160" s="58" t="s">
        <v>1091</v>
      </c>
      <c r="D160" s="58">
        <v>168325</v>
      </c>
      <c r="E160" s="58">
        <v>221880</v>
      </c>
      <c r="F160" s="58">
        <v>222281</v>
      </c>
      <c r="G160" s="58">
        <v>214816</v>
      </c>
      <c r="H160" s="58">
        <v>184690</v>
      </c>
      <c r="I160" s="58">
        <v>216816</v>
      </c>
      <c r="J160" s="58">
        <v>225930</v>
      </c>
      <c r="K160" s="58">
        <v>238832</v>
      </c>
      <c r="L160" s="58">
        <v>217250</v>
      </c>
      <c r="M160" s="58">
        <v>191506</v>
      </c>
      <c r="N160" s="58">
        <v>207291</v>
      </c>
      <c r="O160" s="58">
        <v>236401</v>
      </c>
      <c r="P160" s="58">
        <v>252463</v>
      </c>
      <c r="Q160" s="58">
        <v>250124</v>
      </c>
      <c r="R160" s="58">
        <v>262435</v>
      </c>
      <c r="S160" s="58">
        <v>272045</v>
      </c>
      <c r="T160" s="58">
        <v>298536</v>
      </c>
      <c r="U160" s="58">
        <v>281963</v>
      </c>
      <c r="V160" s="58">
        <v>296168</v>
      </c>
      <c r="W160" s="58">
        <v>270892</v>
      </c>
      <c r="X160" s="58">
        <v>310156</v>
      </c>
      <c r="Y160" s="58">
        <v>311863</v>
      </c>
      <c r="Z160" s="58">
        <v>314821</v>
      </c>
      <c r="AA160" s="58">
        <v>317292</v>
      </c>
      <c r="AB160" s="58">
        <v>261225</v>
      </c>
      <c r="AC160" s="58">
        <v>219854</v>
      </c>
      <c r="AD160" s="58">
        <v>252057</v>
      </c>
      <c r="AE160" s="58">
        <v>255313</v>
      </c>
      <c r="AF160" s="58">
        <v>258354</v>
      </c>
      <c r="AG160" s="58">
        <v>251455</v>
      </c>
      <c r="AH160" s="58">
        <v>265740</v>
      </c>
      <c r="AI160" s="58">
        <v>236528</v>
      </c>
      <c r="AJ160" s="58">
        <v>229158</v>
      </c>
      <c r="AK160" s="58">
        <v>253365</v>
      </c>
      <c r="AL160" s="58">
        <v>275150</v>
      </c>
      <c r="AM160" s="58">
        <v>241438</v>
      </c>
    </row>
    <row r="161" spans="2:39">
      <c r="B161" s="58" t="s">
        <v>1245</v>
      </c>
      <c r="C161" s="58" t="s">
        <v>1103</v>
      </c>
      <c r="D161" s="58">
        <v>336</v>
      </c>
      <c r="E161" s="58">
        <v>263</v>
      </c>
      <c r="F161" s="58">
        <v>215</v>
      </c>
      <c r="G161" s="58">
        <v>36</v>
      </c>
      <c r="H161" s="58">
        <v>18</v>
      </c>
      <c r="I161" s="58">
        <v>17</v>
      </c>
      <c r="J161" s="58">
        <v>18</v>
      </c>
      <c r="K161" s="58">
        <v>12</v>
      </c>
      <c r="L161" s="58">
        <v>22</v>
      </c>
      <c r="M161" s="58">
        <v>17</v>
      </c>
      <c r="N161" s="58">
        <v>0</v>
      </c>
      <c r="O161" s="58">
        <v>0</v>
      </c>
      <c r="P161" s="58">
        <v>0</v>
      </c>
      <c r="Q161" s="58">
        <v>0</v>
      </c>
      <c r="R161" s="58">
        <v>0</v>
      </c>
      <c r="S161" s="58">
        <v>0</v>
      </c>
      <c r="T161" s="58">
        <v>0</v>
      </c>
      <c r="U161" s="58">
        <v>0</v>
      </c>
      <c r="V161" s="58">
        <v>0</v>
      </c>
      <c r="W161" s="58">
        <v>0</v>
      </c>
      <c r="X161" s="58">
        <v>0</v>
      </c>
      <c r="Y161" s="58">
        <v>0</v>
      </c>
      <c r="AA161" s="58">
        <v>4</v>
      </c>
      <c r="AB161" s="58">
        <v>6</v>
      </c>
      <c r="AC161" s="58">
        <v>5</v>
      </c>
      <c r="AD161" s="58">
        <v>37</v>
      </c>
      <c r="AE161" s="58">
        <v>4</v>
      </c>
      <c r="AF161" s="58">
        <v>4</v>
      </c>
      <c r="AG161" s="58">
        <v>4</v>
      </c>
      <c r="AH161" s="58">
        <v>0</v>
      </c>
      <c r="AI161" s="58">
        <v>0</v>
      </c>
      <c r="AJ161" s="58">
        <v>0</v>
      </c>
      <c r="AK161" s="58">
        <v>0</v>
      </c>
      <c r="AL161" s="58">
        <v>0</v>
      </c>
      <c r="AM161" s="58">
        <v>0</v>
      </c>
    </row>
    <row r="162" spans="2:39">
      <c r="B162" s="58" t="s">
        <v>1246</v>
      </c>
      <c r="C162" s="58" t="s">
        <v>1137</v>
      </c>
      <c r="D162" s="58">
        <v>44104</v>
      </c>
      <c r="E162" s="58">
        <v>35060</v>
      </c>
      <c r="F162" s="58">
        <v>31459</v>
      </c>
      <c r="G162" s="58">
        <v>34447</v>
      </c>
      <c r="H162" s="58">
        <v>28358</v>
      </c>
      <c r="I162" s="58">
        <v>23341</v>
      </c>
      <c r="J162" s="58">
        <v>5345</v>
      </c>
      <c r="K162" s="58">
        <v>6008</v>
      </c>
      <c r="L162" s="58">
        <v>4164</v>
      </c>
      <c r="M162" s="58">
        <v>1767</v>
      </c>
      <c r="N162" s="58">
        <v>13145</v>
      </c>
      <c r="O162" s="58">
        <v>15847</v>
      </c>
      <c r="P162" s="58">
        <v>8284</v>
      </c>
      <c r="Q162" s="58">
        <v>8760</v>
      </c>
      <c r="R162" s="58">
        <v>4876</v>
      </c>
      <c r="S162" s="58">
        <v>6982</v>
      </c>
      <c r="T162" s="58">
        <v>11082</v>
      </c>
      <c r="U162" s="58">
        <v>9284</v>
      </c>
      <c r="V162" s="58">
        <v>9101</v>
      </c>
      <c r="W162" s="58">
        <v>5348</v>
      </c>
      <c r="X162" s="58">
        <v>6221</v>
      </c>
      <c r="Y162" s="58">
        <v>5158</v>
      </c>
      <c r="Z162" s="58">
        <v>7218</v>
      </c>
      <c r="AA162" s="58">
        <v>6874</v>
      </c>
      <c r="AB162" s="58">
        <v>7101</v>
      </c>
      <c r="AC162" s="58">
        <v>11594</v>
      </c>
      <c r="AD162" s="58">
        <v>7446</v>
      </c>
      <c r="AE162" s="58">
        <v>8</v>
      </c>
      <c r="AF162" s="58">
        <v>44</v>
      </c>
      <c r="AG162" s="58">
        <v>11</v>
      </c>
      <c r="AH162" s="58">
        <v>212</v>
      </c>
      <c r="AI162" s="58">
        <v>19</v>
      </c>
      <c r="AJ162" s="58">
        <v>939</v>
      </c>
      <c r="AK162" s="58">
        <v>1181</v>
      </c>
      <c r="AL162" s="58">
        <v>1395</v>
      </c>
      <c r="AM162" s="58">
        <v>1233</v>
      </c>
    </row>
    <row r="163" spans="2:39">
      <c r="B163" s="58" t="s">
        <v>1247</v>
      </c>
      <c r="C163" s="58" t="s">
        <v>1155</v>
      </c>
      <c r="D163" s="58">
        <v>101052</v>
      </c>
      <c r="E163" s="58">
        <v>96719</v>
      </c>
      <c r="F163" s="58">
        <v>98234</v>
      </c>
      <c r="G163" s="58">
        <v>93760</v>
      </c>
      <c r="H163" s="58">
        <v>86683</v>
      </c>
      <c r="I163" s="58">
        <v>85764</v>
      </c>
      <c r="J163" s="58">
        <v>82463</v>
      </c>
      <c r="K163" s="58">
        <v>88845</v>
      </c>
      <c r="L163" s="58">
        <v>114668</v>
      </c>
      <c r="M163" s="58">
        <v>101470</v>
      </c>
      <c r="N163" s="58">
        <v>111300</v>
      </c>
      <c r="O163" s="58">
        <v>92627</v>
      </c>
      <c r="P163" s="58">
        <v>83034</v>
      </c>
      <c r="Q163" s="58">
        <v>89008</v>
      </c>
      <c r="R163" s="58">
        <v>62391</v>
      </c>
      <c r="S163" s="58">
        <v>116791</v>
      </c>
      <c r="T163" s="58">
        <v>118846</v>
      </c>
      <c r="U163" s="58">
        <v>81593</v>
      </c>
      <c r="V163" s="58">
        <v>76495</v>
      </c>
      <c r="W163" s="58">
        <v>77503</v>
      </c>
      <c r="X163" s="58">
        <v>58830</v>
      </c>
      <c r="Y163" s="58">
        <v>72070</v>
      </c>
      <c r="Z163" s="58">
        <v>75775</v>
      </c>
      <c r="AA163" s="58">
        <v>82369</v>
      </c>
      <c r="AB163" s="58">
        <v>94925</v>
      </c>
      <c r="AC163" s="58">
        <v>91305</v>
      </c>
      <c r="AD163" s="58">
        <v>104445</v>
      </c>
      <c r="AE163" s="58">
        <v>87470</v>
      </c>
      <c r="AF163" s="58">
        <v>114507</v>
      </c>
      <c r="AG163" s="58">
        <v>104440</v>
      </c>
      <c r="AH163" s="58">
        <v>109866</v>
      </c>
      <c r="AI163" s="58">
        <v>24289</v>
      </c>
      <c r="AJ163" s="58">
        <v>3759</v>
      </c>
      <c r="AK163" s="58">
        <v>1132</v>
      </c>
      <c r="AL163" s="58">
        <v>2125</v>
      </c>
      <c r="AM163" s="58">
        <v>13029</v>
      </c>
    </row>
    <row r="164" spans="2:39">
      <c r="B164" s="58" t="s">
        <v>1248</v>
      </c>
      <c r="C164" s="58" t="s">
        <v>1175</v>
      </c>
      <c r="D164" s="58">
        <v>37547</v>
      </c>
      <c r="E164" s="58">
        <v>53275</v>
      </c>
      <c r="F164" s="58">
        <v>48882</v>
      </c>
      <c r="G164" s="58">
        <v>55105</v>
      </c>
      <c r="H164" s="58">
        <v>71290</v>
      </c>
      <c r="I164" s="58">
        <v>77481</v>
      </c>
      <c r="J164" s="58">
        <v>70082</v>
      </c>
      <c r="K164" s="58">
        <v>62480</v>
      </c>
      <c r="L164" s="58">
        <v>57947</v>
      </c>
      <c r="M164" s="58">
        <v>55236</v>
      </c>
      <c r="N164" s="58">
        <v>62275</v>
      </c>
      <c r="O164" s="58">
        <v>76883</v>
      </c>
      <c r="P164" s="58">
        <v>75129</v>
      </c>
      <c r="Q164" s="58">
        <v>79785</v>
      </c>
      <c r="R164" s="58">
        <v>72373</v>
      </c>
      <c r="S164" s="58">
        <v>71413</v>
      </c>
      <c r="T164" s="58">
        <v>42970</v>
      </c>
      <c r="U164" s="58">
        <v>55208</v>
      </c>
      <c r="V164" s="58">
        <v>61584</v>
      </c>
      <c r="W164" s="58">
        <v>89508</v>
      </c>
      <c r="X164" s="58">
        <v>78319</v>
      </c>
      <c r="Y164" s="58">
        <v>118498</v>
      </c>
      <c r="Z164" s="58">
        <v>92806</v>
      </c>
      <c r="AA164" s="58">
        <v>105180</v>
      </c>
      <c r="AB164" s="58">
        <v>78701</v>
      </c>
      <c r="AC164" s="58">
        <v>63425</v>
      </c>
      <c r="AD164" s="58">
        <v>87321</v>
      </c>
      <c r="AE164" s="58">
        <v>93458</v>
      </c>
      <c r="AF164" s="58">
        <v>88364</v>
      </c>
      <c r="AG164" s="58">
        <v>88222</v>
      </c>
      <c r="AH164" s="58">
        <v>79280</v>
      </c>
      <c r="AI164" s="58">
        <v>77198</v>
      </c>
      <c r="AJ164" s="58">
        <v>90897</v>
      </c>
      <c r="AK164" s="58">
        <v>82970</v>
      </c>
      <c r="AL164" s="58">
        <v>69388</v>
      </c>
      <c r="AM164" s="58">
        <v>55374</v>
      </c>
    </row>
  </sheetData>
  <mergeCells count="3">
    <mergeCell ref="A46:A48"/>
    <mergeCell ref="B46:E46"/>
    <mergeCell ref="B47:C47"/>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7"/>
  <sheetViews>
    <sheetView workbookViewId="0">
      <selection activeCell="E22" sqref="E22"/>
    </sheetView>
  </sheetViews>
  <sheetFormatPr baseColWidth="10" defaultColWidth="10.6640625" defaultRowHeight="15"/>
  <cols>
    <col min="5" max="5" width="13.33203125" style="58" bestFit="1" customWidth="1"/>
  </cols>
  <sheetData>
    <row r="1" spans="1:8">
      <c r="A1" s="61" t="s">
        <v>1075</v>
      </c>
    </row>
    <row r="2" spans="1:8" ht="32" customHeight="1">
      <c r="A2" s="57" t="s">
        <v>1076</v>
      </c>
      <c r="B2" s="17" t="s">
        <v>1068</v>
      </c>
      <c r="C2" s="17" t="s">
        <v>1069</v>
      </c>
      <c r="D2" s="17" t="s">
        <v>1070</v>
      </c>
      <c r="E2" s="17" t="s">
        <v>1071</v>
      </c>
      <c r="F2" s="17" t="s">
        <v>1072</v>
      </c>
      <c r="G2" s="17" t="s">
        <v>1073</v>
      </c>
      <c r="H2" s="17" t="s">
        <v>1074</v>
      </c>
    </row>
    <row r="3" spans="1:8">
      <c r="A3" s="1" t="s">
        <v>2</v>
      </c>
      <c r="B3" s="18">
        <v>872915.99999999988</v>
      </c>
      <c r="C3" s="18">
        <v>118567</v>
      </c>
      <c r="D3" s="18">
        <v>253943823.99999997</v>
      </c>
      <c r="E3" s="18">
        <v>1292884</v>
      </c>
      <c r="F3" s="18">
        <v>641434.00000000012</v>
      </c>
      <c r="G3" s="18">
        <v>93051</v>
      </c>
      <c r="H3" s="18">
        <v>6446</v>
      </c>
    </row>
    <row r="4" spans="1:8">
      <c r="A4" s="1" t="s">
        <v>1077</v>
      </c>
      <c r="B4" s="18">
        <v>300</v>
      </c>
      <c r="C4" s="18">
        <v>89003.968103278894</v>
      </c>
      <c r="D4" s="18">
        <v>97885.941482764523</v>
      </c>
      <c r="E4" s="18">
        <v>786021.37237516593</v>
      </c>
      <c r="F4" s="18">
        <v>0</v>
      </c>
      <c r="G4" s="18">
        <v>7255.1325854891593</v>
      </c>
      <c r="H4" s="18">
        <v>126.69237914387894</v>
      </c>
    </row>
    <row r="5" spans="1:8">
      <c r="A5" s="1" t="s">
        <v>29</v>
      </c>
      <c r="B5" s="18">
        <v>0</v>
      </c>
      <c r="C5" s="18">
        <v>0</v>
      </c>
      <c r="D5" s="18">
        <v>0</v>
      </c>
      <c r="E5" s="18">
        <v>7149.0898440000001</v>
      </c>
      <c r="F5" s="18">
        <v>0</v>
      </c>
      <c r="G5" s="18">
        <v>0</v>
      </c>
      <c r="H5" s="18">
        <v>0</v>
      </c>
    </row>
    <row r="6" spans="1:8">
      <c r="A6" s="1" t="s">
        <v>1078</v>
      </c>
      <c r="B6" s="18">
        <v>1894.1878942932087</v>
      </c>
      <c r="C6" s="18">
        <v>0</v>
      </c>
      <c r="D6" s="18">
        <v>0</v>
      </c>
      <c r="E6" s="18">
        <v>624.11210570679145</v>
      </c>
      <c r="F6" s="18">
        <v>0</v>
      </c>
      <c r="G6" s="18">
        <v>0</v>
      </c>
      <c r="H6" s="18">
        <v>0</v>
      </c>
    </row>
    <row r="7" spans="1:8">
      <c r="A7" s="1" t="s">
        <v>1079</v>
      </c>
      <c r="B7" s="18">
        <v>0</v>
      </c>
      <c r="C7" s="18">
        <v>0</v>
      </c>
      <c r="D7" s="18">
        <v>9854565.4293467794</v>
      </c>
      <c r="E7" s="18">
        <v>2850434.9329325566</v>
      </c>
      <c r="F7" s="18">
        <v>0</v>
      </c>
      <c r="G7" s="18">
        <v>0</v>
      </c>
      <c r="H7" s="18">
        <v>0</v>
      </c>
    </row>
    <row r="8" spans="1:8">
      <c r="A8" s="1" t="s">
        <v>1080</v>
      </c>
      <c r="B8" s="18">
        <v>0</v>
      </c>
      <c r="C8" s="18">
        <v>0</v>
      </c>
      <c r="D8" s="18">
        <v>8596314</v>
      </c>
      <c r="E8" s="18">
        <v>0</v>
      </c>
      <c r="F8" s="18">
        <v>0</v>
      </c>
      <c r="G8" s="18">
        <v>0</v>
      </c>
      <c r="H8" s="18">
        <v>0</v>
      </c>
    </row>
    <row r="10" spans="1:8">
      <c r="A10" s="1" t="s">
        <v>1081</v>
      </c>
    </row>
    <row r="11" spans="1:8">
      <c r="A11" t="s">
        <v>1076</v>
      </c>
      <c r="B11" t="s">
        <v>1068</v>
      </c>
      <c r="C11" t="s">
        <v>1069</v>
      </c>
      <c r="D11" t="s">
        <v>1070</v>
      </c>
      <c r="E11" t="s">
        <v>1071</v>
      </c>
      <c r="F11" t="s">
        <v>1072</v>
      </c>
      <c r="G11" t="s">
        <v>1073</v>
      </c>
      <c r="H11" s="17" t="s">
        <v>1074</v>
      </c>
    </row>
    <row r="12" spans="1:8">
      <c r="A12" t="s">
        <v>2</v>
      </c>
      <c r="B12">
        <v>84.000000000000014</v>
      </c>
      <c r="C12">
        <v>14866.598</v>
      </c>
      <c r="D12">
        <v>11972117.539999999</v>
      </c>
      <c r="E12" s="69">
        <v>9818361.2930000015</v>
      </c>
      <c r="F12">
        <v>0</v>
      </c>
      <c r="G12">
        <v>5402.8509999999997</v>
      </c>
      <c r="H12" s="58">
        <v>0</v>
      </c>
    </row>
    <row r="13" spans="1:8">
      <c r="A13" t="s">
        <v>1077</v>
      </c>
      <c r="B13">
        <v>0</v>
      </c>
      <c r="C13">
        <v>43170</v>
      </c>
      <c r="D13">
        <v>49465</v>
      </c>
      <c r="E13" s="69">
        <v>4968137</v>
      </c>
      <c r="F13">
        <v>202</v>
      </c>
      <c r="G13">
        <v>4008.0000000000005</v>
      </c>
      <c r="H13" s="18">
        <v>114</v>
      </c>
    </row>
    <row r="14" spans="1:8">
      <c r="A14" t="s">
        <v>29</v>
      </c>
      <c r="B14">
        <v>0</v>
      </c>
      <c r="C14">
        <v>0</v>
      </c>
      <c r="D14">
        <v>0</v>
      </c>
      <c r="E14">
        <v>895.49011199999995</v>
      </c>
      <c r="F14">
        <v>0</v>
      </c>
      <c r="G14">
        <v>0</v>
      </c>
      <c r="H14" s="18">
        <v>0</v>
      </c>
    </row>
    <row r="15" spans="1:8">
      <c r="A15" t="s">
        <v>1078</v>
      </c>
      <c r="B15">
        <v>0</v>
      </c>
      <c r="C15">
        <v>0</v>
      </c>
      <c r="D15">
        <v>0</v>
      </c>
      <c r="E15">
        <v>26052.44378698225</v>
      </c>
      <c r="F15">
        <v>0</v>
      </c>
      <c r="G15">
        <v>0</v>
      </c>
      <c r="H15" s="18">
        <v>0</v>
      </c>
    </row>
    <row r="16" spans="1:8">
      <c r="A16" t="s">
        <v>1079</v>
      </c>
      <c r="B16">
        <v>0</v>
      </c>
      <c r="C16">
        <v>0</v>
      </c>
      <c r="D16">
        <v>0</v>
      </c>
      <c r="E16">
        <v>10110</v>
      </c>
      <c r="F16">
        <v>0</v>
      </c>
      <c r="G16">
        <v>0</v>
      </c>
      <c r="H16" s="18">
        <v>0</v>
      </c>
    </row>
    <row r="17" spans="1:8">
      <c r="A17" t="s">
        <v>1080</v>
      </c>
      <c r="B17">
        <v>0</v>
      </c>
      <c r="C17">
        <v>0</v>
      </c>
      <c r="D17">
        <v>0</v>
      </c>
      <c r="E17">
        <v>0</v>
      </c>
      <c r="F17">
        <v>0</v>
      </c>
      <c r="G17">
        <v>0</v>
      </c>
      <c r="H17" s="18">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03EC3-68CC-2340-859B-5386CF46B8B1}">
  <dimension ref="A1:I20"/>
  <sheetViews>
    <sheetView workbookViewId="0">
      <selection activeCell="E17" sqref="E17"/>
    </sheetView>
  </sheetViews>
  <sheetFormatPr baseColWidth="10" defaultRowHeight="15"/>
  <cols>
    <col min="1" max="1" width="13" customWidth="1"/>
  </cols>
  <sheetData>
    <row r="1" spans="1:9" ht="32">
      <c r="A1" s="57" t="s">
        <v>1076</v>
      </c>
      <c r="B1" s="17" t="s">
        <v>1068</v>
      </c>
      <c r="C1" s="17" t="s">
        <v>1069</v>
      </c>
      <c r="D1" s="17" t="s">
        <v>1070</v>
      </c>
      <c r="E1" s="17" t="s">
        <v>1071</v>
      </c>
      <c r="F1" s="17" t="s">
        <v>1072</v>
      </c>
      <c r="G1" s="17" t="s">
        <v>1073</v>
      </c>
      <c r="H1" s="17" t="s">
        <v>1074</v>
      </c>
    </row>
    <row r="2" spans="1:9">
      <c r="A2" s="1" t="s">
        <v>2</v>
      </c>
      <c r="B2" s="18">
        <f>IF('SYVbT-passenger-script'!$A$14='SYVbT-passenger-script'!$B$14,B15,ROUND('USA Values'!B3*'Share of VT by state'!$B$2,0))</f>
        <v>11358</v>
      </c>
      <c r="C2" s="18">
        <v>0</v>
      </c>
      <c r="D2" s="18">
        <f>IF('SYVbT-passenger-script'!$A$14='SYVbT-passenger-script'!$B$14,D15,ROUND('USA Values'!D3*'Share of VT by state'!$B$2,0))</f>
        <v>3304346</v>
      </c>
      <c r="E2" s="18">
        <f>IF('SYVbT-passenger-script'!$A$14='SYVbT-passenger-script'!$B$14,E15,ROUND('USA Values'!E3*'Share of VT by state'!$B$2,0))</f>
        <v>16823</v>
      </c>
      <c r="F2" s="18">
        <f>IF('SYVbT-passenger-script'!$A$14='SYVbT-passenger-script'!$B$14,F15,ROUND('USA Values'!F3*'Share of VT by state'!$B$2,0))</f>
        <v>8346</v>
      </c>
      <c r="G2" s="18">
        <f>IF('SYVbT-passenger-script'!$A$14='SYVbT-passenger-script'!$B$14,G15,ROUND('USA Values'!G3*'Share of VT by state'!$B$2,0))</f>
        <v>1211</v>
      </c>
      <c r="H2" s="18">
        <f>IF('SYVbT-passenger-script'!$A$14='SYVbT-passenger-script'!$B$14,H15,ROUND('USA Values'!H3*'Share of VT by state'!$B$2,0))</f>
        <v>84</v>
      </c>
      <c r="I2" t="s">
        <v>1333</v>
      </c>
    </row>
    <row r="3" spans="1:9">
      <c r="A3" s="1" t="s">
        <v>1077</v>
      </c>
      <c r="B3" s="18">
        <f>IF('SYVbT-passenger-script'!$A$14='SYVbT-passenger-script'!$B$14,B16,ROUND('USA Values'!B4*'Share of VT by state'!$B$3,0))</f>
        <v>4</v>
      </c>
      <c r="C3" s="18">
        <v>0</v>
      </c>
      <c r="D3" s="18">
        <f>IF('SYVbT-passenger-script'!$A$14='SYVbT-passenger-script'!$B$14,D16,ROUND('USA Values'!D4*'Share of VT by state'!$B$3,0))</f>
        <v>1237</v>
      </c>
      <c r="E3" s="18">
        <f>IF('SYVbT-passenger-script'!$A$14='SYVbT-passenger-script'!$B$14,E16,ROUND('USA Values'!E4*'Share of VT by state'!$B$3,0))</f>
        <v>9929</v>
      </c>
      <c r="F3" s="18">
        <f>IF('SYVbT-passenger-script'!$A$14='SYVbT-passenger-script'!$B$14,F16,ROUND('USA Values'!F4*'Share of VT by state'!$B$3,0))</f>
        <v>0</v>
      </c>
      <c r="G3" s="18">
        <f>IF('SYVbT-passenger-script'!$A$14='SYVbT-passenger-script'!$B$14,G16,ROUND('USA Values'!G4*'Share of VT by state'!$B$3,0))</f>
        <v>92</v>
      </c>
      <c r="H3" s="18">
        <f>IF('SYVbT-passenger-script'!$A$14='SYVbT-passenger-script'!$B$14,H16,ROUND('USA Values'!H4*'Share of VT by state'!$B$3,0))</f>
        <v>2</v>
      </c>
      <c r="I3" t="s">
        <v>1333</v>
      </c>
    </row>
    <row r="4" spans="1:9">
      <c r="A4" s="1" t="s">
        <v>29</v>
      </c>
      <c r="B4" s="18">
        <v>0</v>
      </c>
      <c r="C4" s="18">
        <v>0</v>
      </c>
      <c r="D4" s="18">
        <v>0</v>
      </c>
      <c r="E4" s="18">
        <v>92</v>
      </c>
      <c r="F4" s="18">
        <v>0</v>
      </c>
      <c r="G4" s="18">
        <v>0</v>
      </c>
      <c r="H4" s="18">
        <v>0</v>
      </c>
      <c r="I4" t="s">
        <v>1334</v>
      </c>
    </row>
    <row r="5" spans="1:9">
      <c r="A5" s="1" t="s">
        <v>1078</v>
      </c>
      <c r="B5" s="90">
        <v>288.04000000000002</v>
      </c>
      <c r="C5" s="90">
        <v>0</v>
      </c>
      <c r="D5" s="90">
        <v>0</v>
      </c>
      <c r="E5" s="90">
        <v>90.96</v>
      </c>
      <c r="F5" s="90">
        <v>0</v>
      </c>
      <c r="G5" s="90">
        <v>0</v>
      </c>
      <c r="H5" s="90">
        <v>0</v>
      </c>
      <c r="I5" t="s">
        <v>1335</v>
      </c>
    </row>
    <row r="6" spans="1:9">
      <c r="A6" s="1" t="s">
        <v>1079</v>
      </c>
      <c r="B6" s="18">
        <v>0</v>
      </c>
      <c r="C6" s="18">
        <v>0</v>
      </c>
      <c r="D6" s="18">
        <v>136985.94</v>
      </c>
      <c r="E6" s="18">
        <v>38637.06</v>
      </c>
      <c r="F6" s="18">
        <v>0</v>
      </c>
      <c r="G6" s="18">
        <v>0</v>
      </c>
      <c r="H6" s="18">
        <v>0</v>
      </c>
      <c r="I6" t="s">
        <v>1334</v>
      </c>
    </row>
    <row r="7" spans="1:9">
      <c r="A7" s="1" t="s">
        <v>1080</v>
      </c>
      <c r="B7" s="18">
        <v>0</v>
      </c>
      <c r="C7" s="18">
        <v>0</v>
      </c>
      <c r="D7" s="18">
        <v>142151</v>
      </c>
      <c r="E7" s="18">
        <v>0</v>
      </c>
      <c r="F7" s="18">
        <v>0</v>
      </c>
      <c r="G7" s="18">
        <v>0</v>
      </c>
      <c r="H7" s="18">
        <v>0</v>
      </c>
      <c r="I7" t="s">
        <v>1334</v>
      </c>
    </row>
    <row r="11" spans="1:9">
      <c r="A11" t="s">
        <v>1332</v>
      </c>
    </row>
    <row r="13" spans="1:9">
      <c r="A13" t="s">
        <v>1330</v>
      </c>
      <c r="B13" t="s">
        <v>1331</v>
      </c>
    </row>
    <row r="14" spans="1:9" ht="16">
      <c r="A14" s="57" t="str">
        <f>About!B2</f>
        <v>OH</v>
      </c>
      <c r="B14" t="s">
        <v>1146</v>
      </c>
      <c r="C14" s="17"/>
      <c r="D14" s="17"/>
      <c r="E14" s="17"/>
      <c r="F14" s="17"/>
      <c r="G14" s="17"/>
      <c r="H14" s="17"/>
    </row>
    <row r="15" spans="1:9">
      <c r="A15" s="1" t="s">
        <v>2</v>
      </c>
      <c r="B15" s="18">
        <v>23588.010515924994</v>
      </c>
      <c r="C15" s="18">
        <v>0</v>
      </c>
      <c r="D15" s="18">
        <v>10398119.213431202</v>
      </c>
      <c r="E15" s="18">
        <v>52316.114548531186</v>
      </c>
      <c r="F15" s="18">
        <v>21882.29984031924</v>
      </c>
      <c r="G15" s="18">
        <v>4094.3616640213572</v>
      </c>
      <c r="H15" s="18">
        <v>0</v>
      </c>
      <c r="I15" s="18">
        <f>SUM(B15:H15)</f>
        <v>10499999.999999998</v>
      </c>
    </row>
    <row r="16" spans="1:9">
      <c r="A16" s="1" t="s">
        <v>1077</v>
      </c>
      <c r="B16" s="18">
        <v>18</v>
      </c>
      <c r="C16" s="18">
        <v>0</v>
      </c>
      <c r="D16" s="18">
        <v>6218</v>
      </c>
      <c r="E16" s="18">
        <v>50467</v>
      </c>
      <c r="F16" s="18">
        <v>0</v>
      </c>
      <c r="G16" s="18">
        <v>417</v>
      </c>
      <c r="H16" s="18">
        <v>0</v>
      </c>
      <c r="I16" s="18">
        <f>SUM(B16:H16)</f>
        <v>57120</v>
      </c>
    </row>
    <row r="17" spans="1:8">
      <c r="A17" s="1"/>
      <c r="B17" s="18"/>
      <c r="C17" s="18"/>
      <c r="D17" s="18"/>
      <c r="E17" s="18"/>
      <c r="F17" s="18"/>
      <c r="G17" s="18"/>
      <c r="H17" s="18"/>
    </row>
    <row r="18" spans="1:8">
      <c r="A18" s="1"/>
      <c r="B18" s="18"/>
      <c r="C18" s="18"/>
      <c r="D18" s="18"/>
      <c r="E18" s="18"/>
      <c r="F18" s="18"/>
      <c r="G18" s="18"/>
      <c r="H18" s="18"/>
    </row>
    <row r="19" spans="1:8">
      <c r="A19" s="1"/>
      <c r="B19" s="18"/>
      <c r="C19" s="18"/>
      <c r="D19" s="18"/>
      <c r="E19" s="18"/>
      <c r="F19" s="18"/>
      <c r="G19" s="18"/>
      <c r="H19" s="18"/>
    </row>
    <row r="20" spans="1:8">
      <c r="A20" s="1"/>
      <c r="B20" s="18"/>
      <c r="C20" s="18"/>
      <c r="D20" s="18"/>
      <c r="E20" s="18"/>
      <c r="F20" s="18"/>
      <c r="G20" s="18"/>
      <c r="H20"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DB84A-385E-7443-9C5E-E9B56556FCE6}">
  <dimension ref="A1:I17"/>
  <sheetViews>
    <sheetView workbookViewId="0">
      <selection activeCell="G19" sqref="G19"/>
    </sheetView>
  </sheetViews>
  <sheetFormatPr baseColWidth="10" defaultRowHeight="15"/>
  <sheetData>
    <row r="1" spans="1:9" ht="32">
      <c r="A1" s="57" t="s">
        <v>1076</v>
      </c>
      <c r="B1" s="17" t="s">
        <v>1068</v>
      </c>
      <c r="C1" s="17" t="s">
        <v>1069</v>
      </c>
      <c r="D1" s="17" t="s">
        <v>1070</v>
      </c>
      <c r="E1" s="17" t="s">
        <v>1071</v>
      </c>
      <c r="F1" s="17" t="s">
        <v>1072</v>
      </c>
      <c r="G1" s="17" t="s">
        <v>1073</v>
      </c>
      <c r="H1" s="17" t="s">
        <v>1074</v>
      </c>
    </row>
    <row r="2" spans="1:9">
      <c r="A2" s="1" t="s">
        <v>2</v>
      </c>
      <c r="B2" s="18">
        <f>IF($A$13=$B$13,B14,ROUND('USA Values'!B12*'Share of VT by state'!$B$4,0))</f>
        <v>1</v>
      </c>
      <c r="C2" s="18">
        <f>IF($A$13=$B$13,C14,ROUND('USA Values'!C12*'Share of VT by state'!$B$4,0))</f>
        <v>193</v>
      </c>
      <c r="D2" s="18">
        <f>IF($A$13=$B$13,D14,ROUND('USA Values'!D12*'Share of VT by state'!$B$4,0))</f>
        <v>155804</v>
      </c>
      <c r="E2" s="18">
        <f>IF($A$13=$B$13,E14,ROUND('USA Values'!E12*'Share of VT by state'!$B$4,0))</f>
        <v>127775</v>
      </c>
      <c r="F2" s="18">
        <f>IF($A$13=$B$13,F14,ROUND('USA Values'!F12*'Share of VT by state'!$B$4,0))</f>
        <v>0</v>
      </c>
      <c r="G2" s="18">
        <f>IF($A$13=$B$13,G14,ROUND('USA Values'!G12*'Share of VT by state'!$B$4,0))</f>
        <v>70</v>
      </c>
      <c r="H2" s="18">
        <f>IF($A$13=$B$13,H14,ROUND('USA Values'!H12*'Share of VT by state'!$B$4,0))</f>
        <v>0</v>
      </c>
      <c r="I2" s="58" t="s">
        <v>1333</v>
      </c>
    </row>
    <row r="3" spans="1:9">
      <c r="A3" s="1" t="s">
        <v>1077</v>
      </c>
      <c r="B3" s="58">
        <f>IF($A$13=$B$13,B15,ROUND('USA Values'!B13*'Share of VT by state'!$B$5,0))</f>
        <v>0</v>
      </c>
      <c r="C3" s="58">
        <f>IF($A$13=$B$13,C15,ROUND('USA Values'!C13*'Share of VT by state'!$B$5,0))</f>
        <v>562</v>
      </c>
      <c r="D3" s="58">
        <f>IF($A$13=$B$13,D15,ROUND('USA Values'!D13*'Share of VT by state'!$B$5,0))</f>
        <v>644</v>
      </c>
      <c r="E3" s="58">
        <f>IF($A$13=$B$13,E15,ROUND('USA Values'!E13*'Share of VT by state'!$B$5,0))</f>
        <v>64655</v>
      </c>
      <c r="F3" s="58">
        <f>IF($A$13=$B$13,F15,ROUND('USA Values'!F13*'Share of VT by state'!$B$5,0))</f>
        <v>3</v>
      </c>
      <c r="G3" s="58">
        <f>IF($A$13=$B$13,G15,ROUND('USA Values'!G13*'Share of VT by state'!$B$5,0))</f>
        <v>52</v>
      </c>
      <c r="H3" s="58">
        <f>IF($A$13=$B$13,H15,ROUND('USA Values'!H13*'Share of VT by state'!$B$5,0))</f>
        <v>1</v>
      </c>
      <c r="I3" s="58" t="s">
        <v>1333</v>
      </c>
    </row>
    <row r="4" spans="1:9">
      <c r="A4" s="1" t="s">
        <v>29</v>
      </c>
      <c r="B4" s="58">
        <f>Misc!B19*5</f>
        <v>0</v>
      </c>
      <c r="C4" s="58">
        <f>Misc!C19*5</f>
        <v>0</v>
      </c>
      <c r="D4" s="58">
        <f>Misc!D19*5</f>
        <v>70</v>
      </c>
      <c r="E4" s="58">
        <f>Misc!E19*5</f>
        <v>0</v>
      </c>
      <c r="F4" s="58">
        <f>Misc!F19*5</f>
        <v>0</v>
      </c>
      <c r="G4" s="58">
        <f>Misc!G19*5</f>
        <v>0</v>
      </c>
      <c r="H4" s="58">
        <f>Misc!H19*5</f>
        <v>0</v>
      </c>
      <c r="I4" s="58" t="s">
        <v>1334</v>
      </c>
    </row>
    <row r="5" spans="1:9">
      <c r="A5" s="1" t="s">
        <v>1078</v>
      </c>
      <c r="B5" s="91">
        <v>0</v>
      </c>
      <c r="C5" s="91">
        <v>0</v>
      </c>
      <c r="D5" s="91">
        <v>0</v>
      </c>
      <c r="E5" s="90">
        <v>462</v>
      </c>
      <c r="F5" s="91">
        <v>0</v>
      </c>
      <c r="G5" s="90">
        <v>0</v>
      </c>
      <c r="H5" s="90">
        <v>0</v>
      </c>
      <c r="I5" s="58" t="s">
        <v>1335</v>
      </c>
    </row>
    <row r="6" spans="1:9">
      <c r="A6" s="1" t="s">
        <v>1079</v>
      </c>
      <c r="B6" s="58">
        <v>0</v>
      </c>
      <c r="C6" s="58">
        <v>0</v>
      </c>
      <c r="D6" s="58">
        <v>0</v>
      </c>
      <c r="E6" s="18">
        <v>98</v>
      </c>
      <c r="F6" s="58">
        <v>0</v>
      </c>
      <c r="G6" s="18">
        <v>0</v>
      </c>
      <c r="H6" s="18">
        <v>0</v>
      </c>
      <c r="I6" s="58" t="s">
        <v>1334</v>
      </c>
    </row>
    <row r="7" spans="1:9">
      <c r="A7" s="1" t="s">
        <v>1080</v>
      </c>
      <c r="B7" s="58">
        <v>0</v>
      </c>
      <c r="C7" s="58">
        <v>0</v>
      </c>
      <c r="D7" s="58">
        <v>0</v>
      </c>
      <c r="E7" s="58">
        <v>0</v>
      </c>
      <c r="F7" s="58">
        <v>0</v>
      </c>
      <c r="G7" s="18">
        <v>0</v>
      </c>
      <c r="H7" s="18">
        <v>0</v>
      </c>
      <c r="I7" s="58" t="s">
        <v>1334</v>
      </c>
    </row>
    <row r="13" spans="1:9" ht="16">
      <c r="A13" s="57" t="str">
        <f>About!B2</f>
        <v>OH</v>
      </c>
      <c r="B13" s="58" t="s">
        <v>1146</v>
      </c>
    </row>
    <row r="14" spans="1:9">
      <c r="A14" t="s">
        <v>2</v>
      </c>
      <c r="B14" s="18">
        <v>0</v>
      </c>
      <c r="C14" s="18">
        <v>0</v>
      </c>
      <c r="D14" s="18">
        <v>201233.5032021653</v>
      </c>
      <c r="E14" s="18">
        <v>0</v>
      </c>
      <c r="F14" s="18">
        <v>0</v>
      </c>
      <c r="G14" s="18">
        <v>12.21870745822498</v>
      </c>
      <c r="H14" s="18">
        <v>0</v>
      </c>
    </row>
    <row r="15" spans="1:9">
      <c r="A15" t="s">
        <v>1077</v>
      </c>
      <c r="B15" s="18">
        <v>54.706485665234602</v>
      </c>
      <c r="C15" s="18">
        <v>0</v>
      </c>
      <c r="D15" s="18">
        <v>0</v>
      </c>
      <c r="E15" s="18">
        <v>248544.89387620601</v>
      </c>
      <c r="F15" s="18">
        <v>22.215831742227234</v>
      </c>
      <c r="G15" s="18">
        <v>132.4618967630299</v>
      </c>
      <c r="H15" s="18">
        <v>0</v>
      </c>
    </row>
    <row r="17" spans="3:3">
      <c r="C17"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zoomScale="90" workbookViewId="0">
      <selection activeCell="E24" sqref="E24"/>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'SYVbT-passenger-script'!B2</f>
        <v>11358</v>
      </c>
      <c r="C2" s="18">
        <f>'SYVbT-passenger-script'!C2</f>
        <v>0</v>
      </c>
      <c r="D2" s="18">
        <f>'SYVbT-passenger-script'!D2</f>
        <v>3304346</v>
      </c>
      <c r="E2" s="18">
        <f>'SYVbT-passenger-script'!E2</f>
        <v>16823</v>
      </c>
      <c r="F2" s="18">
        <f>'SYVbT-passenger-script'!F2</f>
        <v>8346</v>
      </c>
      <c r="G2" s="18">
        <f>'SYVbT-passenger-script'!G2</f>
        <v>1211</v>
      </c>
      <c r="H2" s="18">
        <f>'SYVbT-passenger-script'!H2</f>
        <v>84</v>
      </c>
      <c r="J2" s="18"/>
    </row>
    <row r="3" spans="1:10">
      <c r="A3" s="1" t="s">
        <v>1077</v>
      </c>
      <c r="B3" s="18">
        <f>'SYVbT-passenger-script'!B3</f>
        <v>4</v>
      </c>
      <c r="C3" s="18">
        <f>'SYVbT-passenger-script'!C3</f>
        <v>0</v>
      </c>
      <c r="D3" s="18">
        <f>'SYVbT-passenger-script'!D3</f>
        <v>1237</v>
      </c>
      <c r="E3" s="18">
        <f>'SYVbT-passenger-script'!E3</f>
        <v>9929</v>
      </c>
      <c r="F3" s="18">
        <f>'SYVbT-passenger-script'!F3</f>
        <v>0</v>
      </c>
      <c r="G3" s="18">
        <f>'SYVbT-passenger-script'!G3</f>
        <v>92</v>
      </c>
      <c r="H3" s="18">
        <f>'SYVbT-passenger-script'!H3</f>
        <v>2</v>
      </c>
      <c r="I3" s="18"/>
      <c r="J3" s="67"/>
    </row>
    <row r="4" spans="1:10">
      <c r="A4" s="1" t="s">
        <v>29</v>
      </c>
      <c r="B4" s="18">
        <f>'SYVbT-passenger-script'!B4</f>
        <v>0</v>
      </c>
      <c r="C4" s="18">
        <f>'SYVbT-passenger-script'!C4</f>
        <v>0</v>
      </c>
      <c r="D4" s="18">
        <f>'SYVbT-passenger-script'!D4</f>
        <v>0</v>
      </c>
      <c r="E4" s="18">
        <f>'SYVbT-passenger-script'!E4</f>
        <v>92</v>
      </c>
      <c r="F4" s="18">
        <f>'SYVbT-passenger-script'!F4</f>
        <v>0</v>
      </c>
      <c r="G4" s="18">
        <f>'SYVbT-passenger-script'!G4</f>
        <v>0</v>
      </c>
      <c r="H4" s="18">
        <f>'SYVbT-passenger-script'!H4</f>
        <v>0</v>
      </c>
    </row>
    <row r="5" spans="1:10">
      <c r="A5" s="1" t="s">
        <v>1078</v>
      </c>
      <c r="B5" s="18">
        <f>'USA Values'!B6*'Rail and Aviation'!$B$2*'Rail and Aviation'!$B$3</f>
        <v>626.75845928856847</v>
      </c>
      <c r="C5" s="18">
        <f>'USA Values'!C6*'Rail and Aviation'!$B$2*'Rail and Aviation'!$B$3</f>
        <v>0</v>
      </c>
      <c r="D5" s="18">
        <f>'USA Values'!D6*'Rail and Aviation'!$B$2*'Rail and Aviation'!$B$3</f>
        <v>0</v>
      </c>
      <c r="E5" s="18">
        <f>'USA Values'!E6*'Rail and Aviation'!$B$2*'Rail and Aviation'!$B$3</f>
        <v>206.50936634883934</v>
      </c>
      <c r="F5" s="18">
        <f>'USA Values'!F6*'Rail and Aviation'!$B$2*'Rail and Aviation'!$B$3</f>
        <v>0</v>
      </c>
      <c r="G5" s="18">
        <f>'USA Values'!G6*'Rail and Aviation'!$B$2*'Rail and Aviation'!$B$3</f>
        <v>0</v>
      </c>
      <c r="H5" s="18">
        <f>'USA Values'!H6*'Rail and Aviation'!$B$2*'Rail and Aviation'!$B$3</f>
        <v>0</v>
      </c>
    </row>
    <row r="6" spans="1:10">
      <c r="A6" s="1" t="s">
        <v>1079</v>
      </c>
      <c r="B6" s="18">
        <f>'SYVbT-passenger-script'!B6</f>
        <v>0</v>
      </c>
      <c r="C6" s="18">
        <f>'SYVbT-passenger-script'!C6</f>
        <v>0</v>
      </c>
      <c r="D6" s="18">
        <f>'SYVbT-passenger-script'!D6</f>
        <v>136985.94</v>
      </c>
      <c r="E6" s="18">
        <f>'SYVbT-passenger-script'!E6</f>
        <v>38637.06</v>
      </c>
      <c r="F6" s="18">
        <f>'SYVbT-passenger-script'!F6</f>
        <v>0</v>
      </c>
      <c r="G6" s="18">
        <f>'SYVbT-passenger-script'!G6</f>
        <v>0</v>
      </c>
      <c r="H6" s="18">
        <f>'SYVbT-passenger-script'!H6</f>
        <v>0</v>
      </c>
    </row>
    <row r="7" spans="1:10">
      <c r="A7" s="1" t="s">
        <v>1080</v>
      </c>
      <c r="B7" s="18">
        <f>'SYVbT-passenger-script'!B7</f>
        <v>0</v>
      </c>
      <c r="C7" s="18">
        <f>'SYVbT-passenger-script'!C7</f>
        <v>0</v>
      </c>
      <c r="D7" s="18">
        <f>'SYVbT-passenger-script'!D7</f>
        <v>142151</v>
      </c>
      <c r="E7" s="18">
        <f>'SYVbT-passenger-script'!E7</f>
        <v>0</v>
      </c>
      <c r="F7" s="18">
        <f>'SYVbT-passenger-script'!F7</f>
        <v>0</v>
      </c>
      <c r="G7" s="18">
        <f>'SYVbT-passenger-script'!G7</f>
        <v>0</v>
      </c>
      <c r="H7" s="18">
        <f>'SYVbT-passenger-script'!H7</f>
        <v>0</v>
      </c>
    </row>
    <row r="9" spans="1:10">
      <c r="B9" s="18"/>
      <c r="C9" s="18"/>
      <c r="D9" s="18"/>
      <c r="E9" s="18"/>
      <c r="F9" s="18"/>
      <c r="G9" s="18"/>
      <c r="H9" s="1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24"/>
  <sheetViews>
    <sheetView tabSelected="1" zoomScale="89" workbookViewId="0">
      <selection activeCell="C15" sqref="C15"/>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'SYVbT-freight-script'!B2</f>
        <v>1</v>
      </c>
      <c r="C2" s="18">
        <f>'SYVbT-freight-script'!C2</f>
        <v>193</v>
      </c>
      <c r="D2" s="18">
        <f>'SYVbT-freight-script'!D2</f>
        <v>155804</v>
      </c>
      <c r="E2" s="18">
        <f>'SYVbT-freight-script'!E2</f>
        <v>127775</v>
      </c>
      <c r="F2" s="18">
        <f>'SYVbT-freight-script'!F2</f>
        <v>0</v>
      </c>
      <c r="G2" s="18">
        <f>'SYVbT-freight-script'!G2</f>
        <v>70</v>
      </c>
      <c r="H2" s="18">
        <f>'SYVbT-freight-script'!H2</f>
        <v>0</v>
      </c>
      <c r="I2" s="67"/>
      <c r="J2" s="18"/>
    </row>
    <row r="3" spans="1:10">
      <c r="A3" s="1" t="s">
        <v>1077</v>
      </c>
      <c r="B3" s="18">
        <f>'SYVbT-freight-script'!B3</f>
        <v>0</v>
      </c>
      <c r="C3" s="18">
        <f>'SYVbT-freight-script'!C3</f>
        <v>562</v>
      </c>
      <c r="D3" s="18">
        <f>'SYVbT-freight-script'!D3</f>
        <v>644</v>
      </c>
      <c r="E3" s="18">
        <f>'SYVbT-freight-script'!E3</f>
        <v>64655</v>
      </c>
      <c r="F3" s="18">
        <f>'SYVbT-freight-script'!F3</f>
        <v>3</v>
      </c>
      <c r="G3" s="18">
        <f>'SYVbT-freight-script'!G3</f>
        <v>52</v>
      </c>
      <c r="H3" s="18">
        <f>'SYVbT-freight-script'!H3</f>
        <v>1</v>
      </c>
      <c r="J3" s="18"/>
    </row>
    <row r="4" spans="1:10">
      <c r="A4" s="1" t="s">
        <v>29</v>
      </c>
      <c r="B4" s="18">
        <f>'SYVbT-freight-script'!B4</f>
        <v>0</v>
      </c>
      <c r="C4" s="18">
        <f>'SYVbT-freight-script'!C4</f>
        <v>0</v>
      </c>
      <c r="D4" s="18">
        <f>'SYVbT-freight-script'!D4</f>
        <v>70</v>
      </c>
      <c r="E4" s="18">
        <f>'SYVbT-freight-script'!E4</f>
        <v>0</v>
      </c>
      <c r="F4" s="18">
        <f>'SYVbT-freight-script'!F4</f>
        <v>0</v>
      </c>
      <c r="G4" s="18">
        <f>'SYVbT-freight-script'!G4</f>
        <v>0</v>
      </c>
      <c r="H4" s="18">
        <f>'SYVbT-freight-script'!H4</f>
        <v>0</v>
      </c>
    </row>
    <row r="5" spans="1:10">
      <c r="A5" s="1" t="s">
        <v>1078</v>
      </c>
      <c r="B5" s="18">
        <f>'USA Values'!B15*'Rail and Aviation'!$B$2*'Rail and Aviation'!$B$3</f>
        <v>0</v>
      </c>
      <c r="C5" s="18">
        <f>'USA Values'!C15*'Rail and Aviation'!$B$2*'Rail and Aviation'!$B$3</f>
        <v>0</v>
      </c>
      <c r="D5" s="18">
        <f>'USA Values'!D15*'Rail and Aviation'!$B$2*'Rail and Aviation'!$B$3</f>
        <v>0</v>
      </c>
      <c r="E5" s="18">
        <f>'USA Values'!E15*'Rail and Aviation'!$B$2</f>
        <v>862.03642087596768</v>
      </c>
      <c r="F5" s="18">
        <f>'USA Values'!F15*'Rail and Aviation'!$B$2*'Rail and Aviation'!$B$3</f>
        <v>0</v>
      </c>
      <c r="G5" s="18">
        <f>'USA Values'!G15*'Rail and Aviation'!$B$2*'Rail and Aviation'!$B$3</f>
        <v>0</v>
      </c>
      <c r="H5" s="18">
        <f>'USA Values'!H15*'Rail and Aviation'!$B$2*'Rail and Aviation'!$B$3</f>
        <v>0</v>
      </c>
    </row>
    <row r="6" spans="1:10">
      <c r="A6" s="1" t="s">
        <v>1079</v>
      </c>
      <c r="B6" s="18">
        <f>'SYVbT-freight-script'!B6</f>
        <v>0</v>
      </c>
      <c r="C6" s="18">
        <f>'SYVbT-freight-script'!C6</f>
        <v>0</v>
      </c>
      <c r="D6" s="18">
        <f>'SYVbT-freight-script'!D6</f>
        <v>0</v>
      </c>
      <c r="E6" s="18">
        <f>'SYVbT-freight-script'!E6</f>
        <v>98</v>
      </c>
      <c r="F6" s="18">
        <f>'SYVbT-freight-script'!F6</f>
        <v>0</v>
      </c>
      <c r="G6" s="18">
        <f>'SYVbT-freight-script'!G6</f>
        <v>0</v>
      </c>
      <c r="H6" s="18">
        <f>'SYVbT-freight-script'!H6</f>
        <v>0</v>
      </c>
    </row>
    <row r="7" spans="1:10">
      <c r="A7" s="1" t="s">
        <v>1080</v>
      </c>
      <c r="B7" s="18">
        <f>'SYVbT-freight-script'!B7</f>
        <v>0</v>
      </c>
      <c r="C7" s="18">
        <f>'SYVbT-freight-script'!C7</f>
        <v>0</v>
      </c>
      <c r="D7" s="18">
        <f>'SYVbT-freight-script'!D7</f>
        <v>0</v>
      </c>
      <c r="E7" s="18">
        <f>'SYVbT-freight-script'!E7</f>
        <v>0</v>
      </c>
      <c r="F7" s="18">
        <f>'SYVbT-freight-script'!F7</f>
        <v>0</v>
      </c>
      <c r="G7" s="18">
        <f>'SYVbT-freight-script'!G7</f>
        <v>0</v>
      </c>
      <c r="H7" s="18">
        <f>'SYVbT-freight-script'!H7</f>
        <v>0</v>
      </c>
    </row>
    <row r="24" spans="4:4">
      <c r="D24" s="58" t="s">
        <v>1336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B3" sqref="B3"/>
    </sheetView>
  </sheetViews>
  <sheetFormatPr baseColWidth="10" defaultColWidth="10.6640625" defaultRowHeight="15"/>
  <cols>
    <col min="1" max="1" width="20.6640625" style="58" bestFit="1" customWidth="1"/>
  </cols>
  <sheetData>
    <row r="1" spans="1:2">
      <c r="B1" t="s">
        <v>57</v>
      </c>
    </row>
    <row r="2" spans="1:2">
      <c r="A2" t="s">
        <v>58</v>
      </c>
      <c r="B2">
        <v>1.3012115154570481E-2</v>
      </c>
    </row>
    <row r="3" spans="1:2">
      <c r="A3" t="s">
        <v>59</v>
      </c>
      <c r="B3">
        <v>1.263211831576983E-2</v>
      </c>
    </row>
    <row r="4" spans="1:2">
      <c r="A4" t="s">
        <v>60</v>
      </c>
      <c r="B4">
        <v>1.3013932964901101E-2</v>
      </c>
    </row>
    <row r="5" spans="1:2">
      <c r="A5" t="s">
        <v>61</v>
      </c>
      <c r="B5">
        <v>1.3013932964901101E-2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92" t="s">
        <v>182</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93"/>
      <c r="AI87" s="93"/>
      <c r="AJ87" s="93"/>
      <c r="AK87" s="93"/>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92" t="s">
        <v>346</v>
      </c>
      <c r="C118" s="93"/>
      <c r="D118" s="93"/>
      <c r="E118" s="93"/>
      <c r="F118" s="93"/>
      <c r="G118" s="93"/>
      <c r="H118" s="93"/>
      <c r="I118" s="93"/>
      <c r="J118" s="93"/>
      <c r="K118" s="93"/>
      <c r="L118" s="93"/>
      <c r="M118" s="93"/>
      <c r="N118" s="93"/>
      <c r="O118" s="93"/>
      <c r="P118" s="93"/>
      <c r="Q118" s="93"/>
      <c r="R118" s="93"/>
      <c r="S118" s="93"/>
      <c r="T118" s="93"/>
      <c r="U118" s="93"/>
      <c r="V118" s="93"/>
      <c r="W118" s="93"/>
      <c r="X118" s="93"/>
      <c r="Y118" s="93"/>
      <c r="Z118" s="93"/>
      <c r="AA118" s="93"/>
      <c r="AB118" s="93"/>
      <c r="AC118" s="93"/>
      <c r="AD118" s="93"/>
      <c r="AE118" s="93"/>
      <c r="AF118" s="93"/>
      <c r="AG118" s="93"/>
      <c r="AH118" s="93"/>
      <c r="AI118" s="93"/>
      <c r="AJ118" s="93"/>
      <c r="AK118" s="93"/>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92" t="s">
        <v>432</v>
      </c>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92" t="s">
        <v>457</v>
      </c>
      <c r="B79" s="93"/>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93"/>
      <c r="AI79" s="93"/>
      <c r="AJ79" s="93"/>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92" t="s">
        <v>659</v>
      </c>
      <c r="C198" s="93"/>
      <c r="D198" s="93"/>
      <c r="E198" s="93"/>
      <c r="F198" s="93"/>
      <c r="G198" s="93"/>
      <c r="H198" s="93"/>
      <c r="I198" s="93"/>
      <c r="J198" s="93"/>
      <c r="K198" s="93"/>
      <c r="L198" s="93"/>
      <c r="M198" s="93"/>
      <c r="N198" s="93"/>
      <c r="O198" s="93"/>
      <c r="P198" s="93"/>
      <c r="Q198" s="93"/>
      <c r="R198" s="93"/>
      <c r="S198" s="93"/>
      <c r="T198" s="93"/>
      <c r="U198" s="93"/>
      <c r="V198" s="93"/>
      <c r="W198" s="93"/>
      <c r="X198" s="93"/>
      <c r="Y198" s="93"/>
      <c r="Z198" s="93"/>
      <c r="AA198" s="93"/>
      <c r="AB198" s="93"/>
      <c r="AC198" s="93"/>
      <c r="AD198" s="93"/>
      <c r="AE198" s="93"/>
      <c r="AF198" s="93"/>
      <c r="AG198" s="93"/>
      <c r="AH198" s="93"/>
      <c r="AI198" s="93"/>
      <c r="AJ198" s="93"/>
      <c r="AK198" s="93"/>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92" t="s">
        <v>920</v>
      </c>
      <c r="C275" s="93"/>
      <c r="D275" s="93"/>
      <c r="E275" s="93"/>
      <c r="F275" s="93"/>
      <c r="G275" s="93"/>
      <c r="H275" s="93"/>
      <c r="I275" s="93"/>
      <c r="J275" s="93"/>
      <c r="K275" s="93"/>
      <c r="L275" s="93"/>
      <c r="M275" s="93"/>
      <c r="N275" s="93"/>
      <c r="O275" s="93"/>
      <c r="P275" s="93"/>
      <c r="Q275" s="93"/>
      <c r="R275" s="93"/>
      <c r="S275" s="93"/>
      <c r="T275" s="93"/>
      <c r="U275" s="93"/>
      <c r="V275" s="93"/>
      <c r="W275" s="93"/>
      <c r="X275" s="93"/>
      <c r="Y275" s="93"/>
      <c r="Z275" s="93"/>
      <c r="AA275" s="93"/>
      <c r="AB275" s="93"/>
      <c r="AC275" s="93"/>
      <c r="AD275" s="93"/>
      <c r="AE275" s="93"/>
      <c r="AF275" s="93"/>
      <c r="AG275" s="93"/>
      <c r="AH275" s="93"/>
      <c r="AI275" s="93"/>
      <c r="AJ275" s="93"/>
      <c r="AK275" s="93"/>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104" t="s">
        <v>928</v>
      </c>
      <c r="B1" s="105"/>
      <c r="C1" s="105"/>
      <c r="D1" s="105"/>
      <c r="E1" s="105"/>
      <c r="F1" s="105"/>
      <c r="G1" s="105"/>
      <c r="H1" s="105"/>
      <c r="I1" s="105"/>
      <c r="J1" s="105"/>
      <c r="K1" s="105"/>
      <c r="L1" s="105"/>
      <c r="M1" s="105"/>
      <c r="N1" s="105"/>
      <c r="O1" s="105"/>
      <c r="P1" s="105"/>
      <c r="Q1" s="105"/>
      <c r="R1" s="105"/>
      <c r="S1" s="105"/>
      <c r="T1" s="105"/>
      <c r="U1" s="105"/>
      <c r="V1" s="105"/>
      <c r="W1" s="105"/>
      <c r="X1" s="105"/>
      <c r="Y1" s="105"/>
      <c r="Z1" s="105"/>
      <c r="AA1" s="105"/>
      <c r="AB1" s="105"/>
      <c r="AC1" s="105"/>
      <c r="AD1" s="105"/>
      <c r="AE1" s="105"/>
      <c r="AF1" s="105"/>
      <c r="AG1" s="105"/>
      <c r="AH1" s="105"/>
      <c r="AI1" s="105"/>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106" t="s">
        <v>963</v>
      </c>
      <c r="B35" s="107"/>
      <c r="C35" s="107"/>
      <c r="D35" s="107"/>
      <c r="E35" s="107"/>
      <c r="F35" s="107"/>
      <c r="G35" s="107"/>
      <c r="H35" s="107"/>
      <c r="I35" s="107"/>
      <c r="J35" s="107"/>
      <c r="K35" s="107"/>
      <c r="L35" s="107"/>
      <c r="M35" s="107"/>
      <c r="N35" s="107"/>
      <c r="O35" s="107"/>
      <c r="P35" s="107"/>
      <c r="Q35" s="107"/>
      <c r="R35" s="107"/>
      <c r="S35" s="54"/>
      <c r="T35" s="54"/>
      <c r="U35" s="54"/>
      <c r="V35" s="54"/>
      <c r="W35" s="54"/>
      <c r="X35" s="54"/>
      <c r="Y35" s="54"/>
      <c r="Z35" s="54"/>
      <c r="AA35" s="54"/>
      <c r="AB35" s="54"/>
      <c r="AC35" s="54"/>
      <c r="AE35" s="55"/>
    </row>
    <row r="36" spans="1:35" s="71" customFormat="1" ht="12.75" customHeight="1">
      <c r="A36" s="108"/>
      <c r="B36" s="109"/>
      <c r="C36" s="109"/>
      <c r="D36" s="109"/>
      <c r="E36" s="109"/>
      <c r="F36" s="109"/>
      <c r="G36" s="109"/>
      <c r="H36" s="109"/>
      <c r="I36" s="109"/>
      <c r="J36" s="109"/>
      <c r="K36" s="109"/>
      <c r="L36" s="109"/>
      <c r="M36" s="109"/>
      <c r="N36" s="109"/>
      <c r="O36" s="109"/>
      <c r="P36" s="109"/>
      <c r="Q36" s="109"/>
      <c r="R36" s="109"/>
    </row>
    <row r="37" spans="1:35" s="70" customFormat="1" ht="25.5" customHeight="1">
      <c r="A37" s="110" t="s">
        <v>964</v>
      </c>
      <c r="B37" s="95"/>
      <c r="C37" s="95"/>
      <c r="D37" s="95"/>
      <c r="E37" s="95"/>
      <c r="F37" s="95"/>
      <c r="G37" s="95"/>
      <c r="H37" s="95"/>
      <c r="I37" s="95"/>
      <c r="J37" s="95"/>
      <c r="K37" s="95"/>
      <c r="L37" s="95"/>
      <c r="M37" s="95"/>
      <c r="N37" s="95"/>
      <c r="O37" s="95"/>
      <c r="P37" s="95"/>
      <c r="Q37" s="95"/>
      <c r="R37" s="95"/>
    </row>
    <row r="38" spans="1:35" s="70" customFormat="1" ht="25.5" customHeight="1">
      <c r="A38" s="103" t="s">
        <v>965</v>
      </c>
      <c r="B38" s="95"/>
      <c r="C38" s="95"/>
      <c r="D38" s="95"/>
      <c r="E38" s="95"/>
      <c r="F38" s="95"/>
      <c r="G38" s="95"/>
      <c r="H38" s="95"/>
      <c r="I38" s="95"/>
      <c r="J38" s="95"/>
      <c r="K38" s="95"/>
      <c r="L38" s="95"/>
      <c r="M38" s="95"/>
      <c r="N38" s="95"/>
      <c r="O38" s="95"/>
      <c r="P38" s="95"/>
      <c r="Q38" s="95"/>
      <c r="R38" s="95"/>
    </row>
    <row r="39" spans="1:35" s="70" customFormat="1" ht="12.75" customHeight="1">
      <c r="A39" s="94" t="s">
        <v>966</v>
      </c>
      <c r="B39" s="95"/>
      <c r="C39" s="95"/>
      <c r="D39" s="95"/>
      <c r="E39" s="95"/>
      <c r="F39" s="95"/>
      <c r="G39" s="95"/>
      <c r="H39" s="95"/>
      <c r="I39" s="95"/>
      <c r="J39" s="95"/>
      <c r="K39" s="95"/>
      <c r="L39" s="95"/>
      <c r="M39" s="95"/>
      <c r="N39" s="95"/>
      <c r="O39" s="95"/>
      <c r="P39" s="95"/>
      <c r="Q39" s="95"/>
      <c r="R39" s="95"/>
    </row>
    <row r="40" spans="1:35" s="70" customFormat="1" ht="12.75" customHeight="1">
      <c r="A40" s="103" t="s">
        <v>967</v>
      </c>
      <c r="B40" s="95"/>
      <c r="C40" s="95"/>
      <c r="D40" s="95"/>
      <c r="E40" s="95"/>
      <c r="F40" s="95"/>
      <c r="G40" s="95"/>
      <c r="H40" s="95"/>
      <c r="I40" s="95"/>
      <c r="J40" s="95"/>
      <c r="K40" s="95"/>
      <c r="L40" s="95"/>
      <c r="M40" s="95"/>
      <c r="N40" s="95"/>
      <c r="O40" s="95"/>
      <c r="P40" s="95"/>
      <c r="Q40" s="95"/>
      <c r="R40" s="95"/>
    </row>
    <row r="41" spans="1:35" s="70" customFormat="1" ht="12.75" customHeight="1">
      <c r="A41" s="103" t="s">
        <v>968</v>
      </c>
      <c r="B41" s="95"/>
      <c r="C41" s="95"/>
      <c r="D41" s="95"/>
      <c r="E41" s="95"/>
      <c r="F41" s="95"/>
      <c r="G41" s="95"/>
      <c r="H41" s="95"/>
      <c r="I41" s="95"/>
      <c r="J41" s="95"/>
      <c r="K41" s="95"/>
      <c r="L41" s="95"/>
      <c r="M41" s="95"/>
      <c r="N41" s="95"/>
      <c r="O41" s="95"/>
      <c r="P41" s="95"/>
      <c r="Q41" s="95"/>
      <c r="R41" s="95"/>
    </row>
    <row r="42" spans="1:35" s="70" customFormat="1" ht="12.75" customHeight="1">
      <c r="A42" s="103" t="s">
        <v>969</v>
      </c>
      <c r="B42" s="95"/>
      <c r="C42" s="95"/>
      <c r="D42" s="95"/>
      <c r="E42" s="95"/>
      <c r="F42" s="95"/>
      <c r="G42" s="95"/>
      <c r="H42" s="95"/>
      <c r="I42" s="95"/>
      <c r="J42" s="95"/>
      <c r="K42" s="95"/>
      <c r="L42" s="95"/>
      <c r="M42" s="95"/>
      <c r="N42" s="95"/>
      <c r="O42" s="95"/>
      <c r="P42" s="95"/>
      <c r="Q42" s="95"/>
      <c r="R42" s="95"/>
    </row>
    <row r="43" spans="1:35" s="70" customFormat="1" ht="12.75" customHeight="1">
      <c r="A43" s="94" t="s">
        <v>970</v>
      </c>
      <c r="B43" s="95"/>
      <c r="C43" s="95"/>
      <c r="D43" s="95"/>
      <c r="E43" s="95"/>
      <c r="F43" s="95"/>
      <c r="G43" s="95"/>
      <c r="H43" s="95"/>
      <c r="I43" s="95"/>
      <c r="J43" s="95"/>
      <c r="K43" s="95"/>
      <c r="L43" s="95"/>
      <c r="M43" s="95"/>
      <c r="N43" s="95"/>
      <c r="O43" s="95"/>
      <c r="P43" s="95"/>
      <c r="Q43" s="95"/>
      <c r="R43" s="95"/>
    </row>
    <row r="44" spans="1:35" s="70" customFormat="1" ht="12.75" customHeight="1">
      <c r="A44" s="94" t="s">
        <v>971</v>
      </c>
      <c r="B44" s="95"/>
      <c r="C44" s="95"/>
      <c r="D44" s="95"/>
      <c r="E44" s="95"/>
      <c r="F44" s="95"/>
      <c r="G44" s="95"/>
      <c r="H44" s="95"/>
      <c r="I44" s="95"/>
      <c r="J44" s="95"/>
      <c r="K44" s="95"/>
      <c r="L44" s="95"/>
      <c r="M44" s="95"/>
      <c r="N44" s="95"/>
      <c r="O44" s="95"/>
      <c r="P44" s="95"/>
      <c r="Q44" s="95"/>
      <c r="R44" s="95"/>
    </row>
    <row r="45" spans="1:35" s="70" customFormat="1" ht="12.75" customHeight="1">
      <c r="A45" s="115" t="s">
        <v>972</v>
      </c>
      <c r="B45" s="95"/>
      <c r="C45" s="95"/>
      <c r="D45" s="95"/>
      <c r="E45" s="95"/>
      <c r="F45" s="95"/>
      <c r="G45" s="95"/>
      <c r="H45" s="95"/>
      <c r="I45" s="95"/>
      <c r="J45" s="95"/>
      <c r="K45" s="95"/>
      <c r="L45" s="95"/>
      <c r="M45" s="95"/>
      <c r="N45" s="95"/>
      <c r="O45" s="95"/>
      <c r="P45" s="95"/>
      <c r="Q45" s="95"/>
      <c r="R45" s="95"/>
    </row>
    <row r="46" spans="1:35" s="70" customFormat="1" ht="12.75" customHeight="1">
      <c r="A46" s="103" t="s">
        <v>973</v>
      </c>
      <c r="B46" s="95"/>
      <c r="C46" s="95"/>
      <c r="D46" s="95"/>
      <c r="E46" s="95"/>
      <c r="F46" s="95"/>
      <c r="G46" s="95"/>
      <c r="H46" s="95"/>
      <c r="I46" s="95"/>
      <c r="J46" s="95"/>
      <c r="K46" s="95"/>
      <c r="L46" s="95"/>
      <c r="M46" s="95"/>
      <c r="N46" s="95"/>
      <c r="O46" s="95"/>
      <c r="P46" s="95"/>
      <c r="Q46" s="95"/>
      <c r="R46" s="95"/>
    </row>
    <row r="47" spans="1:35" s="70" customFormat="1" ht="12.75" customHeight="1">
      <c r="A47" s="103" t="s">
        <v>974</v>
      </c>
      <c r="B47" s="95"/>
      <c r="C47" s="95"/>
      <c r="D47" s="95"/>
      <c r="E47" s="95"/>
      <c r="F47" s="95"/>
      <c r="G47" s="95"/>
      <c r="H47" s="95"/>
      <c r="I47" s="95"/>
      <c r="J47" s="95"/>
      <c r="K47" s="95"/>
      <c r="L47" s="95"/>
      <c r="M47" s="95"/>
      <c r="N47" s="95"/>
      <c r="O47" s="95"/>
      <c r="P47" s="95"/>
      <c r="Q47" s="95"/>
      <c r="R47" s="95"/>
    </row>
    <row r="48" spans="1:35" s="70" customFormat="1" ht="12.75" customHeight="1">
      <c r="A48" s="103" t="s">
        <v>975</v>
      </c>
      <c r="B48" s="95"/>
      <c r="C48" s="95"/>
      <c r="D48" s="95"/>
      <c r="E48" s="95"/>
      <c r="F48" s="95"/>
      <c r="G48" s="95"/>
      <c r="H48" s="95"/>
      <c r="I48" s="95"/>
      <c r="J48" s="95"/>
      <c r="K48" s="95"/>
      <c r="L48" s="95"/>
      <c r="M48" s="95"/>
      <c r="N48" s="95"/>
      <c r="O48" s="95"/>
      <c r="P48" s="95"/>
      <c r="Q48" s="95"/>
      <c r="R48" s="95"/>
    </row>
    <row r="49" spans="1:18" s="70" customFormat="1" ht="25.5" customHeight="1">
      <c r="A49" s="103" t="s">
        <v>976</v>
      </c>
      <c r="B49" s="95"/>
      <c r="C49" s="95"/>
      <c r="D49" s="95"/>
      <c r="E49" s="95"/>
      <c r="F49" s="95"/>
      <c r="G49" s="95"/>
      <c r="H49" s="95"/>
      <c r="I49" s="95"/>
      <c r="J49" s="95"/>
      <c r="K49" s="95"/>
      <c r="L49" s="95"/>
      <c r="M49" s="95"/>
      <c r="N49" s="95"/>
      <c r="O49" s="95"/>
      <c r="P49" s="95"/>
      <c r="Q49" s="95"/>
      <c r="R49" s="95"/>
    </row>
    <row r="50" spans="1:18" s="70" customFormat="1" ht="12.75" customHeight="1">
      <c r="A50" s="103" t="s">
        <v>977</v>
      </c>
      <c r="B50" s="95"/>
      <c r="C50" s="95"/>
      <c r="D50" s="95"/>
      <c r="E50" s="95"/>
      <c r="F50" s="95"/>
      <c r="G50" s="95"/>
      <c r="H50" s="95"/>
      <c r="I50" s="95"/>
      <c r="J50" s="95"/>
      <c r="K50" s="95"/>
      <c r="L50" s="95"/>
      <c r="M50" s="95"/>
      <c r="N50" s="95"/>
      <c r="O50" s="95"/>
      <c r="P50" s="95"/>
    </row>
    <row r="51" spans="1:18" s="70" customFormat="1" ht="12.75" customHeight="1">
      <c r="A51" s="96"/>
      <c r="B51" s="95"/>
      <c r="C51" s="95"/>
      <c r="D51" s="95"/>
      <c r="E51" s="95"/>
      <c r="F51" s="95"/>
      <c r="G51" s="95"/>
      <c r="H51" s="95"/>
      <c r="I51" s="95"/>
      <c r="J51" s="95"/>
      <c r="K51" s="95"/>
      <c r="L51" s="95"/>
      <c r="M51" s="95"/>
      <c r="N51" s="95"/>
      <c r="O51" s="95"/>
      <c r="P51" s="95"/>
    </row>
    <row r="52" spans="1:18" s="70" customFormat="1" ht="12.75" customHeight="1">
      <c r="A52" s="114" t="s">
        <v>978</v>
      </c>
      <c r="B52" s="95"/>
      <c r="C52" s="95"/>
      <c r="D52" s="95"/>
      <c r="E52" s="95"/>
      <c r="F52" s="95"/>
      <c r="G52" s="95"/>
      <c r="H52" s="95"/>
      <c r="I52" s="95"/>
      <c r="J52" s="95"/>
      <c r="K52" s="95"/>
      <c r="L52" s="95"/>
      <c r="M52" s="95"/>
      <c r="N52" s="95"/>
      <c r="O52" s="95"/>
      <c r="P52" s="95"/>
    </row>
    <row r="53" spans="1:18" s="70" customFormat="1" ht="38.25" customHeight="1">
      <c r="A53" s="115" t="s">
        <v>979</v>
      </c>
      <c r="B53" s="95"/>
      <c r="C53" s="95"/>
      <c r="D53" s="95"/>
      <c r="E53" s="95"/>
      <c r="F53" s="95"/>
      <c r="G53" s="95"/>
      <c r="H53" s="95"/>
      <c r="I53" s="95"/>
      <c r="J53" s="95"/>
      <c r="K53" s="95"/>
      <c r="L53" s="95"/>
      <c r="M53" s="95"/>
      <c r="N53" s="95"/>
      <c r="O53" s="95"/>
      <c r="P53" s="95"/>
    </row>
    <row r="54" spans="1:18" s="70" customFormat="1" ht="12.75" customHeight="1">
      <c r="A54" s="97" t="s">
        <v>980</v>
      </c>
      <c r="B54" s="95"/>
      <c r="C54" s="95"/>
      <c r="D54" s="95"/>
      <c r="E54" s="95"/>
      <c r="F54" s="95"/>
      <c r="G54" s="95"/>
      <c r="H54" s="95"/>
      <c r="I54" s="95"/>
      <c r="J54" s="95"/>
      <c r="K54" s="95"/>
      <c r="L54" s="95"/>
      <c r="M54" s="95"/>
      <c r="N54" s="95"/>
      <c r="O54" s="95"/>
      <c r="P54" s="95"/>
    </row>
    <row r="55" spans="1:18" s="70" customFormat="1" ht="38.25" customHeight="1">
      <c r="A55" s="99" t="s">
        <v>981</v>
      </c>
      <c r="B55" s="95"/>
      <c r="C55" s="95"/>
      <c r="D55" s="95"/>
      <c r="E55" s="95"/>
      <c r="F55" s="95"/>
      <c r="G55" s="95"/>
      <c r="H55" s="95"/>
      <c r="I55" s="95"/>
      <c r="J55" s="95"/>
      <c r="K55" s="95"/>
      <c r="L55" s="95"/>
      <c r="M55" s="95"/>
      <c r="N55" s="95"/>
      <c r="O55" s="95"/>
      <c r="P55" s="95"/>
    </row>
    <row r="56" spans="1:18" s="70" customFormat="1" ht="12.75" customHeight="1">
      <c r="A56" s="97" t="s">
        <v>982</v>
      </c>
      <c r="B56" s="95"/>
      <c r="C56" s="95"/>
      <c r="D56" s="95"/>
      <c r="E56" s="95"/>
      <c r="F56" s="95"/>
      <c r="G56" s="95"/>
      <c r="H56" s="95"/>
      <c r="I56" s="95"/>
      <c r="J56" s="95"/>
      <c r="K56" s="95"/>
      <c r="L56" s="95"/>
      <c r="M56" s="95"/>
      <c r="N56" s="95"/>
      <c r="O56" s="95"/>
      <c r="P56" s="95"/>
    </row>
    <row r="57" spans="1:18" s="70" customFormat="1" ht="12.75" customHeight="1">
      <c r="A57" s="97" t="s">
        <v>983</v>
      </c>
      <c r="B57" s="95"/>
      <c r="C57" s="95"/>
      <c r="D57" s="95"/>
      <c r="E57" s="95"/>
      <c r="F57" s="95"/>
      <c r="G57" s="95"/>
      <c r="H57" s="95"/>
      <c r="I57" s="95"/>
      <c r="J57" s="95"/>
      <c r="K57" s="95"/>
      <c r="L57" s="95"/>
      <c r="M57" s="95"/>
      <c r="N57" s="95"/>
      <c r="O57" s="95"/>
      <c r="P57" s="95"/>
    </row>
    <row r="58" spans="1:18" s="70" customFormat="1" ht="12.75" customHeight="1">
      <c r="A58" s="116" t="s">
        <v>984</v>
      </c>
      <c r="B58" s="95"/>
      <c r="C58" s="95"/>
      <c r="D58" s="95"/>
      <c r="E58" s="95"/>
      <c r="F58" s="95"/>
      <c r="G58" s="95"/>
      <c r="H58" s="95"/>
      <c r="I58" s="95"/>
      <c r="J58" s="95"/>
      <c r="K58" s="95"/>
      <c r="L58" s="95"/>
      <c r="M58" s="95"/>
      <c r="N58" s="95"/>
      <c r="O58" s="95"/>
      <c r="P58" s="95"/>
    </row>
    <row r="59" spans="1:18" s="70" customFormat="1" ht="12.75" customHeight="1">
      <c r="A59" s="101"/>
      <c r="B59" s="95"/>
      <c r="C59" s="95"/>
      <c r="D59" s="95"/>
      <c r="E59" s="95"/>
      <c r="F59" s="95"/>
      <c r="G59" s="95"/>
      <c r="H59" s="95"/>
      <c r="I59" s="95"/>
      <c r="J59" s="95"/>
      <c r="K59" s="95"/>
      <c r="L59" s="95"/>
      <c r="M59" s="95"/>
      <c r="N59" s="95"/>
      <c r="O59" s="95"/>
      <c r="P59" s="95"/>
    </row>
    <row r="60" spans="1:18" s="70" customFormat="1" ht="12.75" customHeight="1">
      <c r="A60" s="108" t="s">
        <v>985</v>
      </c>
      <c r="B60" s="95"/>
      <c r="C60" s="95"/>
      <c r="D60" s="95"/>
      <c r="E60" s="95"/>
      <c r="F60" s="95"/>
      <c r="G60" s="95"/>
      <c r="H60" s="95"/>
      <c r="I60" s="95"/>
      <c r="J60" s="95"/>
      <c r="K60" s="95"/>
      <c r="L60" s="95"/>
      <c r="M60" s="95"/>
      <c r="N60" s="95"/>
      <c r="O60" s="95"/>
      <c r="P60" s="95"/>
    </row>
    <row r="61" spans="1:18" s="70" customFormat="1" ht="12.75" customHeight="1">
      <c r="A61" s="108" t="s">
        <v>986</v>
      </c>
      <c r="B61" s="95"/>
      <c r="C61" s="95"/>
      <c r="D61" s="95"/>
      <c r="E61" s="95"/>
      <c r="F61" s="95"/>
      <c r="G61" s="95"/>
      <c r="H61" s="95"/>
      <c r="I61" s="95"/>
      <c r="J61" s="95"/>
      <c r="K61" s="95"/>
      <c r="L61" s="95"/>
      <c r="M61" s="95"/>
      <c r="N61" s="95"/>
      <c r="O61" s="95"/>
      <c r="P61" s="95"/>
    </row>
    <row r="62" spans="1:18" s="70" customFormat="1" ht="12.75" customHeight="1">
      <c r="A62" s="102" t="s">
        <v>987</v>
      </c>
      <c r="B62" s="95"/>
      <c r="C62" s="95"/>
      <c r="D62" s="95"/>
      <c r="E62" s="95"/>
      <c r="F62" s="95"/>
      <c r="G62" s="95"/>
      <c r="H62" s="95"/>
      <c r="I62" s="95"/>
      <c r="J62" s="95"/>
      <c r="K62" s="95"/>
      <c r="L62" s="95"/>
      <c r="M62" s="95"/>
      <c r="N62" s="95"/>
      <c r="O62" s="95"/>
      <c r="P62" s="95"/>
    </row>
    <row r="63" spans="1:18" s="70" customFormat="1" ht="12.75" customHeight="1">
      <c r="A63" s="117" t="s">
        <v>988</v>
      </c>
      <c r="B63" s="95"/>
      <c r="C63" s="95"/>
      <c r="D63" s="95"/>
      <c r="E63" s="95"/>
      <c r="F63" s="95"/>
      <c r="G63" s="95"/>
      <c r="H63" s="95"/>
      <c r="I63" s="95"/>
      <c r="J63" s="95"/>
      <c r="K63" s="95"/>
      <c r="L63" s="95"/>
      <c r="M63" s="95"/>
      <c r="N63" s="95"/>
      <c r="O63" s="95"/>
      <c r="P63" s="95"/>
    </row>
    <row r="64" spans="1:18" s="70" customFormat="1" ht="12.75" customHeight="1">
      <c r="A64" s="98" t="s">
        <v>989</v>
      </c>
      <c r="B64" s="95"/>
      <c r="C64" s="95"/>
      <c r="D64" s="95"/>
      <c r="E64" s="95"/>
      <c r="F64" s="95"/>
      <c r="G64" s="95"/>
      <c r="H64" s="95"/>
      <c r="I64" s="95"/>
      <c r="J64" s="95"/>
      <c r="K64" s="95"/>
      <c r="L64" s="95"/>
      <c r="M64" s="95"/>
      <c r="N64" s="95"/>
      <c r="O64" s="95"/>
      <c r="P64" s="95"/>
    </row>
    <row r="65" spans="1:16" s="70" customFormat="1" ht="12.75" customHeight="1">
      <c r="A65" s="98" t="s">
        <v>990</v>
      </c>
      <c r="B65" s="95"/>
      <c r="C65" s="95"/>
      <c r="D65" s="95"/>
      <c r="E65" s="95"/>
      <c r="F65" s="95"/>
      <c r="G65" s="95"/>
      <c r="H65" s="95"/>
      <c r="I65" s="95"/>
      <c r="J65" s="95"/>
      <c r="K65" s="95"/>
      <c r="L65" s="95"/>
      <c r="M65" s="95"/>
      <c r="N65" s="95"/>
      <c r="O65" s="95"/>
      <c r="P65" s="95"/>
    </row>
    <row r="66" spans="1:16" s="70" customFormat="1" ht="12.75" customHeight="1">
      <c r="A66" s="98" t="s">
        <v>991</v>
      </c>
      <c r="B66" s="95"/>
      <c r="C66" s="95"/>
      <c r="D66" s="95"/>
      <c r="E66" s="95"/>
      <c r="F66" s="95"/>
      <c r="G66" s="95"/>
      <c r="H66" s="95"/>
      <c r="I66" s="95"/>
      <c r="J66" s="95"/>
      <c r="K66" s="95"/>
      <c r="L66" s="95"/>
      <c r="M66" s="95"/>
      <c r="N66" s="95"/>
      <c r="O66" s="95"/>
      <c r="P66" s="95"/>
    </row>
    <row r="67" spans="1:16" s="70" customFormat="1" ht="12.75" customHeight="1">
      <c r="A67" s="98" t="s">
        <v>992</v>
      </c>
      <c r="B67" s="95"/>
      <c r="C67" s="95"/>
      <c r="D67" s="95"/>
      <c r="E67" s="95"/>
      <c r="F67" s="95"/>
      <c r="G67" s="95"/>
      <c r="H67" s="95"/>
      <c r="I67" s="95"/>
      <c r="J67" s="95"/>
      <c r="K67" s="95"/>
      <c r="L67" s="95"/>
      <c r="M67" s="95"/>
      <c r="N67" s="95"/>
      <c r="O67" s="95"/>
      <c r="P67" s="95"/>
    </row>
    <row r="68" spans="1:16" s="70" customFormat="1" ht="12.75" customHeight="1">
      <c r="A68" s="102" t="s">
        <v>993</v>
      </c>
      <c r="B68" s="95"/>
      <c r="C68" s="95"/>
      <c r="D68" s="95"/>
      <c r="E68" s="95"/>
      <c r="F68" s="95"/>
      <c r="G68" s="95"/>
      <c r="H68" s="95"/>
      <c r="I68" s="95"/>
      <c r="J68" s="95"/>
      <c r="K68" s="95"/>
      <c r="L68" s="95"/>
      <c r="M68" s="95"/>
      <c r="N68" s="95"/>
      <c r="O68" s="95"/>
      <c r="P68" s="95"/>
    </row>
    <row r="69" spans="1:16" s="70" customFormat="1" ht="12.75" customHeight="1">
      <c r="A69" s="98" t="s">
        <v>994</v>
      </c>
      <c r="B69" s="95"/>
      <c r="C69" s="95"/>
      <c r="D69" s="95"/>
      <c r="E69" s="95"/>
      <c r="F69" s="95"/>
      <c r="G69" s="95"/>
      <c r="H69" s="95"/>
      <c r="I69" s="95"/>
      <c r="J69" s="95"/>
      <c r="K69" s="95"/>
      <c r="L69" s="95"/>
      <c r="M69" s="95"/>
      <c r="N69" s="95"/>
      <c r="O69" s="95"/>
      <c r="P69" s="95"/>
    </row>
    <row r="70" spans="1:16" s="70" customFormat="1" ht="12.75" customHeight="1">
      <c r="A70" s="98" t="s">
        <v>995</v>
      </c>
      <c r="B70" s="95"/>
      <c r="C70" s="95"/>
      <c r="D70" s="95"/>
      <c r="E70" s="95"/>
      <c r="F70" s="95"/>
      <c r="G70" s="95"/>
      <c r="H70" s="95"/>
      <c r="I70" s="95"/>
      <c r="J70" s="95"/>
      <c r="K70" s="95"/>
      <c r="L70" s="95"/>
      <c r="M70" s="95"/>
      <c r="N70" s="95"/>
      <c r="O70" s="95"/>
      <c r="P70" s="95"/>
    </row>
    <row r="71" spans="1:16" s="70" customFormat="1" ht="12.75" customHeight="1">
      <c r="A71" s="98" t="s">
        <v>996</v>
      </c>
      <c r="B71" s="95"/>
      <c r="C71" s="95"/>
      <c r="D71" s="95"/>
      <c r="E71" s="95"/>
      <c r="F71" s="95"/>
      <c r="G71" s="95"/>
      <c r="H71" s="95"/>
      <c r="I71" s="95"/>
      <c r="J71" s="95"/>
      <c r="K71" s="95"/>
      <c r="L71" s="95"/>
      <c r="M71" s="95"/>
      <c r="N71" s="95"/>
      <c r="O71" s="95"/>
      <c r="P71" s="95"/>
    </row>
    <row r="72" spans="1:16" s="70" customFormat="1" ht="12.75" customHeight="1">
      <c r="A72" s="98" t="s">
        <v>997</v>
      </c>
      <c r="B72" s="95"/>
      <c r="C72" s="95"/>
      <c r="D72" s="95"/>
      <c r="E72" s="95"/>
      <c r="F72" s="95"/>
      <c r="G72" s="95"/>
      <c r="H72" s="95"/>
      <c r="I72" s="95"/>
      <c r="J72" s="95"/>
      <c r="K72" s="95"/>
      <c r="L72" s="95"/>
      <c r="M72" s="95"/>
      <c r="N72" s="95"/>
      <c r="O72" s="95"/>
      <c r="P72" s="95"/>
    </row>
    <row r="73" spans="1:16" s="70" customFormat="1" ht="12.75" customHeight="1">
      <c r="A73" s="98" t="s">
        <v>998</v>
      </c>
      <c r="B73" s="95"/>
      <c r="C73" s="95"/>
      <c r="D73" s="95"/>
      <c r="E73" s="95"/>
      <c r="F73" s="95"/>
      <c r="G73" s="95"/>
      <c r="H73" s="95"/>
      <c r="I73" s="95"/>
      <c r="J73" s="95"/>
      <c r="K73" s="95"/>
      <c r="L73" s="95"/>
      <c r="M73" s="95"/>
      <c r="N73" s="95"/>
      <c r="O73" s="95"/>
      <c r="P73" s="95"/>
    </row>
    <row r="74" spans="1:16" s="70" customFormat="1" ht="12.75" customHeight="1">
      <c r="A74" s="100" t="s">
        <v>999</v>
      </c>
      <c r="B74" s="95"/>
      <c r="C74" s="95"/>
      <c r="D74" s="95"/>
      <c r="E74" s="95"/>
      <c r="F74" s="95"/>
      <c r="G74" s="95"/>
      <c r="H74" s="95"/>
      <c r="I74" s="95"/>
      <c r="J74" s="95"/>
      <c r="K74" s="95"/>
      <c r="L74" s="95"/>
      <c r="M74" s="95"/>
      <c r="N74" s="95"/>
      <c r="O74" s="95"/>
      <c r="P74" s="95"/>
    </row>
    <row r="75" spans="1:16" s="70" customFormat="1" ht="12.75" customHeight="1">
      <c r="A75" s="102" t="s">
        <v>1000</v>
      </c>
      <c r="B75" s="95"/>
      <c r="C75" s="95"/>
      <c r="D75" s="95"/>
      <c r="E75" s="95"/>
      <c r="F75" s="95"/>
      <c r="G75" s="95"/>
      <c r="H75" s="95"/>
      <c r="I75" s="95"/>
      <c r="J75" s="95"/>
      <c r="K75" s="95"/>
      <c r="L75" s="95"/>
      <c r="M75" s="95"/>
      <c r="N75" s="95"/>
      <c r="O75" s="95"/>
      <c r="P75" s="95"/>
    </row>
    <row r="76" spans="1:16" s="70" customFormat="1" ht="12.75" customHeight="1">
      <c r="A76" s="97" t="s">
        <v>1001</v>
      </c>
      <c r="B76" s="95"/>
      <c r="C76" s="95"/>
      <c r="D76" s="95"/>
      <c r="E76" s="95"/>
      <c r="F76" s="95"/>
      <c r="G76" s="95"/>
      <c r="H76" s="95"/>
      <c r="I76" s="95"/>
      <c r="J76" s="95"/>
      <c r="K76" s="95"/>
      <c r="L76" s="95"/>
      <c r="M76" s="95"/>
      <c r="N76" s="95"/>
      <c r="O76" s="95"/>
      <c r="P76" s="95"/>
    </row>
    <row r="77" spans="1:16" s="70" customFormat="1" ht="12.75" customHeight="1">
      <c r="A77" s="113" t="s">
        <v>1002</v>
      </c>
      <c r="B77" s="95"/>
      <c r="C77" s="95"/>
      <c r="D77" s="95"/>
      <c r="E77" s="95"/>
      <c r="F77" s="95"/>
      <c r="G77" s="95"/>
      <c r="H77" s="95"/>
      <c r="I77" s="95"/>
      <c r="J77" s="95"/>
      <c r="K77" s="95"/>
      <c r="L77" s="95"/>
      <c r="M77" s="95"/>
      <c r="N77" s="95"/>
      <c r="O77" s="95"/>
      <c r="P77" s="95"/>
    </row>
    <row r="78" spans="1:16" s="70" customFormat="1" ht="12.75" customHeight="1">
      <c r="A78" s="112" t="s">
        <v>1003</v>
      </c>
      <c r="B78" s="95"/>
      <c r="C78" s="95"/>
      <c r="D78" s="95"/>
      <c r="E78" s="95"/>
      <c r="F78" s="95"/>
      <c r="G78" s="95"/>
      <c r="H78" s="95"/>
      <c r="I78" s="95"/>
      <c r="J78" s="95"/>
      <c r="K78" s="95"/>
      <c r="L78" s="95"/>
      <c r="M78" s="95"/>
      <c r="N78" s="95"/>
      <c r="O78" s="95"/>
      <c r="P78" s="95"/>
    </row>
    <row r="79" spans="1:16" s="70" customFormat="1" ht="12.75" customHeight="1">
      <c r="A79" s="113" t="s">
        <v>1004</v>
      </c>
      <c r="B79" s="95"/>
      <c r="C79" s="95"/>
      <c r="D79" s="95"/>
      <c r="E79" s="95"/>
      <c r="F79" s="95"/>
      <c r="G79" s="95"/>
      <c r="H79" s="95"/>
      <c r="I79" s="95"/>
      <c r="J79" s="95"/>
      <c r="K79" s="95"/>
      <c r="L79" s="95"/>
      <c r="M79" s="95"/>
      <c r="N79" s="95"/>
      <c r="O79" s="95"/>
      <c r="P79" s="95"/>
    </row>
    <row r="80" spans="1:16" s="70" customFormat="1" ht="12.75" customHeight="1">
      <c r="A80" s="102" t="s">
        <v>1005</v>
      </c>
      <c r="B80" s="95"/>
      <c r="C80" s="95"/>
      <c r="D80" s="95"/>
      <c r="E80" s="95"/>
      <c r="F80" s="95"/>
      <c r="G80" s="95"/>
      <c r="H80" s="95"/>
      <c r="I80" s="95"/>
      <c r="J80" s="95"/>
      <c r="K80" s="95"/>
      <c r="L80" s="95"/>
      <c r="M80" s="95"/>
      <c r="N80" s="95"/>
      <c r="O80" s="95"/>
      <c r="P80" s="95"/>
    </row>
    <row r="81" spans="1:16" s="70" customFormat="1" ht="12.75" customHeight="1">
      <c r="A81" s="97" t="s">
        <v>1006</v>
      </c>
      <c r="B81" s="95"/>
      <c r="C81" s="95"/>
      <c r="D81" s="95"/>
      <c r="E81" s="95"/>
      <c r="F81" s="95"/>
      <c r="G81" s="95"/>
      <c r="H81" s="95"/>
      <c r="I81" s="95"/>
      <c r="J81" s="95"/>
      <c r="K81" s="95"/>
      <c r="L81" s="95"/>
      <c r="M81" s="95"/>
      <c r="N81" s="95"/>
      <c r="O81" s="95"/>
      <c r="P81" s="95"/>
    </row>
    <row r="82" spans="1:16" s="70" customFormat="1" ht="12.75" customHeight="1">
      <c r="A82" s="113" t="s">
        <v>1007</v>
      </c>
      <c r="B82" s="95"/>
      <c r="C82" s="95"/>
      <c r="D82" s="95"/>
      <c r="E82" s="95"/>
      <c r="F82" s="95"/>
      <c r="G82" s="95"/>
      <c r="H82" s="95"/>
      <c r="I82" s="95"/>
      <c r="J82" s="95"/>
      <c r="K82" s="95"/>
      <c r="L82" s="95"/>
      <c r="M82" s="95"/>
      <c r="N82" s="95"/>
      <c r="O82" s="95"/>
      <c r="P82" s="95"/>
    </row>
    <row r="83" spans="1:16" s="70" customFormat="1" ht="12.75" customHeight="1">
      <c r="A83" s="102" t="s">
        <v>1008</v>
      </c>
      <c r="B83" s="95"/>
      <c r="C83" s="95"/>
      <c r="D83" s="95"/>
      <c r="E83" s="95"/>
      <c r="F83" s="95"/>
      <c r="G83" s="95"/>
      <c r="H83" s="95"/>
      <c r="I83" s="95"/>
      <c r="J83" s="95"/>
      <c r="K83" s="95"/>
      <c r="L83" s="95"/>
      <c r="M83" s="95"/>
      <c r="N83" s="95"/>
      <c r="O83" s="95"/>
      <c r="P83" s="95"/>
    </row>
    <row r="84" spans="1:16" s="70" customFormat="1" ht="12.75" customHeight="1">
      <c r="A84" s="97" t="s">
        <v>1009</v>
      </c>
      <c r="B84" s="95"/>
      <c r="C84" s="95"/>
      <c r="D84" s="95"/>
      <c r="E84" s="95"/>
      <c r="F84" s="95"/>
      <c r="G84" s="95"/>
      <c r="H84" s="95"/>
      <c r="I84" s="95"/>
      <c r="J84" s="95"/>
      <c r="K84" s="95"/>
      <c r="L84" s="95"/>
      <c r="M84" s="95"/>
      <c r="N84" s="95"/>
      <c r="O84" s="95"/>
      <c r="P84" s="95"/>
    </row>
    <row r="85" spans="1:16" s="70" customFormat="1" ht="12.75" customHeight="1">
      <c r="A85" s="113" t="s">
        <v>1002</v>
      </c>
      <c r="B85" s="95"/>
      <c r="C85" s="95"/>
      <c r="D85" s="95"/>
      <c r="E85" s="95"/>
      <c r="F85" s="95"/>
      <c r="G85" s="95"/>
      <c r="H85" s="95"/>
      <c r="I85" s="95"/>
      <c r="J85" s="95"/>
      <c r="K85" s="95"/>
      <c r="L85" s="95"/>
      <c r="M85" s="95"/>
      <c r="N85" s="95"/>
      <c r="O85" s="95"/>
      <c r="P85" s="95"/>
    </row>
    <row r="86" spans="1:16" s="70" customFormat="1" ht="12.75" customHeight="1">
      <c r="A86" s="112" t="s">
        <v>1010</v>
      </c>
      <c r="B86" s="95"/>
      <c r="C86" s="95"/>
      <c r="D86" s="95"/>
      <c r="E86" s="95"/>
      <c r="F86" s="95"/>
      <c r="G86" s="95"/>
      <c r="H86" s="95"/>
      <c r="I86" s="95"/>
      <c r="J86" s="95"/>
      <c r="K86" s="95"/>
      <c r="L86" s="95"/>
      <c r="M86" s="95"/>
      <c r="N86" s="95"/>
      <c r="O86" s="95"/>
      <c r="P86" s="95"/>
    </row>
    <row r="87" spans="1:16" s="70" customFormat="1" ht="12.75" customHeight="1">
      <c r="A87" s="113" t="s">
        <v>1004</v>
      </c>
      <c r="B87" s="95"/>
      <c r="C87" s="95"/>
      <c r="D87" s="95"/>
      <c r="E87" s="95"/>
      <c r="F87" s="95"/>
      <c r="G87" s="95"/>
      <c r="H87" s="95"/>
      <c r="I87" s="95"/>
      <c r="J87" s="95"/>
      <c r="K87" s="95"/>
      <c r="L87" s="95"/>
      <c r="M87" s="95"/>
      <c r="N87" s="95"/>
      <c r="O87" s="95"/>
      <c r="P87" s="95"/>
    </row>
    <row r="88" spans="1:16" s="70" customFormat="1" ht="12.75" customHeight="1">
      <c r="A88" s="102" t="s">
        <v>1011</v>
      </c>
      <c r="B88" s="95"/>
      <c r="C88" s="95"/>
      <c r="D88" s="95"/>
      <c r="E88" s="95"/>
      <c r="F88" s="95"/>
      <c r="G88" s="95"/>
      <c r="H88" s="95"/>
      <c r="I88" s="95"/>
      <c r="J88" s="95"/>
      <c r="K88" s="95"/>
      <c r="L88" s="95"/>
      <c r="M88" s="95"/>
      <c r="N88" s="95"/>
      <c r="O88" s="95"/>
      <c r="P88" s="95"/>
    </row>
    <row r="89" spans="1:16" s="70" customFormat="1" ht="12.75" customHeight="1">
      <c r="A89" s="97" t="s">
        <v>1012</v>
      </c>
      <c r="B89" s="95"/>
      <c r="C89" s="95"/>
      <c r="D89" s="95"/>
      <c r="E89" s="95"/>
      <c r="F89" s="95"/>
      <c r="G89" s="95"/>
      <c r="H89" s="95"/>
      <c r="I89" s="95"/>
      <c r="J89" s="95"/>
      <c r="K89" s="95"/>
      <c r="L89" s="95"/>
      <c r="M89" s="95"/>
      <c r="N89" s="95"/>
      <c r="O89" s="95"/>
      <c r="P89" s="95"/>
    </row>
    <row r="90" spans="1:16" s="70" customFormat="1" ht="12.75" customHeight="1">
      <c r="A90" s="113" t="s">
        <v>1007</v>
      </c>
      <c r="B90" s="95"/>
      <c r="C90" s="95"/>
      <c r="D90" s="95"/>
      <c r="E90" s="95"/>
      <c r="F90" s="95"/>
      <c r="G90" s="95"/>
      <c r="H90" s="95"/>
      <c r="I90" s="95"/>
      <c r="J90" s="95"/>
      <c r="K90" s="95"/>
      <c r="L90" s="95"/>
      <c r="M90" s="95"/>
      <c r="N90" s="95"/>
      <c r="O90" s="95"/>
      <c r="P90" s="95"/>
    </row>
    <row r="91" spans="1:16" s="70" customFormat="1" ht="12.75" customHeight="1">
      <c r="A91" s="100" t="s">
        <v>1013</v>
      </c>
      <c r="B91" s="95"/>
      <c r="C91" s="95"/>
      <c r="D91" s="95"/>
      <c r="E91" s="95"/>
      <c r="F91" s="95"/>
      <c r="G91" s="95"/>
      <c r="H91" s="95"/>
      <c r="I91" s="95"/>
      <c r="J91" s="95"/>
      <c r="K91" s="95"/>
      <c r="L91" s="95"/>
      <c r="M91" s="95"/>
      <c r="N91" s="95"/>
      <c r="O91" s="95"/>
      <c r="P91" s="95"/>
    </row>
    <row r="92" spans="1:16" s="70" customFormat="1" ht="12.75" customHeight="1">
      <c r="A92" s="98" t="s">
        <v>1014</v>
      </c>
      <c r="B92" s="95"/>
      <c r="C92" s="95"/>
      <c r="D92" s="95"/>
      <c r="E92" s="95"/>
      <c r="F92" s="95"/>
      <c r="G92" s="95"/>
      <c r="H92" s="95"/>
      <c r="I92" s="95"/>
      <c r="J92" s="95"/>
      <c r="K92" s="95"/>
      <c r="L92" s="95"/>
      <c r="M92" s="95"/>
      <c r="N92" s="95"/>
      <c r="O92" s="95"/>
      <c r="P92" s="95"/>
    </row>
    <row r="93" spans="1:16" s="70" customFormat="1" ht="12.75" customHeight="1">
      <c r="A93" s="98" t="s">
        <v>1015</v>
      </c>
      <c r="B93" s="95"/>
      <c r="C93" s="95"/>
      <c r="D93" s="95"/>
      <c r="E93" s="95"/>
      <c r="F93" s="95"/>
      <c r="G93" s="95"/>
      <c r="H93" s="95"/>
      <c r="I93" s="95"/>
      <c r="J93" s="95"/>
      <c r="K93" s="95"/>
      <c r="L93" s="95"/>
      <c r="M93" s="95"/>
      <c r="N93" s="95"/>
      <c r="O93" s="95"/>
      <c r="P93" s="95"/>
    </row>
    <row r="94" spans="1:16" s="70" customFormat="1" ht="12.75" customHeight="1">
      <c r="A94" s="98" t="s">
        <v>1016</v>
      </c>
      <c r="B94" s="95"/>
      <c r="C94" s="95"/>
      <c r="D94" s="95"/>
      <c r="E94" s="95"/>
      <c r="F94" s="95"/>
      <c r="G94" s="95"/>
      <c r="H94" s="95"/>
      <c r="I94" s="95"/>
      <c r="J94" s="95"/>
      <c r="K94" s="95"/>
      <c r="L94" s="95"/>
      <c r="M94" s="95"/>
      <c r="N94" s="95"/>
      <c r="O94" s="95"/>
      <c r="P94" s="95"/>
    </row>
    <row r="95" spans="1:16" s="70" customFormat="1" ht="12.75" customHeight="1">
      <c r="A95" s="100" t="s">
        <v>1017</v>
      </c>
      <c r="B95" s="95"/>
      <c r="C95" s="95"/>
      <c r="D95" s="95"/>
      <c r="E95" s="95"/>
      <c r="F95" s="95"/>
      <c r="G95" s="95"/>
      <c r="H95" s="95"/>
      <c r="I95" s="95"/>
      <c r="J95" s="95"/>
      <c r="K95" s="95"/>
      <c r="L95" s="95"/>
      <c r="M95" s="95"/>
      <c r="N95" s="95"/>
      <c r="O95" s="95"/>
      <c r="P95" s="95"/>
    </row>
    <row r="96" spans="1:16" s="70" customFormat="1" ht="12.75" customHeight="1">
      <c r="A96" s="98" t="s">
        <v>1018</v>
      </c>
      <c r="B96" s="95"/>
      <c r="C96" s="95"/>
      <c r="D96" s="95"/>
      <c r="E96" s="95"/>
      <c r="F96" s="95"/>
      <c r="G96" s="95"/>
      <c r="H96" s="95"/>
      <c r="I96" s="95"/>
      <c r="J96" s="95"/>
      <c r="K96" s="95"/>
      <c r="L96" s="95"/>
      <c r="M96" s="95"/>
      <c r="N96" s="95"/>
      <c r="O96" s="95"/>
      <c r="P96" s="95"/>
    </row>
    <row r="97" spans="1:20" s="72" customFormat="1" ht="12.75" customHeight="1">
      <c r="A97" s="98" t="s">
        <v>1018</v>
      </c>
      <c r="B97" s="111"/>
      <c r="C97" s="111"/>
      <c r="D97" s="111"/>
      <c r="E97" s="111"/>
      <c r="F97" s="111"/>
      <c r="G97" s="111"/>
      <c r="H97" s="111"/>
      <c r="I97" s="111"/>
      <c r="J97" s="111"/>
      <c r="K97" s="111"/>
      <c r="L97" s="111"/>
      <c r="M97" s="111"/>
      <c r="N97" s="111"/>
      <c r="O97" s="111"/>
      <c r="P97" s="111"/>
    </row>
    <row r="98" spans="1:20" s="70" customFormat="1" ht="12.75" customHeight="1">
      <c r="A98" s="100" t="s">
        <v>1019</v>
      </c>
      <c r="B98" s="95"/>
      <c r="C98" s="95"/>
      <c r="D98" s="95"/>
      <c r="E98" s="95"/>
      <c r="F98" s="95"/>
      <c r="G98" s="95"/>
      <c r="H98" s="95"/>
      <c r="I98" s="95"/>
      <c r="J98" s="95"/>
      <c r="K98" s="95"/>
      <c r="L98" s="95"/>
      <c r="M98" s="95"/>
      <c r="N98" s="95"/>
      <c r="O98" s="95"/>
      <c r="P98" s="95"/>
    </row>
    <row r="99" spans="1:20" s="70" customFormat="1" ht="12.75" customHeight="1">
      <c r="A99" s="102" t="s">
        <v>1020</v>
      </c>
      <c r="B99" s="95"/>
      <c r="C99" s="95"/>
      <c r="D99" s="95"/>
      <c r="E99" s="95"/>
      <c r="F99" s="95"/>
      <c r="G99" s="95"/>
      <c r="H99" s="95"/>
      <c r="I99" s="95"/>
      <c r="J99" s="95"/>
      <c r="K99" s="95"/>
      <c r="L99" s="95"/>
      <c r="M99" s="95"/>
      <c r="N99" s="95"/>
      <c r="O99" s="95"/>
      <c r="P99" s="95"/>
    </row>
    <row r="100" spans="1:20" s="70" customFormat="1" ht="12.75" customHeight="1">
      <c r="A100" s="98" t="s">
        <v>1021</v>
      </c>
      <c r="B100" s="95"/>
      <c r="C100" s="95"/>
      <c r="D100" s="95"/>
      <c r="E100" s="95"/>
      <c r="F100" s="95"/>
      <c r="G100" s="95"/>
      <c r="H100" s="95"/>
      <c r="I100" s="95"/>
      <c r="J100" s="95"/>
      <c r="K100" s="95"/>
      <c r="L100" s="95"/>
      <c r="M100" s="95"/>
      <c r="N100" s="95"/>
      <c r="O100" s="95"/>
      <c r="P100" s="95"/>
    </row>
    <row r="101" spans="1:20" s="70" customFormat="1" ht="12.75" customHeight="1">
      <c r="A101" s="98" t="s">
        <v>1022</v>
      </c>
      <c r="B101" s="95"/>
      <c r="C101" s="95"/>
      <c r="D101" s="95"/>
      <c r="E101" s="95"/>
      <c r="F101" s="95"/>
      <c r="G101" s="95"/>
      <c r="H101" s="95"/>
      <c r="I101" s="95"/>
      <c r="J101" s="95"/>
      <c r="K101" s="95"/>
      <c r="L101" s="95"/>
      <c r="M101" s="95"/>
      <c r="N101" s="95"/>
      <c r="O101" s="95"/>
      <c r="P101" s="95"/>
    </row>
    <row r="102" spans="1:20" s="70" customFormat="1" ht="12.75" customHeight="1">
      <c r="A102" s="98" t="s">
        <v>1023</v>
      </c>
      <c r="B102" s="95"/>
      <c r="C102" s="95"/>
      <c r="D102" s="95"/>
      <c r="E102" s="95"/>
      <c r="F102" s="95"/>
      <c r="G102" s="95"/>
      <c r="H102" s="95"/>
      <c r="I102" s="95"/>
      <c r="J102" s="95"/>
      <c r="K102" s="95"/>
      <c r="L102" s="95"/>
      <c r="M102" s="95"/>
      <c r="N102" s="95"/>
      <c r="O102" s="95"/>
      <c r="P102" s="95"/>
    </row>
    <row r="103" spans="1:20" s="70" customFormat="1" ht="12.75" customHeight="1">
      <c r="A103" s="100" t="s">
        <v>1024</v>
      </c>
      <c r="B103" s="95"/>
      <c r="C103" s="95"/>
      <c r="D103" s="95"/>
      <c r="E103" s="95"/>
      <c r="F103" s="95"/>
      <c r="G103" s="95"/>
      <c r="H103" s="95"/>
      <c r="I103" s="95"/>
      <c r="J103" s="95"/>
      <c r="K103" s="95"/>
      <c r="L103" s="95"/>
      <c r="M103" s="95"/>
      <c r="N103" s="95"/>
      <c r="O103" s="95"/>
      <c r="P103" s="95"/>
    </row>
    <row r="104" spans="1:20" s="70" customFormat="1" ht="12.75" customHeight="1">
      <c r="A104" s="102" t="s">
        <v>1025</v>
      </c>
      <c r="B104" s="95"/>
      <c r="C104" s="95"/>
      <c r="D104" s="95"/>
      <c r="E104" s="95"/>
      <c r="F104" s="95"/>
      <c r="G104" s="95"/>
      <c r="H104" s="95"/>
      <c r="I104" s="95"/>
      <c r="J104" s="95"/>
      <c r="K104" s="95"/>
      <c r="L104" s="95"/>
      <c r="M104" s="95"/>
      <c r="N104" s="95"/>
      <c r="O104" s="95"/>
      <c r="P104" s="95"/>
    </row>
    <row r="105" spans="1:20" s="70" customFormat="1" ht="23.25" customHeight="1">
      <c r="A105" s="97" t="s">
        <v>1026</v>
      </c>
      <c r="B105" s="95"/>
      <c r="C105" s="95"/>
      <c r="D105" s="95"/>
      <c r="E105" s="95"/>
      <c r="F105" s="95"/>
      <c r="G105" s="95"/>
      <c r="H105" s="95"/>
      <c r="I105" s="95"/>
      <c r="J105" s="95"/>
      <c r="K105" s="95"/>
      <c r="L105" s="95"/>
      <c r="M105" s="95"/>
      <c r="N105" s="95"/>
      <c r="O105" s="95"/>
      <c r="P105" s="95"/>
    </row>
    <row r="106" spans="1:20" s="70" customFormat="1" ht="12.75" customHeight="1">
      <c r="A106" s="97" t="s">
        <v>1027</v>
      </c>
      <c r="B106" s="95"/>
      <c r="C106" s="95"/>
      <c r="D106" s="95"/>
      <c r="E106" s="95"/>
      <c r="F106" s="95"/>
      <c r="G106" s="95"/>
      <c r="H106" s="95"/>
      <c r="I106" s="95"/>
      <c r="J106" s="95"/>
      <c r="K106" s="95"/>
      <c r="L106" s="95"/>
      <c r="M106" s="95"/>
      <c r="N106" s="95"/>
      <c r="O106" s="95"/>
      <c r="P106" s="95"/>
    </row>
    <row r="107" spans="1:20" s="70" customFormat="1" ht="12.75" customHeight="1">
      <c r="A107" s="102" t="s">
        <v>1028</v>
      </c>
      <c r="B107" s="95"/>
      <c r="C107" s="95"/>
      <c r="D107" s="95"/>
      <c r="E107" s="95"/>
      <c r="F107" s="95"/>
      <c r="G107" s="95"/>
      <c r="H107" s="95"/>
      <c r="I107" s="95"/>
      <c r="J107" s="95"/>
      <c r="K107" s="95"/>
      <c r="L107" s="95"/>
      <c r="M107" s="95"/>
      <c r="N107" s="95"/>
      <c r="O107" s="95"/>
      <c r="P107" s="95"/>
    </row>
    <row r="108" spans="1:20" s="70" customFormat="1" ht="12.75" customHeight="1">
      <c r="A108" s="118" t="s">
        <v>1029</v>
      </c>
      <c r="B108" s="95"/>
      <c r="C108" s="95"/>
      <c r="D108" s="95"/>
      <c r="E108" s="95"/>
      <c r="F108" s="95"/>
      <c r="G108" s="95"/>
      <c r="H108" s="95"/>
      <c r="I108" s="95"/>
      <c r="J108" s="95"/>
      <c r="K108" s="95"/>
      <c r="L108" s="95"/>
      <c r="M108" s="95"/>
      <c r="N108" s="95"/>
      <c r="O108" s="95"/>
      <c r="P108" s="95"/>
    </row>
    <row r="109" spans="1:20" s="70" customFormat="1" ht="12.75" customHeight="1">
      <c r="A109" s="119" t="s">
        <v>1030</v>
      </c>
      <c r="B109" s="95"/>
      <c r="C109" s="95"/>
      <c r="D109" s="95"/>
      <c r="E109" s="95"/>
      <c r="F109" s="95"/>
      <c r="G109" s="95"/>
      <c r="H109" s="95"/>
      <c r="I109" s="95"/>
      <c r="J109" s="95"/>
      <c r="K109" s="95"/>
      <c r="L109" s="95"/>
      <c r="M109" s="95"/>
      <c r="N109" s="95"/>
      <c r="O109" s="95"/>
      <c r="P109" s="95"/>
    </row>
    <row r="110" spans="1:20" s="70" customFormat="1" ht="12.75" customHeight="1">
      <c r="A110" s="102" t="s">
        <v>1031</v>
      </c>
      <c r="B110" s="95"/>
      <c r="C110" s="95"/>
      <c r="D110" s="95"/>
      <c r="E110" s="95"/>
      <c r="F110" s="95"/>
      <c r="G110" s="95"/>
      <c r="H110" s="95"/>
      <c r="I110" s="95"/>
      <c r="J110" s="95"/>
      <c r="K110" s="95"/>
      <c r="L110" s="95"/>
      <c r="M110" s="95"/>
      <c r="N110" s="95"/>
      <c r="O110" s="95"/>
      <c r="P110" s="95"/>
    </row>
    <row r="111" spans="1:20" s="70" customFormat="1" ht="12.75" customHeight="1">
      <c r="A111" s="98" t="s">
        <v>1032</v>
      </c>
      <c r="B111" s="95"/>
      <c r="C111" s="95"/>
      <c r="D111" s="95"/>
      <c r="E111" s="95"/>
      <c r="F111" s="95"/>
      <c r="G111" s="95"/>
      <c r="H111" s="95"/>
      <c r="I111" s="95"/>
      <c r="J111" s="95"/>
      <c r="K111" s="95"/>
      <c r="L111" s="95"/>
      <c r="M111" s="95"/>
      <c r="N111" s="95"/>
      <c r="O111" s="95"/>
      <c r="P111" s="95"/>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Rail and Aviation</vt:lpstr>
      <vt:lpstr>USA Values</vt:lpstr>
      <vt:lpstr>SYVbT-passenger-script</vt:lpstr>
      <vt:lpstr>SYVbT-freight-script</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2022-03-14T17:16:25Z</dcterms:modified>
</cp:coreProperties>
</file>