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OK/bldgs/BCEU/"/>
    </mc:Choice>
  </mc:AlternateContent>
  <xr:revisionPtr revIDLastSave="0" documentId="8_{F202808B-F8C3-A545-A4D2-D3246F7F707F}"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82" i="36" l="1"/>
  <c r="AB11" i="16" s="1"/>
  <c r="AK151" i="36"/>
  <c r="X6" i="14" s="1"/>
  <c r="AC151" i="36"/>
  <c r="P6" i="14" s="1"/>
  <c r="U151" i="36"/>
  <c r="H6" i="14" s="1"/>
  <c r="X182" i="36"/>
  <c r="K11" i="16" s="1"/>
  <c r="AB151" i="36"/>
  <c r="O6" i="14" s="1"/>
  <c r="AL182" i="36"/>
  <c r="Y11" i="16" s="1"/>
  <c r="AD182" i="36"/>
  <c r="Q11" i="16" s="1"/>
  <c r="V182" i="36"/>
  <c r="I11" i="16" s="1"/>
  <c r="AL156" i="36"/>
  <c r="Y11" i="14" s="1"/>
  <c r="AD156" i="36"/>
  <c r="Q11" i="14" s="1"/>
  <c r="V156" i="36"/>
  <c r="I11" i="14" s="1"/>
  <c r="AP151" i="36"/>
  <c r="AC6" i="14" s="1"/>
  <c r="AH151" i="36"/>
  <c r="U6" i="14" s="1"/>
  <c r="Z151" i="36"/>
  <c r="M6" i="14" s="1"/>
  <c r="R151" i="36"/>
  <c r="E6" i="14" s="1"/>
  <c r="Y182" i="36"/>
  <c r="L11" i="16" s="1"/>
  <c r="W182" i="36"/>
  <c r="J11" i="16" s="1"/>
  <c r="W156" i="36"/>
  <c r="J11" i="14" s="1"/>
  <c r="AA151" i="36"/>
  <c r="N6" i="14"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N182" i="36"/>
  <c r="AA11" i="16"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F182" i="36"/>
  <c r="S11" i="16" s="1"/>
  <c r="AN156" i="36"/>
  <c r="AA11" i="14" s="1"/>
  <c r="AF156" i="36"/>
  <c r="S11" i="14" s="1"/>
  <c r="X156" i="36"/>
  <c r="K11" i="14" s="1"/>
  <c r="AJ151" i="36"/>
  <c r="W6" i="14" s="1"/>
  <c r="AE182" i="36"/>
  <c r="R11" i="16" s="1"/>
  <c r="AM156" i="36"/>
  <c r="Z11" i="14" s="1"/>
  <c r="AE156" i="36"/>
  <c r="R11" i="14" s="1"/>
  <c r="AQ151" i="36"/>
  <c r="AD6" i="14" s="1"/>
  <c r="S151" i="36"/>
  <c r="F6" i="14"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G182" i="36"/>
  <c r="T11" i="16" s="1"/>
  <c r="AO156" i="36"/>
  <c r="AB11" i="14" s="1"/>
  <c r="AG156" i="36"/>
  <c r="T11" i="14" s="1"/>
  <c r="Y156" i="36"/>
  <c r="L11" i="14" s="1"/>
  <c r="AS151" i="36"/>
  <c r="AF6" i="14" s="1"/>
  <c r="AR151" i="36"/>
  <c r="AE6" i="14" s="1"/>
  <c r="T151" i="36"/>
  <c r="G6" i="14" s="1"/>
  <c r="AM182" i="36"/>
  <c r="Z11" i="16" s="1"/>
  <c r="AI151" i="36"/>
  <c r="V6"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C2" i="24" s="1"/>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AF2" i="18"/>
  <c r="X2" i="18"/>
  <c r="Z2" i="18"/>
  <c r="AC2" i="23"/>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<sst xmlns="http://schemas.openxmlformats.org/spreadsheetml/2006/main" count="211474" uniqueCount="1097">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</sst>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81021000000000.016</c:v>
                </c:pt>
                <c:pt idx="1">
                  <c:v>81021000000000.016</c:v>
                </c:pt>
                <c:pt idx="2">
                  <c:v>81336030255872.922</c:v>
                </c:pt>
                <c:pt idx="3">
                  <c:v>81769348639298.984</c:v>
                </c:pt>
                <c:pt idx="4">
                  <c:v>82288780931788.594</c:v>
                </c:pt>
                <c:pt idx="5">
                  <c:v>82860736703199.812</c:v>
                </c:pt>
                <c:pt idx="6">
                  <c:v>83434529862144.578</c:v>
                </c:pt>
                <c:pt idx="7">
                  <c:v>84065168330539.656</c:v>
                </c:pt>
                <c:pt idx="8">
                  <c:v>84779047904159.219</c:v>
                </c:pt>
                <c:pt idx="9">
                  <c:v>85461180021217.016</c:v>
                </c:pt>
                <c:pt idx="10">
                  <c:v>86128220541070.328</c:v>
                </c:pt>
                <c:pt idx="11">
                  <c:v>86811720596326.109</c:v>
                </c:pt>
                <c:pt idx="12">
                  <c:v>87531026466969.547</c:v>
                </c:pt>
                <c:pt idx="13">
                  <c:v>88332258323029.031</c:v>
                </c:pt>
                <c:pt idx="14">
                  <c:v>89278390016891.812</c:v>
                </c:pt>
                <c:pt idx="15">
                  <c:v>90284714334926.219</c:v>
                </c:pt>
                <c:pt idx="16">
                  <c:v>91287955418775.875</c:v>
                </c:pt>
                <c:pt idx="17">
                  <c:v>92378261336027.844</c:v>
                </c:pt>
                <c:pt idx="18">
                  <c:v>93468813003884.156</c:v>
                </c:pt>
                <c:pt idx="19">
                  <c:v>94472559106706.766</c:v>
                </c:pt>
                <c:pt idx="20">
                  <c:v>95167978146658.188</c:v>
                </c:pt>
                <c:pt idx="21">
                  <c:v>95891176224048.594</c:v>
                </c:pt>
                <c:pt idx="22">
                  <c:v>96976496800183.531</c:v>
                </c:pt>
                <c:pt idx="23">
                  <c:v>98052071617926.656</c:v>
                </c:pt>
                <c:pt idx="24">
                  <c:v>98969035690057.406</c:v>
                </c:pt>
                <c:pt idx="25">
                  <c:v>99734854890733.922</c:v>
                </c:pt>
                <c:pt idx="26">
                  <c:v>100419251123479.78</c:v>
                </c:pt>
                <c:pt idx="27">
                  <c:v>100963686221212.5</c:v>
                </c:pt>
                <c:pt idx="28">
                  <c:v>101423726309140.22</c:v>
                </c:pt>
                <c:pt idx="29">
                  <c:v>101868220465105.06</c:v>
                </c:pt>
                <c:pt idx="30">
                  <c:v>102276799935342.91</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68238000000000</c:v>
                </c:pt>
                <c:pt idx="1">
                  <c:v>68238000000000</c:v>
                </c:pt>
                <c:pt idx="2">
                  <c:v>68548944477226.781</c:v>
                </c:pt>
                <c:pt idx="3">
                  <c:v>68800933684370.078</c:v>
                </c:pt>
                <c:pt idx="4">
                  <c:v>69058446365644.062</c:v>
                </c:pt>
                <c:pt idx="5">
                  <c:v>69294806135029.578</c:v>
                </c:pt>
                <c:pt idx="6">
                  <c:v>69525878294469.484</c:v>
                </c:pt>
                <c:pt idx="7">
                  <c:v>69754425105366.867</c:v>
                </c:pt>
                <c:pt idx="8">
                  <c:v>69993976276791.055</c:v>
                </c:pt>
                <c:pt idx="9">
                  <c:v>70263672389916.5</c:v>
                </c:pt>
                <c:pt idx="10">
                  <c:v>70563400581290.312</c:v>
                </c:pt>
                <c:pt idx="11">
                  <c:v>70910799432433.516</c:v>
                </c:pt>
                <c:pt idx="12">
                  <c:v>71318937478129.672</c:v>
                </c:pt>
                <c:pt idx="13">
                  <c:v>71770150120939.156</c:v>
                </c:pt>
                <c:pt idx="14">
                  <c:v>72267046873995.281</c:v>
                </c:pt>
                <c:pt idx="15">
                  <c:v>72799288134056.219</c:v>
                </c:pt>
                <c:pt idx="16">
                  <c:v>73352554294891.766</c:v>
                </c:pt>
                <c:pt idx="17">
                  <c:v>73948771533968.125</c:v>
                </c:pt>
                <c:pt idx="18">
                  <c:v>74572774209392.938</c:v>
                </c:pt>
                <c:pt idx="19">
                  <c:v>75236067383591.594</c:v>
                </c:pt>
                <c:pt idx="20">
                  <c:v>75934883571572.609</c:v>
                </c:pt>
                <c:pt idx="21">
                  <c:v>76672355135766.844</c:v>
                </c:pt>
                <c:pt idx="22">
                  <c:v>77450956068692.812</c:v>
                </c:pt>
                <c:pt idx="23">
                  <c:v>78271050544670.422</c:v>
                </c:pt>
                <c:pt idx="24">
                  <c:v>79129033373725.25</c:v>
                </c:pt>
                <c:pt idx="25">
                  <c:v>80016408110825.875</c:v>
                </c:pt>
                <c:pt idx="26">
                  <c:v>80950516486213.078</c:v>
                </c:pt>
                <c:pt idx="27">
                  <c:v>81900669820082.438</c:v>
                </c:pt>
                <c:pt idx="28">
                  <c:v>82890510804025.078</c:v>
                </c:pt>
                <c:pt idx="29">
                  <c:v>83916215849237.875</c:v>
                </c:pt>
                <c:pt idx="30">
                  <c:v>84980431067740.688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787</v>
      </c>
      <c r="C1" s="95">
        <v>45275</v>
      </c>
      <c r="E1" s="128" t="s">
        <v>915</v>
      </c>
      <c r="F1" s="129" t="str">
        <f>B1</f>
        <v>Oklahoma</v>
      </c>
      <c r="H1" t="s">
        <v>712</v>
      </c>
      <c r="I1" t="s">
        <v>817</v>
      </c>
    </row>
    <row r="2" spans="1:9" x14ac:dyDescent="0.2">
      <c r="B2" t="str">
        <f>VLOOKUP(B1,H2:I52,2)</f>
        <v>OK</v>
      </c>
      <c r="E2" s="128" t="s">
        <v>817</v>
      </c>
      <c r="F2" s="130" t="str">
        <f>LOOKUP(F1,H:H,I:I)</f>
        <v>OK</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0.35378052929354875</v>
      </c>
      <c r="H5" s="100" t="s">
        <v>724</v>
      </c>
      <c r="I5" s="100" t="s">
        <v>725</v>
      </c>
    </row>
    <row r="6" spans="1:9" x14ac:dyDescent="0.2">
      <c r="B6" t="s">
        <v>551</v>
      </c>
      <c r="E6" s="119" t="s">
        <v>910</v>
      </c>
      <c r="F6" s="120">
        <f>SUMIFS('Rural Urban'!F:F,'Rural Urban'!B:B,About!F2) / 100</f>
        <v>0.64621947070645125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0.35378052929354875</v>
      </c>
      <c r="R11" s="207">
        <f>1-Q11</f>
        <v>0.64621947070645125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OK</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158514000000000</v>
      </c>
      <c r="G23" s="6">
        <f>BF2</f>
        <v>1.1695032E+16</v>
      </c>
      <c r="H23" s="207">
        <f>IFERROR(F23/G23,0)</f>
        <v>1.3553960348291479E-2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24000000000</v>
      </c>
      <c r="G25" s="6">
        <f t="shared" si="2"/>
        <v>473453000000000</v>
      </c>
      <c r="H25" s="207">
        <f t="shared" si="3"/>
        <v>5.0691409706982533E-5</v>
      </c>
    </row>
    <row r="26" spans="1:58" x14ac:dyDescent="0.2">
      <c r="C26" s="204" t="s">
        <v>966</v>
      </c>
      <c r="D26" s="204" t="s">
        <v>635</v>
      </c>
      <c r="E26" t="s">
        <v>1022</v>
      </c>
      <c r="F26">
        <f t="shared" si="1"/>
        <v>81021000000000</v>
      </c>
      <c r="G26" s="6">
        <f t="shared" si="2"/>
        <v>5017299000000000</v>
      </c>
      <c r="H26" s="213">
        <f t="shared" si="3"/>
        <v>1.6148330007838878E-2</v>
      </c>
    </row>
    <row r="27" spans="1:58" x14ac:dyDescent="0.2">
      <c r="C27" s="204" t="s">
        <v>968</v>
      </c>
      <c r="D27" s="204" t="s">
        <v>969</v>
      </c>
      <c r="E27" t="s">
        <v>1022</v>
      </c>
      <c r="F27">
        <f t="shared" si="1"/>
        <v>3000000000</v>
      </c>
      <c r="G27" s="6">
        <f t="shared" si="2"/>
        <v>9410000000000</v>
      </c>
      <c r="H27" s="207">
        <f t="shared" si="3"/>
        <v>3.1880977683315621E-4</v>
      </c>
    </row>
    <row r="28" spans="1:58" x14ac:dyDescent="0.2">
      <c r="C28" s="204" t="s">
        <v>971</v>
      </c>
      <c r="D28" s="204" t="s">
        <v>972</v>
      </c>
      <c r="E28" t="s">
        <v>1022</v>
      </c>
      <c r="F28">
        <f t="shared" si="1"/>
        <v>65504000000000</v>
      </c>
      <c r="G28" s="6">
        <f t="shared" si="2"/>
        <v>4914171000000000</v>
      </c>
      <c r="H28" s="213">
        <f t="shared" si="3"/>
        <v>1.3329613479058828E-2</v>
      </c>
    </row>
    <row r="29" spans="1:58" x14ac:dyDescent="0.2">
      <c r="C29" s="204" t="s">
        <v>974</v>
      </c>
      <c r="D29" s="204" t="s">
        <v>975</v>
      </c>
      <c r="E29" t="s">
        <v>1022</v>
      </c>
      <c r="F29">
        <f t="shared" si="1"/>
        <v>8048000000000</v>
      </c>
      <c r="G29" s="6">
        <f t="shared" si="2"/>
        <v>484129000000000</v>
      </c>
      <c r="H29" s="207">
        <f t="shared" si="3"/>
        <v>1.6623668485052537E-2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3484000000000</v>
      </c>
      <c r="G31" s="6">
        <f t="shared" si="2"/>
        <v>438967000000000</v>
      </c>
      <c r="H31" s="207">
        <f t="shared" si="3"/>
        <v>7.9368152959106257E-3</v>
      </c>
    </row>
    <row r="32" spans="1:58" x14ac:dyDescent="0.2">
      <c r="C32" s="204" t="s">
        <v>983</v>
      </c>
      <c r="D32" s="204" t="s">
        <v>983</v>
      </c>
      <c r="E32" t="s">
        <v>1013</v>
      </c>
      <c r="F32">
        <f t="shared" si="1"/>
        <v>125058000000000</v>
      </c>
      <c r="G32" s="6">
        <f t="shared" si="2"/>
        <v>9178628000000000</v>
      </c>
      <c r="H32" s="207">
        <f t="shared" si="3"/>
        <v>1.3624912132837282E-2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8497000000000</v>
      </c>
      <c r="G34" s="6">
        <f t="shared" si="2"/>
        <v>707192000000000</v>
      </c>
      <c r="H34" s="207">
        <f t="shared" si="3"/>
        <v>1.2015124605481962E-2</v>
      </c>
    </row>
    <row r="35" spans="3:8" x14ac:dyDescent="0.2">
      <c r="C35" s="204" t="s">
        <v>990</v>
      </c>
      <c r="D35" s="204" t="s">
        <v>635</v>
      </c>
      <c r="E35" t="s">
        <v>1013</v>
      </c>
      <c r="F35">
        <f t="shared" si="1"/>
        <v>68238000000000</v>
      </c>
      <c r="G35" s="6">
        <f t="shared" si="2"/>
        <v>4532636000000000</v>
      </c>
      <c r="H35" s="213">
        <f t="shared" si="3"/>
        <v>1.5054815784898676E-2</v>
      </c>
    </row>
    <row r="36" spans="3:8" x14ac:dyDescent="0.2">
      <c r="C36" s="204" t="s">
        <v>992</v>
      </c>
      <c r="D36" s="204" t="s">
        <v>969</v>
      </c>
      <c r="E36" t="s">
        <v>1013</v>
      </c>
      <c r="F36">
        <f t="shared" si="1"/>
        <v>2000000000</v>
      </c>
      <c r="G36" s="6">
        <f t="shared" si="2"/>
        <v>1434000000000</v>
      </c>
      <c r="H36" s="207">
        <f t="shared" si="3"/>
        <v>1.3947001394700139E-3</v>
      </c>
    </row>
    <row r="37" spans="3:8" x14ac:dyDescent="0.2">
      <c r="C37" s="204" t="s">
        <v>994</v>
      </c>
      <c r="D37" s="204" t="s">
        <v>972</v>
      </c>
      <c r="E37" t="s">
        <v>1013</v>
      </c>
      <c r="F37">
        <f t="shared" si="1"/>
        <v>44983000000000</v>
      </c>
      <c r="G37" s="6">
        <f t="shared" si="2"/>
        <v>3434314000000000</v>
      </c>
      <c r="H37" s="213">
        <f t="shared" si="3"/>
        <v>1.3098103434921793E-2</v>
      </c>
    </row>
    <row r="38" spans="3:8" x14ac:dyDescent="0.2">
      <c r="C38" s="204" t="s">
        <v>996</v>
      </c>
      <c r="D38" s="204" t="s">
        <v>975</v>
      </c>
      <c r="E38" t="s">
        <v>1013</v>
      </c>
      <c r="F38">
        <f t="shared" si="1"/>
        <v>2643000000000</v>
      </c>
      <c r="G38" s="6">
        <f t="shared" si="2"/>
        <v>216973000000000</v>
      </c>
      <c r="H38" s="207">
        <f t="shared" si="3"/>
        <v>1.2181239140353869E-2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625000000000</v>
      </c>
      <c r="G40" s="6">
        <f t="shared" si="2"/>
        <v>122008000000000</v>
      </c>
      <c r="H40" s="207">
        <f t="shared" si="3"/>
        <v>5.1226149104976722E-3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Oklahoma</v>
      </c>
      <c r="H2" s="1" t="s">
        <v>354</v>
      </c>
      <c r="I2" s="1"/>
      <c r="J2" s="1"/>
      <c r="K2" s="1"/>
      <c r="L2" s="1"/>
      <c r="M2" s="1"/>
      <c r="P2" s="1" t="s">
        <v>1087</v>
      </c>
      <c r="Q2">
        <f>SUMIFS(BDEQ!C:C,BDEQ!$AG:$AG,About!$B$2,BDEQ!$AH:$AH,Calculations!$I4)*BDEQ!$C$2</f>
        <v>98337388.480000004</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0.14294233764064754</v>
      </c>
      <c r="K4" s="207">
        <f>$B$12</f>
        <v>0.64621947070645125</v>
      </c>
      <c r="L4" s="209" t="s">
        <v>1022</v>
      </c>
      <c r="M4" s="12" t="s">
        <v>1015</v>
      </c>
      <c r="N4" s="1" t="s">
        <v>635</v>
      </c>
      <c r="O4" s="7">
        <f>P4</f>
        <v>7484081678063.4551</v>
      </c>
      <c r="P4" s="7">
        <f>Q4</f>
        <v>7484081678063.4551</v>
      </c>
      <c r="Q4" s="45">
        <f>SUMIFS('SEDS 2021'!$F$23:$F$40,'SEDS 2021'!E$23:E$40,Calculations!L4,'SEDS 2021'!D$23:D$40,Calculations!N4)*J4*K4</f>
        <v>7484081678063.4551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7534057219849.2451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7581185409119.2764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7628151522600.2139</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7674622459129.9502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7716503447347.2529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7761088436917.5381</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7803406984301.0449</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7839527993558.6582</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7878585776823.7871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7918703654577.1943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7962929238983.5859</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8003647324035.6387</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8049741705534.0156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8096577539650.7139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8152475366176.1455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8211689449928.0361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8273508599184.5264</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8336528115837.2588</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8401560981949.7939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8452911096963.9189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8503275603628.8496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8551882223402.9854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8598491602548.3545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8643573169172.4912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8684119568162.0732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8728507773713.6055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8773581119057.4648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8819356447624.2559</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8866127753450.2051</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0.64621947070645125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0.61294908877965437</v>
      </c>
      <c r="K6" s="207">
        <f t="shared" si="0"/>
        <v>0.64621947070645125</v>
      </c>
      <c r="L6" s="209" t="s">
        <v>1022</v>
      </c>
      <c r="M6" s="12" t="s">
        <v>1015</v>
      </c>
      <c r="N6" s="1" t="s">
        <v>972</v>
      </c>
      <c r="O6" s="7">
        <f t="shared" si="1"/>
        <v>25946110538280.816</v>
      </c>
      <c r="P6" s="7">
        <f t="shared" si="1"/>
        <v>25946110538280.816</v>
      </c>
      <c r="Q6" s="45">
        <f>SUMIFS('SEDS 2021'!$F$23:$F$40,'SEDS 2021'!E$23:E$40,Calculations!L6,'SEDS 2021'!D$23:D$40,Calculations!N6)*J6*K6</f>
        <v>25946110538280.816</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25900515943974.793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25825653187087.398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25745521940332.5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25652430295915.457</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25539836597878.082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25447820113970.57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25349850335375.938</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25228341070194.602</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25114388939273.766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25002969015856.469</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24897363060177.324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24780325061124.055</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24681071948174.418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24581766114415.109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24512749119972.102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24459376820244.078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24422061092016.238</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24399705091250.914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24385715436042.969</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24389618028881.332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24411682456937.707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24451282912411.016</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24507322185911.633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24577571574215.594</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24645906553401.973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24734359409932.414</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24827652636177.598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24923534431479.434</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25020368365864.883</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0.95752959100498902</v>
      </c>
      <c r="K7" s="207">
        <f t="shared" si="0"/>
        <v>0.64621947070645125</v>
      </c>
      <c r="L7" s="209" t="s">
        <v>1022</v>
      </c>
      <c r="M7" s="12" t="s">
        <v>1015</v>
      </c>
      <c r="N7" s="1" t="s">
        <v>964</v>
      </c>
      <c r="O7" s="7">
        <f t="shared" si="1"/>
        <v>14850582371.640209</v>
      </c>
      <c r="P7" s="7">
        <f t="shared" si="1"/>
        <v>14850582371.640209</v>
      </c>
      <c r="Q7" s="45">
        <f>SUMIFS('SEDS 2021'!$F$23:$F$40,'SEDS 2021'!E$23:E$40,Calculations!L7,'SEDS 2021'!D$23:D$40,Calculations!N7)*J7*K7</f>
        <v>14850582371.640209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15281508771.922007</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15601518879.919477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15805291300.178062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15863093637.963095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15750577285.091042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15478781152.718943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15021832696.428312</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14371420550.778687</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13563845151.688757</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12634442530.020037</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11629907680.908262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10581284543.395893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9536200213.5352516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8519611454.7521992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7568715840.4303427</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6692714941.5228958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5894836640.4220304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5170982857.4190331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4508211909.5561056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3898627276.8228283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3336093876.2337947</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2816539618.8705382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2340694572.6320682</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1911557571.0369921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1531267762.8170738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1203114865.6568043</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925883150.53352726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697279933.01700068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513519636.90634501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0.64621947070645125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0.64621947070645125</v>
      </c>
      <c r="L9" s="209" t="s">
        <v>1022</v>
      </c>
      <c r="M9" s="12" t="s">
        <v>1015</v>
      </c>
      <c r="N9" s="1" t="s">
        <v>981</v>
      </c>
      <c r="O9" s="7">
        <f t="shared" si="1"/>
        <v>2251428635941.2764</v>
      </c>
      <c r="P9" s="7">
        <f t="shared" si="1"/>
        <v>2251428635941.2764</v>
      </c>
      <c r="Q9" s="45">
        <f>SUMIFS('SEDS 2021'!$F$23:$F$40,'SEDS 2021'!E$23:E$40,Calculations!L9,'SEDS 2021'!D$23:D$40,Calculations!N9)*J9*K9</f>
        <v>2251428635941.2764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2241067076684.0127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2229364051066.2061</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2218711134319.0142</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2208462113341.6567</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2197499092971.5574</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2188995635966.2192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2181338291405.5171</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2172517935833.2556</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2165624184379.094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2159969877414.7603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2156126216717.7949</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2152944846838.0811</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2152600274770.8784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2153761102087.2498</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2159515272813.9954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2167827874398.479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2178096221454.032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2188887604435.8884</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2198975609310.4697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2214183501013.9951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2227903737094.0547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2239693779691.5049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2249699965449.8071</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2258573757369.4292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2265808760704.6968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2274220390602.6528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2282900839897.0605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2291839975512.3018</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2301117763393.3799</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0.64621947070645125</v>
      </c>
      <c r="L10" s="209" t="s">
        <v>1022</v>
      </c>
      <c r="M10" s="12" t="s">
        <v>1015</v>
      </c>
      <c r="N10" s="1" t="s">
        <v>969</v>
      </c>
      <c r="O10" s="7">
        <f t="shared" si="1"/>
        <v>1938658412.1193538</v>
      </c>
      <c r="P10" s="7">
        <f t="shared" si="1"/>
        <v>1938658412.1193538</v>
      </c>
      <c r="Q10" s="45">
        <f>SUMIFS('SEDS 2021'!$F$23:$F$40,'SEDS 2021'!E$23:E$40,Calculations!L10,'SEDS 2021'!D$23:D$40,Calculations!N10)*J10*K10</f>
        <v>1938658412.1193538</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1955908375.5506372</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1971333133.8217828</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1986972054.8413882</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2001899298.0451529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2015293444.2168341</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2028569112.6480095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2040019522.2314858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2048019366.6303101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2055030988.6704071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2060386469.7624433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2063982234.3175623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2065841301.5419536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2067036184.1291184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2067240700.8119986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2069190412.1701121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2071794664.5736513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2075063622.8020682</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2078765321.9916065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2082641008.8634877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2095134809.6005929</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2107861086.3803077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2120773748.7378795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2133884326.0803034</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2147229326.5704207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2159726664.5643215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2173632830.4388657</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2187852473.8253183</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2202390910.1462831</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2217240200.7888794</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0.64621947070645125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0.64621947070645125</v>
      </c>
      <c r="C12" s="207">
        <f>'Rural Urban'!Q11</f>
        <v>0.35378052929354875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0.76337021242033276</v>
      </c>
      <c r="K12" s="207">
        <f t="shared" si="0"/>
        <v>0.64621947070645125</v>
      </c>
      <c r="L12" s="209" t="s">
        <v>1022</v>
      </c>
      <c r="M12" s="12" t="s">
        <v>1015</v>
      </c>
      <c r="N12" s="1" t="s">
        <v>975</v>
      </c>
      <c r="O12" s="7">
        <f t="shared" si="1"/>
        <v>3970116182328.6299</v>
      </c>
      <c r="P12" s="7">
        <f t="shared" si="1"/>
        <v>3970116182328.6299</v>
      </c>
      <c r="Q12" s="45">
        <f>SUMIFS('SEDS 2021'!$F$23:$F$40,'SEDS 2021'!E$23:E$40,Calculations!L12,'SEDS 2021'!D$23:D$40,Calculations!N12)*J12*K12</f>
        <v>3970116182328.6299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3985067904225.6587</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3996900006151.8101</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4010001299170.4346</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4023063129437.2002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4035053035676.8408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4052867054393.7969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4072245333537.9282</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4089698822887.2129</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4110052607890.4473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4130928233016.4082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4151129362272.6626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4166816032529.1934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4182107051231.3887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4193131738043.1328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4204815439425.8149</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4214305427103.311</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4222338194330.3486</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4229473770953.0732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4235072585181.1694</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4247699073552.0996</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4262494989058.7979</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4279684317964.2817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4299391079900.5503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4321363069955.4492</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4342779667178.2295</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4367476146788.9824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4392698520949.2534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4417957802729.4883</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4442976702183.1035</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0.64621947070645125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0.13514399293578935</v>
      </c>
      <c r="K17" s="207">
        <f>$B$12</f>
        <v>0.64621947070645125</v>
      </c>
      <c r="L17" s="209" t="s">
        <v>1022</v>
      </c>
      <c r="M17" s="12" t="s">
        <v>1018</v>
      </c>
      <c r="N17" s="1" t="s">
        <v>635</v>
      </c>
      <c r="O17" s="7">
        <f>P17</f>
        <v>7075781032585.1641</v>
      </c>
      <c r="P17" s="7">
        <f>Q17</f>
        <v>7075781032585.1641</v>
      </c>
      <c r="Q17" s="45">
        <f>SUMIFS('SEDS 2021'!$F$23:$F$40,'SEDS 2021'!E$23:E$40,Calculations!L17,'SEDS 2021'!D$23:D$40,Calculations!N17)*J17*K17</f>
        <v>7075781032585.1641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6915561889383.6475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6768886026908.9746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6633039485723.2725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6512197980910.7773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6411438330977.374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6326472382667.9141</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6258620671982.6348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6205984353275.5195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6167916864685.7061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6138738187992.1553</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6118225397342.3311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6105922106572.9189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6095797932093.1719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6088879952223.7344</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6086737659079.1543</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6085084313173.2939</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6085478293462.625</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6089720751380.9961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6093614498778.0234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6098031946594.4053</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6106225353595.0508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6113800437443.5615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6122529165382.8994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6134250858234.5879</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6144957088199.8525</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6156426596094.1416</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6170473928029.9971</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6183010256854.1221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6197676623543.8555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0.64621947070645125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0.64621947070645125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0.64621947070645125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0.64621947070645125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0.64621947070645125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0.64621947070645125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0.64621947070645125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0.64621947070645125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0.64621947070645125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4.1980965267471464E-2</v>
      </c>
      <c r="K30" s="207">
        <f>$B$12</f>
        <v>0.64621947070645125</v>
      </c>
      <c r="L30" s="209" t="s">
        <v>1022</v>
      </c>
      <c r="M30" s="12" t="s">
        <v>1019</v>
      </c>
      <c r="N30" s="1" t="s">
        <v>635</v>
      </c>
      <c r="O30" s="7">
        <f>P30</f>
        <v>2198011996806.45</v>
      </c>
      <c r="P30" s="7">
        <f>Q30</f>
        <v>2198011996806.45</v>
      </c>
      <c r="Q30" s="45">
        <f>SUMIFS('SEDS 2021'!$F$23:$F$40,'SEDS 2021'!E$23:E$40,Calculations!L30,'SEDS 2021'!D$23:D$40,Calculations!N30)*J30*K30</f>
        <v>2198011996806.45</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2198437128364.0989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2200468069058.6562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2204473585494.7954</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2214299872600.6934</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2230374277244.1616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2248762633520.564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2266984634565.7739</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2285214743767.9683</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2304637560781.4839</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2327516639619.9209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2352565696652.1187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2380022598558.5586</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2407899859094.5112</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2435676641171.7729</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2459161343472.998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2481788522616.0962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2503746243370.8901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2525119670338.8721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2546037092514.0552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2577143630035.3784</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2609094660319.3892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2642139387273.4126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2676475687864.8525</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2712090525437.2827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2748904421721.4683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2786771671660.3701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2825529221737.4165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2865089216061.2104</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2905427890899.0464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0.64621947070645125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0.64621947070645125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0.64621947070645125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0.64621947070645125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0.64621947070645125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0.64621947070645125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0.64621947070645125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0.64621947070645125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0.64621947070645125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0.22447936858834794</v>
      </c>
      <c r="K43" s="207">
        <f>$B$12</f>
        <v>0.64621947070645125</v>
      </c>
      <c r="L43" s="209" t="s">
        <v>1022</v>
      </c>
      <c r="M43" s="12" t="s">
        <v>1014</v>
      </c>
      <c r="N43" s="1" t="s">
        <v>635</v>
      </c>
      <c r="O43" s="7">
        <f>P43</f>
        <v>11753144360761.955</v>
      </c>
      <c r="P43" s="7">
        <f>Q43</f>
        <v>11753144360761.955</v>
      </c>
      <c r="Q43" s="45">
        <f>SUMIFS('SEDS 2021'!$F$23:$F$40,'SEDS 2021'!E$23:E$40,Calculations!L43,'SEDS 2021'!D$23:D$40,Calculations!N43)*J43*K43</f>
        <v>11753144360761.955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11700406827989.213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11650124709115.264</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11607803921933.678</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11575984352783.023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11556828598508.424</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11549130051420.131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11552709733454.795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11565645683645.508</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11589266815330.326</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11624953567234.48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11670532104847.701</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11724159453525.654</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11787062088704.865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11858885916826.727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11938825902726.127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12022670041501.865</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12107905586783.281</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12193384388801.684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12278889607737.76</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12399031139516.25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12520387487058.432</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12642920412840.146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12766680058104.902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12891797386718.365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13018328746113.93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13146280059499.625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13275752305039.58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13406632216293.02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13538814103003.793</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0.64621947070645125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0.38623468145492684</v>
      </c>
      <c r="K45" s="207">
        <f t="shared" si="8"/>
        <v>0.64621947070645125</v>
      </c>
      <c r="L45" s="209" t="s">
        <v>1022</v>
      </c>
      <c r="M45" s="12" t="s">
        <v>1014</v>
      </c>
      <c r="N45" s="1" t="s">
        <v>972</v>
      </c>
      <c r="O45" s="7">
        <f t="shared" ref="O45:O52" si="10">P45</f>
        <v>16349298697382.857</v>
      </c>
      <c r="P45" s="7">
        <f t="shared" si="9"/>
        <v>16349298697382.857</v>
      </c>
      <c r="Q45" s="45">
        <f>SUMIFS('SEDS 2021'!$F$23:$F$40,'SEDS 2021'!E$23:E$40,Calculations!L45,'SEDS 2021'!D$23:D$40,Calculations!N45)*J45*K45</f>
        <v>16349298697382.857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16404400811061.381</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16464548384990.82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16533554166658.871</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16613854751588.209</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16708137847614.654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16811882328930.748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16919676332991.709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17026123479063.867</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17133353029485.771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17241133186153.807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17345756252599.875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17447031161233.533</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17550923743628.086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17659798714486.77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17774187834271.062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17890021591298.688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18006025027988.758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18120540828460.156</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18233294585892.984</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18408706107294.723</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18584939212676.035</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18762561724891.023</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18942000310107.355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19123394065073.441</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19306735203275.664</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19492207936385.047</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19679598183342.504</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19869177357955.762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20061146102603.137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4.2470408995010991E-2</v>
      </c>
      <c r="K46" s="207">
        <f t="shared" si="8"/>
        <v>0.64621947070645125</v>
      </c>
      <c r="L46" s="209" t="s">
        <v>1022</v>
      </c>
      <c r="M46" s="12" t="s">
        <v>1014</v>
      </c>
      <c r="N46" s="1" t="s">
        <v>964</v>
      </c>
      <c r="O46" s="7">
        <f t="shared" si="10"/>
        <v>658684925.31462026</v>
      </c>
      <c r="P46" s="7">
        <f t="shared" si="9"/>
        <v>658684925.31462026</v>
      </c>
      <c r="Q46" s="45">
        <f>SUMIFS('SEDS 2021'!$F$23:$F$40,'SEDS 2021'!E$23:E$40,Calculations!L46,'SEDS 2021'!D$23:D$40,Calculations!N46)*J46*K46</f>
        <v>658684925.31462026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629935736.21926761</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597122868.97156513</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563043036.15483189</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530366922.9380464</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501348380.12421566</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477313570.55425167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458755180.02465725</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445444970.5033018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436850324.70248145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432058448.72768676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429959873.88986969</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429627784.30804247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430504956.78509963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432147490.96181202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434252842.81225246</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436545327.2512843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438911770.48674476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441271308.81983733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443599662.70774335</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447750832.4145031</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451931028.20346546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456157837.66597104</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460444194.85652155</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464794667.667068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469204043.53210163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473674384.63786411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478197596.87771732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482777509.54469961</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487419787.61880589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0.64621947070645125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0.64621947070645125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0.64621947070645125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0.64621947070645125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0.23662978757966727</v>
      </c>
      <c r="K51" s="207">
        <f t="shared" si="8"/>
        <v>0.64621947070645125</v>
      </c>
      <c r="L51" s="209" t="s">
        <v>1022</v>
      </c>
      <c r="M51" s="12" t="s">
        <v>1014</v>
      </c>
      <c r="N51" s="1" t="s">
        <v>975</v>
      </c>
      <c r="O51" s="7">
        <f t="shared" si="10"/>
        <v>1230658117916.8899</v>
      </c>
      <c r="P51" s="7">
        <f t="shared" si="9"/>
        <v>1230658117916.8899</v>
      </c>
      <c r="Q51" s="45">
        <f>SUMIFS('SEDS 2021'!$F$23:$F$40,'SEDS 2021'!E$23:E$40,Calculations!L51,'SEDS 2021'!D$23:D$40,Calculations!N51)*J51*K51</f>
        <v>1230658117916.8899</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1217867736794.75</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1210373214498.6851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1207215972146.6704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1207324935176.7778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1209918821637.4099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1214035980598.0684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1218975723701.4524</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1224163075709.0781</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1229693126773.4446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1235511438524.7542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1241291804211.8926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1246900424234.4761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1252660586573.5576</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1258708102471.0664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1265117209646.1831</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1271605053999.5715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1278100585671.5962</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1284498518092.7944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1290783940509.2922</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1303677869233.0044</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1316594262735.1147</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1329564651231.3066</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1342615867259.2437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1355761339434.4141</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1369007513279.5063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1382367608512.5244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1395837797454.7917</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1409436893665.9958</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1423181840640.3423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0.64621947070645125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0.4554533355677437</v>
      </c>
      <c r="K56" s="207">
        <f>$B$12</f>
        <v>0.64621947070645125</v>
      </c>
      <c r="L56" s="209" t="s">
        <v>1022</v>
      </c>
      <c r="M56" s="12" t="s">
        <v>1016</v>
      </c>
      <c r="N56" s="1" t="s">
        <v>635</v>
      </c>
      <c r="O56" s="7">
        <f>P56</f>
        <v>23846328667890.363</v>
      </c>
      <c r="P56" s="7">
        <f>Q56</f>
        <v>23846328667890.363</v>
      </c>
      <c r="Q56" s="45">
        <f>SUMIFS('SEDS 2021'!$F$23:$F$40,'SEDS 2021'!E$23:E$40,Calculations!L56,'SEDS 2021'!D$23:D$40,Calculations!N56)*J56*K56</f>
        <v>23846328667890.363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24212463355727.898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24640280983496.898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25103143943067.586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25569116749263.953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26001873072079.461</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26439095078883.918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26904149439318.391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27330305745011.953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27717326073317.664</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28089512085450.434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28460001156051.691</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28868273737120.562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29352932356813.383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29863720260526.227</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30354853961141.035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30895398818130.844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31430728144128.953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31905254215861.156</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32179298285156.953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32439627331813.766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32929117328578.758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33412415361647.5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33791541346055.777</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34068893198912.066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34296565485555.98</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34426713769476.418</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34496650158704.098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34555139373935.672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34585213148870.008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0.64621947070645125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0.64621947070645125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0.64621947070645125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0.64621947070645125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0.64621947070645125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0.64621947070645125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0.64621947070645125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0.64621947070645125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0.64621947070645125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0.14294233764064754</v>
      </c>
      <c r="K69" s="210">
        <f>$C$12</f>
        <v>0.35378052929354875</v>
      </c>
      <c r="L69" s="209" t="s">
        <v>1022</v>
      </c>
      <c r="M69" s="12" t="s">
        <v>1015</v>
      </c>
      <c r="N69" s="1" t="s">
        <v>635</v>
      </c>
      <c r="O69" s="7">
        <f>P69</f>
        <v>4097249459919.4492</v>
      </c>
      <c r="P69" s="7">
        <f>Q69</f>
        <v>4097249459919.4492</v>
      </c>
      <c r="Q69" s="45">
        <f>SUMIFS('SEDS 2021'!$F$23:$F$40,'SEDS 2021'!E$23:E$40,Calculations!L69,'SEDS 2021'!D$23:D$40,Calculations!N69)*J69*K69</f>
        <v>4097249459919.4492</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4124609164209.0464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4150410051524.2661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4176122208522.5415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4201563275013.9058</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4224491519751.9614</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4248900102166.6621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4272067893870.4688</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4291842769672.0376</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4313225417306.3843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4335188426267.1304</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4359400248053.4736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4381691847633.0825</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4406926764597.3252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4432567598609.3311</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4463169528063.5879</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4495586981948.8369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4529430609904.7217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4563931393257.5576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4599534408700.001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4627646639439.6934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4655219287175.0654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4681829558840.3018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4707346417386.9287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4732026856811.377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4754224464815.667</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4778525315480.6035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4803201254067.457</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4828261501712.4893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4853867008944.832</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0.35378052929354875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0.61294908877965437</v>
      </c>
      <c r="K71" s="210">
        <f t="shared" si="14"/>
        <v>0.35378052929354875</v>
      </c>
      <c r="L71" s="209" t="s">
        <v>1022</v>
      </c>
      <c r="M71" s="12" t="s">
        <v>1015</v>
      </c>
      <c r="N71" s="1" t="s">
        <v>972</v>
      </c>
      <c r="O71" s="7">
        <f t="shared" si="15"/>
        <v>14204506573141.66</v>
      </c>
      <c r="P71" s="7">
        <f t="shared" si="16"/>
        <v>14204506573141.66</v>
      </c>
      <c r="Q71" s="45">
        <f>SUMIFS('SEDS 2021'!$F$23:$F$40,'SEDS 2021'!E$23:E$40,Calculations!L71,'SEDS 2021'!D$23:D$40,Calculations!N71)*J71*K71</f>
        <v>14204506573141.66</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14179545270615.639</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14138560764644.25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14094691961281.039</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14043727834188.637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13982087076067.816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13931711558374.201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13878076838751.639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13811555147439.973</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13749170699092.682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13688172537837.457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13630357302317.123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13566283458786.445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13511946162519.33</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13457580003618.395</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13419795829771.691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13390576529977.533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13370147591076.965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13357908532766.021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13350249729761.074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13352386250591.164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13364465683957.369</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13386145423941.523</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13416824790223.387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13455283652735.77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13492694449224.758</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13541119016758.535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13592193502218.471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13644685130572.561</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13697698018783.76</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0.95752959100498902</v>
      </c>
      <c r="K72" s="210">
        <f t="shared" si="14"/>
        <v>0.35378052929354875</v>
      </c>
      <c r="L72" s="209" t="s">
        <v>1022</v>
      </c>
      <c r="M72" s="12" t="s">
        <v>1015</v>
      </c>
      <c r="N72" s="1" t="s">
        <v>964</v>
      </c>
      <c r="O72" s="7">
        <f t="shared" si="15"/>
        <v>8130127812.4795265</v>
      </c>
      <c r="P72" s="7">
        <f t="shared" si="16"/>
        <v>8130127812.4795265</v>
      </c>
      <c r="Q72" s="45">
        <f>SUMIFS('SEDS 2021'!$F$23:$F$40,'SEDS 2021'!E$23:E$40,Calculations!L72,'SEDS 2021'!D$23:D$40,Calculations!N72)*J72*K72</f>
        <v>8130127812.4795265</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8366043591.6986132</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8541236928.5116711</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8652794561.7344818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8684439138.5121479</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8622840723.921299</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8474042701.0678215</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8223880838.0251589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7867804979.0057344</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7425688229.0691376</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6916875718.264843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6366931176.6309156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5792849977.5407257</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5220706140.7567616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4664162543.0174837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4143583437.9497628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3664006334.9288602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3227198376.5324378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2830916020.319952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2468074188.1495233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2134349836.294522</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1826384240.6616244</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1541948087.7772965</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1281441061.9894111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1046504910.3476453</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838310735.24811482</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658659531.73414946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506885734.50385165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381734186.21826446</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281132428.19618446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0.35378052929354875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0.35378052929354875</v>
      </c>
      <c r="L74" s="209" t="s">
        <v>1022</v>
      </c>
      <c r="M74" s="12" t="s">
        <v>1015</v>
      </c>
      <c r="N74" s="1" t="s">
        <v>981</v>
      </c>
      <c r="O74" s="7">
        <f t="shared" si="15"/>
        <v>1232571364058.7239</v>
      </c>
      <c r="P74" s="7">
        <f t="shared" si="16"/>
        <v>1232571364058.7239</v>
      </c>
      <c r="Q74" s="45">
        <f>SUMIFS('SEDS 2021'!$F$23:$F$40,'SEDS 2021'!E$23:E$40,Calculations!L74,'SEDS 2021'!D$23:D$40,Calculations!N74)*J74*K74</f>
        <v>1232571364058.7239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1226898805300.4219</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1220491844840.259</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1214659778961.4304</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1209048830621.9348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1203046994829.2903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1198391676231.5935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1194199571947.4148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1189370763463.0454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1185596697300.0354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1182501179753.2747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1180396922024.3787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1178655243274.4436</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1178466603201.1548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1179102111911.4624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1182252301061.7957</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1186803133591.1067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1192424662221.7932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1198332533086.4036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1203855331246.8237</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1212181072299.5198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1219692378600.968</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1226146977540.7981</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1231624982853.6243</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1236483045701.4253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1240443934262.3865</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1245048981018.8191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1249801196148.6482</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1254695032179.1992</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1259774267417.427</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0.35378052929354875</v>
      </c>
      <c r="L75" s="209" t="s">
        <v>1022</v>
      </c>
      <c r="M75" s="12" t="s">
        <v>1015</v>
      </c>
      <c r="N75" s="1" t="s">
        <v>969</v>
      </c>
      <c r="O75" s="7">
        <f t="shared" si="15"/>
        <v>1061341587.8806462</v>
      </c>
      <c r="P75" s="7">
        <f t="shared" si="16"/>
        <v>1061341587.8806462</v>
      </c>
      <c r="Q75" s="45">
        <f>SUMIFS('SEDS 2021'!$F$23:$F$40,'SEDS 2021'!E$23:E$40,Calculations!L75,'SEDS 2021'!D$23:D$40,Calculations!N75)*J75*K75</f>
        <v>1061341587.8806462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1070785285.3698945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1079229752.6024051</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1087791465.7767971</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1095963562.4729059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1103296346.9785664</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1110564269.4371276</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1116832932.2470577</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1121212542.1380875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1125051137.954212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1127983059.7257595</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1129951603.7656572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1130969372.2119071</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1131623524.8849437</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1131735489.9735839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1132802882.6281087</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1134228611.5569057</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1136018241.5892901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1138044780.8037906</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1140166571.6427624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1147006451.3400254</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1153973602.8096983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1161042793.2790859</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1168220334.6590698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1175526213.777282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1182368029.9878168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1189981125.7649555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1197765838.5315411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1205725078.2788496</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1213854498.9189124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0.35378052929354875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0.76337021242033276</v>
      </c>
      <c r="K77" s="210">
        <f t="shared" si="14"/>
        <v>0.35378052929354875</v>
      </c>
      <c r="L77" s="209" t="s">
        <v>1022</v>
      </c>
      <c r="M77" s="12" t="s">
        <v>1015</v>
      </c>
      <c r="N77" s="1" t="s">
        <v>975</v>
      </c>
      <c r="O77" s="7">
        <f t="shared" si="15"/>
        <v>2173487287230.2083</v>
      </c>
      <c r="P77" s="7">
        <f t="shared" si="16"/>
        <v>2173487287230.2083</v>
      </c>
      <c r="Q77" s="45">
        <f>SUMIFS('SEDS 2021'!$F$23:$F$40,'SEDS 2021'!E$23:E$40,Calculations!L77,'SEDS 2021'!D$23:D$40,Calculations!N77)*J77*K77</f>
        <v>2173487287230.2083</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2181672785077.8638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2188150409897.0493</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2195322868463.6284</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2202473722677.7036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2209037739343.749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2218790235602.7061</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2229399104823.1187</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2238954224994.999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2250097146491.4673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2261525755564.9795</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2272585103858.5122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2281172957920.1392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2289544207836.1875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2295579803655.1909</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2301976184833.1738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2307171591371.8589</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2311569225256.4688</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2315475681482.002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2318540818870.8008</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2325453339990.1396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2333553539777.7134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2342964042175.1958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2353752743204.0479</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2365781570287.7583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2377506340964.9077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2391026722235.4194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2404835010727.1074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2418663504733.9766</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2432360398579.292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0.35378052929354875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0.13514399293578935</v>
      </c>
      <c r="K82" s="210">
        <f>$C$12</f>
        <v>0.35378052929354875</v>
      </c>
      <c r="L82" s="209" t="s">
        <v>1022</v>
      </c>
      <c r="M82" s="12" t="s">
        <v>1018</v>
      </c>
      <c r="N82" s="1" t="s">
        <v>635</v>
      </c>
      <c r="O82" s="7">
        <f>P82</f>
        <v>3873720419065.4263</v>
      </c>
      <c r="P82" s="7">
        <f>Q82</f>
        <v>3873720419065.4263</v>
      </c>
      <c r="Q82" s="45">
        <f>SUMIFS('SEDS 2021'!$F$23:$F$40,'SEDS 2021'!E$23:E$40,Calculations!L82,'SEDS 2021'!D$23:D$40,Calculations!N82)*J82*K82</f>
        <v>3873720419065.4263</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3786006544980.4717</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3705707100885.8052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3631336297432.8604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3565180179471.1758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3510018111627.7188</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3463502493440.0029</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3426356268035.3911</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3397539889797.9634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3376699390752.8672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3360725177420.2905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3349495206392.8789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3342759623641.563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3337217024000.9341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3333429693704.0361</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3332256869861.7539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3331351725996.2476</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3331567415187.937</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3333889999195.2344</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3336021677483.3394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3338440061789.9863</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3342925639827.7959</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3347072709507.4507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3351851355355.2188</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3358268535414.4224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3364129788248.0903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3370408906655.2505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3378099285470.3555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3384962447674.2866</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3392991724422.3779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0.35378052929354875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0.35378052929354875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0.35378052929354875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0.35378052929354875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0.35378052929354875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0.35378052929354875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0.35378052929354875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0.35378052929354875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0.35378052929354875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4.1980965267471464E-2</v>
      </c>
      <c r="K95" s="210">
        <f>$C$12</f>
        <v>0.35378052929354875</v>
      </c>
      <c r="L95" s="209" t="s">
        <v>1022</v>
      </c>
      <c r="M95" s="12" t="s">
        <v>1019</v>
      </c>
      <c r="N95" s="1" t="s">
        <v>635</v>
      </c>
      <c r="O95" s="7">
        <f>P95</f>
        <v>1203327790129.3557</v>
      </c>
      <c r="P95" s="7">
        <f>Q95</f>
        <v>1203327790129.3557</v>
      </c>
      <c r="Q95" s="45">
        <f>SUMIFS('SEDS 2021'!$F$23:$F$40,'SEDS 2021'!E$23:E$40,Calculations!L95,'SEDS 2021'!D$23:D$40,Calculations!N95)*J95*K95</f>
        <v>1203327790129.3557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1203560533453.1062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1204672396073.2449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1206865263650.1411</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1212244781307.6865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1221044905167.5078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1231111829349.1519</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1241087680382.4155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1251067970322.5825</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1261701222328.9041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1274226645947.5432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1287940049917.6641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1302971657180.4448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1318233394770.7434</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1333440124234.686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1346297103615.6169</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1358684621752.3176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1370705636938.1006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1382406773546.1997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1393858264911.0498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1410887908565.6316</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1428379879819.5994</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1446470608313.7051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1465268424145.4414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1484766190242.3123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1504920395281.2581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1525651271297.158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1546869552704.5396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1568527141751.5264</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1590611028700.2261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0.35378052929354875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0.35378052929354875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0.35378052929354875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0.35378052929354875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0.35378052929354875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0.35378052929354875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0.35378052929354875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0.35378052929354875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0.35378052929354875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0.22447936858834794</v>
      </c>
      <c r="K108" s="210">
        <f>$C$12</f>
        <v>0.35378052929354875</v>
      </c>
      <c r="L108" s="209" t="s">
        <v>1022</v>
      </c>
      <c r="M108" s="12" t="s">
        <v>1014</v>
      </c>
      <c r="N108" s="1" t="s">
        <v>635</v>
      </c>
      <c r="O108" s="7">
        <f>P108</f>
        <v>6434398561634.584</v>
      </c>
      <c r="P108" s="7">
        <f>Q108</f>
        <v>6434398561634.584</v>
      </c>
      <c r="Q108" s="45">
        <f>SUMIFS('SEDS 2021'!$F$23:$F$40,'SEDS 2021'!E$23:E$40,Calculations!L108,'SEDS 2021'!D$23:D$40,Calculations!N108)*J108*K108</f>
        <v>6434398561634.584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6405526772554.042</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6377999228993.9883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6354830211086.1045</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6337410209791.9551</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6326923164455.9854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6322708503358.4014</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6324668242831.3408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6331750182501.7471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6344681851770.1338</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6364218988222.5801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6389171500321.2998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6418530429694.251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6452967224895.3184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6492288033197.5859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6536052128532.3984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6581953598758.6279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6628616811012.6914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6675413197058.4248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6722224045359.6934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6787996954765.0176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6854434929497.7646</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6921517035970.8984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6989270724604.085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7057767693122.0352</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7127038789596.8262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7197087256759.0898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7267968376304.8623</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7339620139175.0146</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7411984683982.7334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0.35378052929354875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0.38623468145492684</v>
      </c>
      <c r="K110" s="210">
        <f t="shared" si="23"/>
        <v>0.35378052929354875</v>
      </c>
      <c r="L110" s="209" t="s">
        <v>1022</v>
      </c>
      <c r="M110" s="12" t="s">
        <v>1014</v>
      </c>
      <c r="N110" s="1" t="s">
        <v>972</v>
      </c>
      <c r="O110" s="7">
        <f t="shared" si="24"/>
        <v>8950617876640.6699</v>
      </c>
      <c r="P110" s="7">
        <f t="shared" si="25"/>
        <v>8950617876640.6699</v>
      </c>
      <c r="Q110" s="45">
        <f>SUMIFS('SEDS 2021'!$F$23:$F$40,'SEDS 2021'!E$23:E$40,Calculations!L110,'SEDS 2021'!D$23:D$40,Calculations!N110)*J110*K110</f>
        <v>8950617876640.6699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8980784183640.1641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9013712687817.2617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9051490723097.0566</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9095452232656.3789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9147068634092.2656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9203864783349.6816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9262877891960.7051</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9321153647158.8984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9379857738916.918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9438863266608.1133</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9496140407736.5605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9551584560079.1113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9608461789032.0508</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9668066685763.3379</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9730690368857.3633</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9794104935779.1777</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9857612395848.7695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9920305431790.5</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9982033816329.6016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10078064938415.496</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10174545846415.201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10271787401698.535</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10370023187729.744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10469329354676.852</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10569701639720.439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10671240891729.088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10773829909482.738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10877617281696.07</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10982712852423.646</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4.2470408995010991E-2</v>
      </c>
      <c r="K111" s="210">
        <f t="shared" si="23"/>
        <v>0.35378052929354875</v>
      </c>
      <c r="L111" s="209" t="s">
        <v>1022</v>
      </c>
      <c r="M111" s="12" t="s">
        <v>1014</v>
      </c>
      <c r="N111" s="1" t="s">
        <v>964</v>
      </c>
      <c r="O111" s="7">
        <f t="shared" si="24"/>
        <v>360604890.56564361</v>
      </c>
      <c r="P111" s="7">
        <f t="shared" si="25"/>
        <v>360604890.56564361</v>
      </c>
      <c r="Q111" s="45">
        <f>SUMIFS('SEDS 2021'!$F$23:$F$40,'SEDS 2021'!E$23:E$40,Calculations!L111,'SEDS 2021'!D$23:D$40,Calculations!N111)*J111*K111</f>
        <v>360604890.56564361</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344865805.32298559</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326902011.18066335</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308244601.68020529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290355675.1573745</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274469129.02037638</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261310986.87737361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251150975.42303172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243864143.03414473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239158902.04661959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236535532.59472328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235386642.85905281</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235204836.47073203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235685054.96813473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236584279.82402584</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237736879.715799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238991927.56719118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240287465.04065838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241579222.34326231</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242853907.35073444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245126514.54166189</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247415012.40625432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249729029.48041251</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252075646.66598943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254457364.70972115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256871329.93067071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259318671.29720432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261794957.59444779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264302285.21438462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266843755.51763892</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0.35378052929354875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0.35378052929354875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0.35378052929354875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0.35378052929354875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0.23662978757966727</v>
      </c>
      <c r="K116" s="210">
        <f t="shared" si="23"/>
        <v>0.35378052929354875</v>
      </c>
      <c r="L116" s="209" t="s">
        <v>1022</v>
      </c>
      <c r="M116" s="12" t="s">
        <v>1014</v>
      </c>
      <c r="N116" s="1" t="s">
        <v>975</v>
      </c>
      <c r="O116" s="7">
        <f t="shared" si="24"/>
        <v>673738412524.27222</v>
      </c>
      <c r="P116" s="7">
        <f t="shared" si="25"/>
        <v>673738412524.27222</v>
      </c>
      <c r="Q116" s="45">
        <f>SUMIFS('SEDS 2021'!$F$23:$F$40,'SEDS 2021'!E$23:E$40,Calculations!L116,'SEDS 2021'!D$23:D$40,Calculations!N116)*J116*K116</f>
        <v>673738412524.27222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666736166370.48462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662633201070.15784</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660904731222.00757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660964384327.82117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662384438297.97876</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664638425901.74915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667342746970.53223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670182624476.67358</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673210116654.26636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676395420570.78699</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679559950463.50354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682630456151.03235</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685783925480.7467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689094709931.10217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692603451823.74915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696155299320.40027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699711355330.99951</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703213979471.8064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706655008673.40454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713713943192.29395</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720785176321.10217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727885969651.12891</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735031012974.01172</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742227657944.89331</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749479433241.77209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756793576156.38013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764167991180.53564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771612978021.08093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779137812595.2854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0.35378052929354875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0.4554533355677437</v>
      </c>
      <c r="K121" s="210">
        <f>$C$12</f>
        <v>0.35378052929354875</v>
      </c>
      <c r="L121" s="209" t="s">
        <v>1022</v>
      </c>
      <c r="M121" s="12" t="s">
        <v>1016</v>
      </c>
      <c r="N121" s="1" t="s">
        <v>635</v>
      </c>
      <c r="O121" s="7">
        <f>P121</f>
        <v>13054956033143.799</v>
      </c>
      <c r="P121" s="7">
        <f>Q121</f>
        <v>13054956033143.799</v>
      </c>
      <c r="Q121" s="45">
        <f>SUMIFS('SEDS 2021'!$F$23:$F$40,'SEDS 2021'!E$23:E$40,Calculations!L121,'SEDS 2021'!D$23:D$40,Calculations!N121)*J121*K121</f>
        <v>13054956033143.799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13255400819362.15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13489614664122.611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13743014492277.404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13998116842926.688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14235034434984.738</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14474396818815.375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14728996355416.953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14962300689663.078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15174179567973.068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15377937223594.371</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15580765868406.791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15804279545066.344</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16069611666387.545</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16349248574781.41</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16618125556107.055</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16914053262221.668</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17207125663910.414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17466910601429.369</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17616939284067.539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17759459514564.539</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18027436630682.852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18292023882686.684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18499580908608.961</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18651420476668.984</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18776062375784.625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18847313600576.234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18885601108024.438</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18917621724023.473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18934085969525.844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0.35378052929354875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0.35378052929354875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0.35378052929354875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0.35378052929354875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0.35378052929354875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0.35378052929354875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0.35378052929354875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0.35378052929354875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0.35378052929354875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2.7831844162671458E-2</v>
      </c>
      <c r="K134" s="12">
        <v>1</v>
      </c>
      <c r="L134" s="12" t="s">
        <v>1013</v>
      </c>
      <c r="M134" s="12" t="s">
        <v>1015</v>
      </c>
      <c r="N134" s="1" t="s">
        <v>635</v>
      </c>
      <c r="O134" s="7">
        <f>P134</f>
        <v>1899189381972.375</v>
      </c>
      <c r="P134" s="7">
        <f>Q134</f>
        <v>1899189381972.375</v>
      </c>
      <c r="Q134" s="45">
        <f>SUMIFS('SEDS 2021'!$F$23:$F$40,'SEDS 2021'!E$23:E$40,Calculations!L134,'SEDS 2021'!D$23:D$40,Calculations!N134)*J134*K134</f>
        <v>1899189381972.375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1918973317340.2903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1937507055787.9275</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1954996264325.8191</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1971790408101.8083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1987751992152.0928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2003460931014.6575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2018262181805.5388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2032362017919.0745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2044793404841.865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2055927841543.1978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2065315048558.5464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2072718488022.8657</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2078387390959.3191</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2082144361768.9641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2084623681973.3262</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2085599229873.0044</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2086109907402.334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2085975750189.9353</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2085474921325.8174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2084497979624.6284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2083720141831.7986</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2082642112997.1113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2081718102083.4307</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2080717140735.8584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2079445235106.4802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2078502592217.925</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2077096327777.6919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2075273943543.0212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2073574183278.9719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0.47045025767195697</v>
      </c>
      <c r="K136" s="12">
        <v>1</v>
      </c>
      <c r="L136" s="12" t="s">
        <v>1013</v>
      </c>
      <c r="M136" s="12" t="s">
        <v>1015</v>
      </c>
      <c r="N136" s="1" t="s">
        <v>972</v>
      </c>
      <c r="O136" s="7">
        <f t="shared" si="29"/>
        <v>21162263940857.641</v>
      </c>
      <c r="P136" s="7">
        <f t="shared" si="30"/>
        <v>21162263940857.641</v>
      </c>
      <c r="Q136" s="45">
        <f>SUMIFS('SEDS 2021'!$F$23:$F$40,'SEDS 2021'!E$23:E$40,Calculations!L136,'SEDS 2021'!D$23:D$40,Calculations!N136)*J136*K136</f>
        <v>21162263940857.641</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21052482538908.477</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20934138684231.195</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20810647212947.445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20687257761614.285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20565752055707.559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20455220419187.582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20353765549139.09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20268108787133.934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20193314706261.75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20135738350964.57</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20093451451917.477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20064621137849.984</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20049991465294.547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20043996574743.137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20047771766906.535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20053486824467.641</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20066397753421.77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20080624616143.531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20095947339846.969</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20108663181545.488</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20124036246968.773</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20136237388862.82</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20149161567470.734</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20160488510441.582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20168316798328.922</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20178885555959.871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20184587958170.504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20186127901159.023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20189002979254.191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625000000000</v>
      </c>
      <c r="P139" s="7">
        <f t="shared" si="30"/>
        <v>625000000000</v>
      </c>
      <c r="Q139" s="45">
        <f>SUMIFS('SEDS 2021'!$F$23:$F$40,'SEDS 2021'!E$23:E$40,Calculations!L139,'SEDS 2021'!D$23:D$40,Calculations!N139)*J139*K139</f>
        <v>625000000000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2000000000</v>
      </c>
      <c r="P140" s="7">
        <f t="shared" si="30"/>
        <v>2000000000</v>
      </c>
      <c r="Q140" s="45">
        <f>SUMIFS('SEDS 2021'!$F$23:$F$40,'SEDS 2021'!E$23:E$40,Calculations!L140,'SEDS 2021'!D$23:D$40,Calculations!N140)*J140*K140</f>
        <v>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2643000000000</v>
      </c>
      <c r="P142" s="7">
        <f t="shared" si="30"/>
        <v>2643000000000</v>
      </c>
      <c r="Q142" s="45">
        <f>SUMIFS('SEDS 2021'!$F$23:$F$40,'SEDS 2021'!E$23:E$40,Calculations!L142,'SEDS 2021'!D$23:D$40,Calculations!N142)*J142*K142</f>
        <v>2643000000000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0.25046462679069781</v>
      </c>
      <c r="K147" s="12">
        <v>1</v>
      </c>
      <c r="L147" s="12" t="s">
        <v>1013</v>
      </c>
      <c r="M147" s="12" t="s">
        <v>1018</v>
      </c>
      <c r="N147" s="1" t="s">
        <v>635</v>
      </c>
      <c r="O147" s="7">
        <f>P147</f>
        <v>17091205202943.637</v>
      </c>
      <c r="P147" s="7">
        <f>Q147</f>
        <v>17091205202943.637</v>
      </c>
      <c r="Q147" s="45">
        <f>SUMIFS('SEDS 2021'!$F$23:$F$40,'SEDS 2021'!E$23:E$40,Calculations!L147,'SEDS 2021'!D$23:D$40,Calculations!N147)*J147*K147</f>
        <v>17091205202943.637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17080172060855.293</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17060107864638.836</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17026685787439.574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16984686254327.66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16934807336235.305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16878524577663.557</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16818522197400.898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16753216706577.516</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16684056222284.084</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16620582030211.789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16561931450717.244</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16510192767584.744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16464068605666.707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16425664694739.045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16393428645161.193</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16369470512976.064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16355665970420.836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16353111091937.797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16363029563875.672</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16380653471898.891</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16411688026266.363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16450119231210.018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16502610576573.197</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16566301547758.404</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16639645399590.494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16721345412144.9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16810642429769.713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16909331358895.635</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17015500641720.311</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1.164435916186915E-2</v>
      </c>
      <c r="K149" s="12">
        <v>1</v>
      </c>
      <c r="L149" s="12" t="s">
        <v>1013</v>
      </c>
      <c r="M149" s="12" t="s">
        <v>1018</v>
      </c>
      <c r="N149" s="1" t="s">
        <v>972</v>
      </c>
      <c r="O149" s="7">
        <f t="shared" si="31"/>
        <v>523798208178.35999</v>
      </c>
      <c r="P149" s="7">
        <f t="shared" si="32"/>
        <v>523798208178.35999</v>
      </c>
      <c r="Q149" s="45">
        <f>SUMIFS('SEDS 2021'!$F$23:$F$40,'SEDS 2021'!E$23:E$40,Calculations!L149,'SEDS 2021'!D$23:D$40,Calculations!N149)*J149*K149</f>
        <v>523798208178.35999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523593512432.57391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523223414438.99725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522615496755.29614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521759458480.2738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520636910594.20544</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519200445749.85736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517384666027.24683</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515180352812.8866</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512537922098.66089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509438989733.18689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505880449369.34326</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501864219927.31104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497367008890.83124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492393993921.77972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486935791093.61908</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481029470519.05682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474732421436.47766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468111501983.42267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461249443428.95428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454243929271.03925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447237778771.67584</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440344960870.71375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433707406817.31793</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427421855830.63306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421592325827.6864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416230692212.38843</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411411625403.3941</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407121125103.146</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403346263920.27557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7109295.2978331503</v>
      </c>
      <c r="S158">
        <f>SUMIFS('NREL Scaling Data'!$F:$F,'NREL Scaling Data'!$B:$B,UPPER(About!$B$1),'NREL Scaling Data'!$E:$E,Calculations!$M160,'NREL Scaling Data'!$A:$A,Q$3,'NREL Scaling Data'!$C:$C,Calculations!$L160,'NREL Scaling Data'!$D:$D,Calculations!$N160)</f>
        <v>7221017.9346236903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0.11552494771293839</v>
      </c>
      <c r="K160" s="12">
        <v>1</v>
      </c>
      <c r="L160" s="12" t="s">
        <v>1013</v>
      </c>
      <c r="M160" s="12" t="s">
        <v>1019</v>
      </c>
      <c r="N160" s="1" t="s">
        <v>635</v>
      </c>
      <c r="O160" s="7">
        <f>P160</f>
        <v>7883191382035.4902</v>
      </c>
      <c r="P160" s="7">
        <f>Q160</f>
        <v>7883191382035.4902</v>
      </c>
      <c r="Q160" s="45">
        <f>SUMIFS('SEDS 2021'!$F$23:$F$40,'SEDS 2021'!E$23:E$40,Calculations!L160,'SEDS 2021'!D$23:D$40,Calculations!N160)*J160*K160</f>
        <v>7883191382035.4902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7761223685029.4365</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7561319052637.0928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7348587943422.1543</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7143667412194.9863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6943781588747.2021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6749801770917.4795</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6571321740197.6123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6409624281676.9355</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6267036476081.1221</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6147852693503.6982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6049151303263.5107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5966856881041.3037</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5895817367936.3047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5831494048149.1836</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5771752664197.5244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5718332224337.877</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5672676070257.3027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5632060982821.8633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5595197439917.3359</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5564623692891.7744</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5543117969358.3984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5529699921362.2305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5523312275434.0273</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5523313898464.9199</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5529697425849.874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5542003056418.3779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5560727381155.8096</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5586276037180.9902</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5618855753386.9385</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0.16966159840473141</v>
      </c>
      <c r="K173" s="12">
        <v>1</v>
      </c>
      <c r="L173" s="12" t="s">
        <v>1013</v>
      </c>
      <c r="M173" s="12" t="s">
        <v>1014</v>
      </c>
      <c r="N173" s="1" t="s">
        <v>635</v>
      </c>
      <c r="O173" s="7">
        <f>P173</f>
        <v>11577368151942.062</v>
      </c>
      <c r="P173" s="7">
        <f>Q173</f>
        <v>11577368151942.062</v>
      </c>
      <c r="Q173" s="45">
        <f>SUMIFS('SEDS 2021'!$F$23:$F$40,'SEDS 2021'!E$23:E$40,Calculations!L173,'SEDS 2021'!D$23:D$40,Calculations!N173)*J173*K173</f>
        <v>11577368151942.062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11707015162017.893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11818615688309.656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11907476773865.088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11966041037365.609</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11994630134651.406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12002382492775.104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11998449156021.953</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11993973938628.473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11993032549689.08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12001531983590.141</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12023133684391.736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12054448838569.027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12096847430119.562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12145583947870.246</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12199710359373.75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12257803534361.379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12322203085951.719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12391081135245.598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12462008357014.797</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12538110943276.551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12618775887250.668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12704134625097.297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12794176255220.402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12888814468520.16</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12987451821640.088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13088516833643.25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13191782587944.365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13297314252268.734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13404481031369.029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0.31464081908575015</v>
      </c>
      <c r="K175" s="12">
        <v>1</v>
      </c>
      <c r="L175" s="12" t="s">
        <v>1013</v>
      </c>
      <c r="M175" s="12" t="s">
        <v>1014</v>
      </c>
      <c r="N175" s="1" t="s">
        <v>972</v>
      </c>
      <c r="O175" s="7">
        <f t="shared" si="35"/>
        <v>14153487964934.299</v>
      </c>
      <c r="P175" s="7">
        <f t="shared" si="36"/>
        <v>14153487964934.299</v>
      </c>
      <c r="Q175" s="45">
        <f>SUMIFS('SEDS 2021'!$F$23:$F$40,'SEDS 2021'!E$23:E$40,Calculations!L175,'SEDS 2021'!D$23:D$40,Calculations!N175)*J175*K175</f>
        <v>14153487964934.299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14332707396820.504</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14501801329684.727</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14662889776727.174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14818031861526.711</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14971834370161.207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15126787188235.6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15291362744562.186</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15461920345050.982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15637545150900.377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15813260368200.395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15989621852755.191</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16167775541782.275</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16348455126351.766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16527420974052.375</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16705713047577.875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16882447027126.016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17063862589314.477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17242089962841.852</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17423715845508.883</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17604439347546.891</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17782169607269.051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17962798049239.301</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18144310725360.551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18326925631380.504</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18509139197353.594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18692172720321.402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18876107075205.82</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19057484038500.883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19239084327058.699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0.43651698292896096</v>
      </c>
      <c r="K186" s="12">
        <v>1</v>
      </c>
      <c r="L186" s="12" t="s">
        <v>1013</v>
      </c>
      <c r="M186" s="12" t="s">
        <v>1016</v>
      </c>
      <c r="N186" s="1" t="s">
        <v>635</v>
      </c>
      <c r="O186" s="7">
        <f>P186</f>
        <v>29787045881106.438</v>
      </c>
      <c r="P186" s="7">
        <f>Q186</f>
        <v>29787045881106.438</v>
      </c>
      <c r="Q186" s="45">
        <f>SUMIFS('SEDS 2021'!$F$23:$F$40,'SEDS 2021'!E$23:E$40,Calculations!L186,'SEDS 2021'!D$23:D$40,Calculations!N186)*J186*K186</f>
        <v>29787045881106.438</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30081560251983.867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30423384022996.559</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30820699596591.434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31228621023039.512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31664907242683.473</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32120255332996.07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32587421001365.055</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33074495445114.496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33574481928394.156</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34084904883584.684</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34619405991198.629</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35165933145721.211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35731926079313.383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36314401081528.773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36903038944185.969</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37517566032419.797</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38136119175360.75</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38773838423396.398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39429173289438.984</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40104469048075</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40793654043985.594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41504454654003.766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42227216164414.18</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42957261055346.523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43714276604026.141</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44470301925657.977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45250262077377.5</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46048020257349.492</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46868019457985.445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0.20326456408042379</v>
      </c>
      <c r="K188" s="12">
        <v>1</v>
      </c>
      <c r="L188" s="12" t="s">
        <v>1013</v>
      </c>
      <c r="M188" s="12" t="s">
        <v>1016</v>
      </c>
      <c r="N188" s="1" t="s">
        <v>972</v>
      </c>
      <c r="O188" s="7">
        <f t="shared" si="37"/>
        <v>9143449886029.7031</v>
      </c>
      <c r="P188" s="7">
        <f t="shared" si="38"/>
        <v>9143449886029.7031</v>
      </c>
      <c r="Q188" s="45">
        <f>SUMIFS('SEDS 2021'!$F$23:$F$40,'SEDS 2021'!E$23:E$40,Calculations!L188,'SEDS 2021'!D$23:D$40,Calculations!N188)*J188*K188</f>
        <v>9143449886029.7031</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9111920023667.2441</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9101817330268.6113</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9088364588993.9648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9069945894397.2285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9051277588390.127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9009461108431.9141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8974081975372.7109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8948555924301.7734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8937126349195.3828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8930058405049.1348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8927903864454.3672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8931648035609.9062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8930951751149.3984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8915291919509.3867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8902364675940.7734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8893102778871.7969</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8890449015456.3008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8888110550664.4141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8893129053757.1133</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8897306760520.1367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8895441243663.6855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8886862493612.5684</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8875682529916.5527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8863044310086.2676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8851562185209.2676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8842983435158.1504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8831238561428.1387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8823080209541.8496</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8814028511555.2969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1</v>
      </c>
      <c r="K189" s="12">
        <v>1</v>
      </c>
      <c r="L189" s="12" t="s">
        <v>1013</v>
      </c>
      <c r="M189" s="12" t="s">
        <v>1016</v>
      </c>
      <c r="N189" s="1" t="s">
        <v>964</v>
      </c>
      <c r="O189" s="7">
        <f t="shared" si="37"/>
        <v>8497000000000</v>
      </c>
      <c r="P189" s="7">
        <f t="shared" si="38"/>
        <v>8497000000000</v>
      </c>
      <c r="Q189" s="45">
        <f>SUMIFS('SEDS 2021'!$F$23:$F$40,'SEDS 2021'!E$23:E$40,Calculations!L189,'SEDS 2021'!D$23:D$40,Calculations!N189)*J189*K189</f>
        <v>8497000000000</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8506464267782.4111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8504110460251.0195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8494302928870.2715</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8467577405857.7168</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8442273974895.3975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8426630962343.082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8428592468619.248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8428347280334.7266</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8414273472803.3516</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8394854560669.4492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8373032803347.2676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8372542426778.2266</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8371855899581.5928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8374405857740.5752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8361656066945.5791</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8360920502092.0166</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8366559832635.9521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8368276150627.5977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8370580920502.0596</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8379260585774.0605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8395639163179.8984</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8414028284518.8301</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8431093389121.3428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8444284518828.4521</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8451738242677.8086</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8453601673640.1572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8459241004184.0928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8466253389121.3379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8468901422594.1367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81021000000000.016</v>
      </c>
      <c r="Q199" s="7">
        <f t="shared" ref="Q199:AT199" si="40">SUM(Q4,Q17,Q30,Q43,Q56,Q69,Q82,Q95,Q108,Q121)</f>
        <v>81021000000000.016</v>
      </c>
      <c r="R199" s="7">
        <f t="shared" si="40"/>
        <v>81336030255872.922</v>
      </c>
      <c r="S199" s="7">
        <f t="shared" si="40"/>
        <v>81769348639298.984</v>
      </c>
      <c r="T199" s="7">
        <f t="shared" si="40"/>
        <v>82288780931788.594</v>
      </c>
      <c r="U199" s="7">
        <f t="shared" si="40"/>
        <v>82860736703199.812</v>
      </c>
      <c r="V199" s="7">
        <f t="shared" si="40"/>
        <v>83434529862144.578</v>
      </c>
      <c r="W199" s="7">
        <f t="shared" si="40"/>
        <v>84065168330539.656</v>
      </c>
      <c r="X199" s="7">
        <f t="shared" si="40"/>
        <v>84779047904159.219</v>
      </c>
      <c r="Y199" s="7">
        <f t="shared" si="40"/>
        <v>85461180021217.016</v>
      </c>
      <c r="Z199" s="7">
        <f t="shared" si="40"/>
        <v>86128220541070.328</v>
      </c>
      <c r="AA199" s="7">
        <f t="shared" si="40"/>
        <v>86811720596326.109</v>
      </c>
      <c r="AB199" s="7">
        <f t="shared" si="40"/>
        <v>87531026466969.547</v>
      </c>
      <c r="AC199" s="7">
        <f t="shared" si="40"/>
        <v>88332258323029.031</v>
      </c>
      <c r="AD199" s="7">
        <f t="shared" si="40"/>
        <v>89278390016891.812</v>
      </c>
      <c r="AE199" s="7">
        <f t="shared" si="40"/>
        <v>90284714334926.219</v>
      </c>
      <c r="AF199" s="7">
        <f t="shared" si="40"/>
        <v>91287955418775.875</v>
      </c>
      <c r="AG199" s="7">
        <f t="shared" si="40"/>
        <v>92378261336027.844</v>
      </c>
      <c r="AH199" s="7">
        <f t="shared" si="40"/>
        <v>93468813003884.156</v>
      </c>
      <c r="AI199" s="7">
        <f t="shared" si="40"/>
        <v>94472559106706.766</v>
      </c>
      <c r="AJ199" s="7">
        <f t="shared" si="40"/>
        <v>95167978146658.188</v>
      </c>
      <c r="AK199" s="7">
        <f t="shared" si="40"/>
        <v>95891176224048.594</v>
      </c>
      <c r="AL199" s="7">
        <f t="shared" si="40"/>
        <v>96976496800183.531</v>
      </c>
      <c r="AM199" s="7">
        <f t="shared" si="40"/>
        <v>98052071617926.656</v>
      </c>
      <c r="AN199" s="7">
        <f t="shared" si="40"/>
        <v>98969035690057.406</v>
      </c>
      <c r="AO199" s="7">
        <f t="shared" si="40"/>
        <v>99734854890733.922</v>
      </c>
      <c r="AP199" s="7">
        <f t="shared" si="40"/>
        <v>100419251123479.78</v>
      </c>
      <c r="AQ199" s="7">
        <f t="shared" si="40"/>
        <v>100963686221212.5</v>
      </c>
      <c r="AR199" s="7">
        <f t="shared" si="40"/>
        <v>101423726309140.22</v>
      </c>
      <c r="AS199" s="7">
        <f t="shared" si="40"/>
        <v>101868220465105.06</v>
      </c>
      <c r="AT199" s="7">
        <f t="shared" si="40"/>
        <v>102276799935342.91</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68238000000000</v>
      </c>
      <c r="Q202" s="7">
        <f t="shared" ref="Q202:AT202" si="41">SUM(Q134,Q147,Q160,Q173,Q186)</f>
        <v>68238000000000</v>
      </c>
      <c r="R202" s="7">
        <f t="shared" si="41"/>
        <v>68548944477226.781</v>
      </c>
      <c r="S202" s="7">
        <f t="shared" si="41"/>
        <v>68800933684370.078</v>
      </c>
      <c r="T202" s="7">
        <f t="shared" si="41"/>
        <v>69058446365644.062</v>
      </c>
      <c r="U202" s="7">
        <f t="shared" si="41"/>
        <v>69294806135029.578</v>
      </c>
      <c r="V202" s="7">
        <f t="shared" si="41"/>
        <v>69525878294469.484</v>
      </c>
      <c r="W202" s="7">
        <f t="shared" si="41"/>
        <v>69754425105366.867</v>
      </c>
      <c r="X202" s="7">
        <f t="shared" si="41"/>
        <v>69993976276791.055</v>
      </c>
      <c r="Y202" s="7">
        <f t="shared" si="41"/>
        <v>70263672389916.5</v>
      </c>
      <c r="Z202" s="7">
        <f t="shared" si="41"/>
        <v>70563400581290.312</v>
      </c>
      <c r="AA202" s="7">
        <f t="shared" si="41"/>
        <v>70910799432433.516</v>
      </c>
      <c r="AB202" s="7">
        <f t="shared" si="41"/>
        <v>71318937478129.672</v>
      </c>
      <c r="AC202" s="7">
        <f t="shared" si="41"/>
        <v>71770150120939.156</v>
      </c>
      <c r="AD202" s="7">
        <f t="shared" si="41"/>
        <v>72267046873995.281</v>
      </c>
      <c r="AE202" s="7">
        <f t="shared" si="41"/>
        <v>72799288134056.219</v>
      </c>
      <c r="AF202" s="7">
        <f t="shared" si="41"/>
        <v>73352554294891.766</v>
      </c>
      <c r="AG202" s="7">
        <f t="shared" si="41"/>
        <v>73948771533968.125</v>
      </c>
      <c r="AH202" s="7">
        <f t="shared" si="41"/>
        <v>74572774209392.938</v>
      </c>
      <c r="AI202" s="7">
        <f t="shared" si="41"/>
        <v>75236067383591.594</v>
      </c>
      <c r="AJ202" s="7">
        <f t="shared" si="41"/>
        <v>75934883571572.609</v>
      </c>
      <c r="AK202" s="7">
        <f t="shared" si="41"/>
        <v>76672355135766.844</v>
      </c>
      <c r="AL202" s="7">
        <f t="shared" si="41"/>
        <v>77450956068692.812</v>
      </c>
      <c r="AM202" s="7">
        <f t="shared" si="41"/>
        <v>78271050544670.422</v>
      </c>
      <c r="AN202" s="7">
        <f t="shared" si="41"/>
        <v>79129033373725.25</v>
      </c>
      <c r="AO202" s="7">
        <f t="shared" si="41"/>
        <v>80016408110825.875</v>
      </c>
      <c r="AP202" s="7">
        <f t="shared" si="41"/>
        <v>80950516486213.078</v>
      </c>
      <c r="AQ202" s="7">
        <f t="shared" si="41"/>
        <v>81900669820082.438</v>
      </c>
      <c r="AR202" s="7">
        <f t="shared" si="41"/>
        <v>82890510804025.078</v>
      </c>
      <c r="AS202" s="7">
        <f t="shared" si="41"/>
        <v>83916215849237.875</v>
      </c>
      <c r="AT202" s="7">
        <f t="shared" si="41"/>
        <v>84980431067740.688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158030533685446</v>
      </c>
      <c r="D16" s="142" t="s">
        <v>1091</v>
      </c>
      <c r="E16" s="212">
        <f>'SEDS 2021'!H26</f>
        <v>1.6148330007838878E-2</v>
      </c>
      <c r="F16" s="207">
        <f>'SEDS 2021'!H28</f>
        <v>1.3329613479058828E-2</v>
      </c>
      <c r="G16" s="142" t="s">
        <v>819</v>
      </c>
      <c r="H16" s="142"/>
      <c r="I16" s="142"/>
    </row>
    <row r="17" spans="1:12" x14ac:dyDescent="0.2">
      <c r="A17" s="139"/>
      <c r="B17" s="146" t="s">
        <v>715</v>
      </c>
      <c r="C17" s="147">
        <f>C16/C15</f>
        <v>1.3811122175052214E-2</v>
      </c>
      <c r="D17" s="142" t="s">
        <v>1092</v>
      </c>
      <c r="E17" s="212">
        <f>'SEDS 2021'!H35</f>
        <v>1.5054815784898676E-2</v>
      </c>
      <c r="F17" s="212">
        <f>'SEDS 2021'!H37</f>
        <v>1.3098103434921793E-2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4.7576452627211196</v>
      </c>
      <c r="D29" s="152">
        <f>D28*F16</f>
        <v>-13.200716116716329</v>
      </c>
      <c r="E29" s="152">
        <f>E28*$E$17</f>
        <v>-0.61337474681998283</v>
      </c>
      <c r="F29" s="158">
        <f>F28*$F$17</f>
        <v>-0.24287210686617472</v>
      </c>
      <c r="G29" s="177">
        <f>G28*C17</f>
        <v>7.3060836306026208E-2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3.0744830034846973</v>
      </c>
      <c r="D32" s="159">
        <f>D29*About!F6</f>
        <v>-8.5305597818905472</v>
      </c>
      <c r="E32" s="241">
        <f>E29</f>
        <v>-0.61337474681998283</v>
      </c>
      <c r="F32" s="243">
        <f>F29</f>
        <v>-0.24287210686617472</v>
      </c>
      <c r="G32" s="173">
        <f>G29*About!F6</f>
        <v>4.7213334967050935E-2</v>
      </c>
      <c r="H32" s="142"/>
      <c r="I32" s="142"/>
      <c r="K32" s="100"/>
      <c r="L32" s="100"/>
    </row>
    <row r="33" spans="1:12" x14ac:dyDescent="0.2">
      <c r="A33" s="139"/>
      <c r="B33" s="146" t="s">
        <v>710</v>
      </c>
      <c r="C33" s="160">
        <f>C29*About!F5</f>
        <v>1.6831622592364226</v>
      </c>
      <c r="D33" s="160">
        <f>D29*About!F5</f>
        <v>-4.6701563348257826</v>
      </c>
      <c r="E33" s="242"/>
      <c r="F33" s="244"/>
      <c r="G33" s="174">
        <f>G29*About!F5</f>
        <v>2.5847501338975277E-2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3074483003484.6973</v>
      </c>
      <c r="D38" s="156">
        <f>D32*Trillion</f>
        <v>-8530559781890.5469</v>
      </c>
      <c r="E38" s="238">
        <f>E32*Trillion</f>
        <v>-613374746819.98279</v>
      </c>
      <c r="F38" s="240">
        <f>F32*Trillion</f>
        <v>-242872106866.17471</v>
      </c>
      <c r="G38" s="168">
        <f>G32*Trillion</f>
        <v>47213334967.050934</v>
      </c>
      <c r="H38" s="142"/>
      <c r="I38" s="142"/>
      <c r="K38" s="100"/>
      <c r="L38" s="100"/>
    </row>
    <row r="39" spans="1:12" ht="16" thickBot="1" x14ac:dyDescent="0.25">
      <c r="A39" s="139"/>
      <c r="B39" s="169" t="s">
        <v>710</v>
      </c>
      <c r="C39" s="170">
        <f>C33*Trillion</f>
        <v>1683162259236.4226</v>
      </c>
      <c r="D39" s="171">
        <f>D33*Trillion</f>
        <v>-4670156334825.7822</v>
      </c>
      <c r="E39" s="239"/>
      <c r="F39" s="239"/>
      <c r="G39" s="172">
        <f>G33*Trillion</f>
        <v>25847501338.975277</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Oklahoma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9083633.2233837694</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0.14294233764064754</v>
      </c>
      <c r="K4">
        <f>IF(ISBLANK(Calculations!K4),"",Calculations!K4)</f>
        <v>0.64621947070645125</v>
      </c>
      <c r="L4" t="str">
        <f>IF(ISBLANK(Calculations!L4),"",Calculations!L4)</f>
        <v>RESIDENTIAL</v>
      </c>
      <c r="M4" t="str">
        <f>IF(ISBLANK(Calculations!M4),"",Calculations!M4)</f>
        <v>heating</v>
      </c>
      <c r="N4" t="str">
        <f>IF(ISBLANK(Calculations!N4),"",Calculations!N4)</f>
        <v>electricity</v>
      </c>
      <c r="O4">
        <f>IF(ISBLANK(Calculations!O4),"",Calculations!O4)</f>
        <v>7484081678063.4551</v>
      </c>
      <c r="P4">
        <f>IF(ISBLANK(Calculations!P4),"",Calculations!P4)</f>
        <v>7484081678063.4551</v>
      </c>
      <c r="Q4">
        <f>IF(ISBLANK(Calculations!Q4),"",Calculations!Q4)-(SUMIFS(BDEQ!C:C,BDEQ!$AG:$AG,About!$B$2,BDEQ!$AH:$AH,$I4)*BDEQ!$C$2*$J4*$K4)</f>
        <v>7484072594430.2314</v>
      </c>
      <c r="R4">
        <f>IF(ISBLANK(Calculations!R4),"",Calculations!R4)-(SUMIFS(BDEQ!D:D,BDEQ!$AG:$AG,About!$B$2,BDEQ!$AH:$AH,$I4)*BDEQ!$C$2*$J4*$K4)</f>
        <v>7534042808041.0801</v>
      </c>
      <c r="S4" s="99">
        <f>IF(ISBLANK(Calculations!S4),"",Calculations!S4+ ('IRA Buildings Changes'!$G$38/($AB$3-$R$3)*(S3-$R$3)))-(SUMIFS(BDEQ!D:D,BDEQ!$AG:$AG,About!$B$2,BDEQ!$AH:$AH,$I4)*BDEQ!$C$2*$J4*$K4)</f>
        <v>7585892330807.8164</v>
      </c>
      <c r="T4" s="99">
        <f>IF(ISBLANK(Calculations!T4),"",Calculations!T4+ ('IRA Buildings Changes'!$G$38/($AB$3-$R$3)*(T3-$R$3)))-(SUMIFS(BDEQ!E:E,BDEQ!$AG:$AG,About!$B$2,BDEQ!$AH:$AH,$I4)*BDEQ!$C$2*$J4*$K4)</f>
        <v>7637582584271.5498</v>
      </c>
      <c r="U4" s="99">
        <f>IF(ISBLANK(Calculations!U4),"",Calculations!U4+ ('IRA Buildings Changes'!$G$38/($AB$3-$R$3)*(U3-$R$3)))-(SUMIFS(BDEQ!F:F,BDEQ!$AG:$AG,About!$B$2,BDEQ!$AH:$AH,$I4)*BDEQ!$C$2*$J4*$K4)</f>
        <v>7688773583908.5312</v>
      </c>
      <c r="V4" s="99">
        <f>IF(ISBLANK(Calculations!V4),"",Calculations!V4+ ('IRA Buildings Changes'!$G$38/($AB$3-$R$3)*(V3-$R$3)))-(SUMIFS(BDEQ!G:G,BDEQ!$AG:$AG,About!$B$2,BDEQ!$AH:$AH,$I4)*BDEQ!$C$2*$J4*$K4)</f>
        <v>7735375027983.6074</v>
      </c>
      <c r="W4" s="99">
        <f>IF(ISBLANK(Calculations!W4),"",Calculations!W4+ ('IRA Buildings Changes'!$G$38/($AB$3-$R$3)*(W3-$R$3)))-(SUMIFS(BDEQ!H:H,BDEQ!$AG:$AG,About!$B$2,BDEQ!$AH:$AH,$I4)*BDEQ!$C$2*$J4*$K4)</f>
        <v>7784680360629.917</v>
      </c>
      <c r="X4" s="99">
        <f>IF(ISBLANK(Calculations!X4),"",Calculations!X4+ ('IRA Buildings Changes'!$G$38/($AB$3-$R$3)*(X3-$R$3)))-(SUMIFS(BDEQ!I:I,BDEQ!$AG:$AG,About!$B$2,BDEQ!$AH:$AH,$I4)*BDEQ!$C$2*$J4*$K4)</f>
        <v>7831719409136.4414</v>
      </c>
      <c r="Y4" s="99">
        <f>IF(ISBLANK(Calculations!Y4),"",Calculations!Y4+ ('IRA Buildings Changes'!$G$38/($AB$3-$R$3)*(Y3-$R$3)))-(SUMIFS(BDEQ!J:J,BDEQ!$AG:$AG,About!$B$2,BDEQ!$AH:$AH,$I4)*BDEQ!$C$2*$J4*$K4)</f>
        <v>7872554926993.834</v>
      </c>
      <c r="Z4" s="99">
        <f>IF(ISBLANK(Calculations!Z4),"",Calculations!Z4+ ('IRA Buildings Changes'!$G$38/($AB$3-$R$3)*(Z3-$R$3)))-(SUMIFS(BDEQ!K:K,BDEQ!$AG:$AG,About!$B$2,BDEQ!$AH:$AH,$I4)*BDEQ!$C$2*$J4*$K4)</f>
        <v>7916332640552.0195</v>
      </c>
      <c r="AA4" s="99">
        <f>IF(ISBLANK(Calculations!AA4),"",Calculations!AA4+ ('IRA Buildings Changes'!$G$38/($AB$3-$R$3)*(AA3-$R$3)))-(SUMIFS(BDEQ!L:L,BDEQ!$AG:$AG,About!$B$2,BDEQ!$AH:$AH,$I4)*BDEQ!$C$2*$J4*$K4)</f>
        <v>7961178171359.0342</v>
      </c>
      <c r="AB4" s="98">
        <f>IF(ISBLANK(Calculations!AB4),"",Calculations!AB4 + 'IRA Buildings Changes'!G38)-(SUMIFS(BDEQ!D:D,BDEQ!$AG:$AG,About!$B$2,BDEQ!$AH:$AH,$I4)*BDEQ!$C$2*$J4*$K4)</f>
        <v>8010128162142.4717</v>
      </c>
      <c r="AC4" s="99">
        <f>IF(ISBLANK(Calculations!AC4),"",Calculations!AC4+ 'IRA Buildings Changes'!$G$38)-(SUMIFS(BDEQ!D:D,BDEQ!$AG:$AG,About!$B$2,BDEQ!$AH:$AH,$I4)*BDEQ!$C$2*$J4*$K4)</f>
        <v>8050846247194.5244</v>
      </c>
      <c r="AD4" s="99">
        <f>IF(ISBLANK(Calculations!AD4),"",Calculations!AD4+ 'IRA Buildings Changes'!$G$38)-(SUMIFS(BDEQ!E:E,BDEQ!$AG:$AG,About!$B$2,BDEQ!$AH:$AH,$I4)*BDEQ!$C$2*$J4*$K4)</f>
        <v>8096943435178.9922</v>
      </c>
      <c r="AE4" s="99">
        <f>IF(ISBLANK(Calculations!AE4),"",Calculations!AE4+ 'IRA Buildings Changes'!$G$38)-(SUMIFS(BDEQ!F:F,BDEQ!$AG:$AG,About!$B$2,BDEQ!$AH:$AH,$I4)*BDEQ!$C$2*$J4*$K4)</f>
        <v>8143777998906.2305</v>
      </c>
      <c r="AF4" s="99">
        <f>IF(ISBLANK(Calculations!AF4),"",Calculations!AF4+ 'IRA Buildings Changes'!$G$38)-(SUMIFS(BDEQ!G:G,BDEQ!$AG:$AG,About!$B$2,BDEQ!$AH:$AH,$I4)*BDEQ!$C$2*$J4*$K4)</f>
        <v>8199674947792.7305</v>
      </c>
      <c r="AG4" s="99">
        <f>IF(ISBLANK(Calculations!AG4),"",Calculations!AG4+ 'IRA Buildings Changes'!$G$38)-(SUMIFS(BDEQ!H:H,BDEQ!$AG:$AG,About!$B$2,BDEQ!$AH:$AH,$I4)*BDEQ!$C$2*$J4*$K4)</f>
        <v>8258888041123.9404</v>
      </c>
      <c r="AH4" s="99">
        <f>IF(ISBLANK(Calculations!AH4),"",Calculations!AH4+ 'IRA Buildings Changes'!$G$38)-(SUMIFS(BDEQ!I:I,BDEQ!$AG:$AG,About!$B$2,BDEQ!$AH:$AH,$I4)*BDEQ!$C$2*$J4*$K4)</f>
        <v>8320706358006.7432</v>
      </c>
      <c r="AI4" s="99">
        <f>IF(ISBLANK(Calculations!AI4),"",Calculations!AI4+ 'IRA Buildings Changes'!$G$38)-(SUMIFS(BDEQ!J:J,BDEQ!$AG:$AG,About!$B$2,BDEQ!$AH:$AH,$I4)*BDEQ!$C$2*$J4*$K4)</f>
        <v>8383719049762.5498</v>
      </c>
      <c r="AJ4" s="99">
        <f>IF(ISBLANK(Calculations!AJ4),"",Calculations!AJ4+ 'IRA Buildings Changes'!$G$38)-(SUMIFS(BDEQ!K:K,BDEQ!$AG:$AG,About!$B$2,BDEQ!$AH:$AH,$I4)*BDEQ!$C$2*$J4*$K4)</f>
        <v>8448750512671.4365</v>
      </c>
      <c r="AK4" s="99">
        <f>IF(ISBLANK(Calculations!AK4),"",Calculations!AK4+ 'IRA Buildings Changes'!$G$38)-(SUMIFS(BDEQ!L:L,BDEQ!$AG:$AG,About!$B$2,BDEQ!$AH:$AH,$I4)*BDEQ!$C$2*$J4*$K4)</f>
        <v>8500106947242.4639</v>
      </c>
      <c r="AL4" s="99">
        <f>IF(ISBLANK(Calculations!AL4),"",Calculations!AL4+ 'IRA Buildings Changes'!$G$38)-(SUMIFS(BDEQ!M:M,BDEQ!$AG:$AG,About!$B$2,BDEQ!$AH:$AH,$I4)*BDEQ!$C$2*$J4*$K4)</f>
        <v>8550470695605.8252</v>
      </c>
      <c r="AM4" s="99">
        <f>IF(ISBLANK(Calculations!AM4),"",Calculations!AM4+ 'IRA Buildings Changes'!$G$38)-(SUMIFS(BDEQ!N:N,BDEQ!$AG:$AG,About!$B$2,BDEQ!$AH:$AH,$I4)*BDEQ!$C$2*$J4*$K4)</f>
        <v>8599076789355.0898</v>
      </c>
      <c r="AN4" s="99">
        <f>IF(ISBLANK(Calculations!AN4),"",Calculations!AN4+ 'IRA Buildings Changes'!$G$38)-(SUMIFS(BDEQ!O:O,BDEQ!$AG:$AG,About!$B$2,BDEQ!$AH:$AH,$I4)*BDEQ!$C$2*$J4*$K4)</f>
        <v>8645685423436.1846</v>
      </c>
      <c r="AO4" s="99">
        <f>IF(ISBLANK(Calculations!AO4),"",Calculations!AO4+ 'IRA Buildings Changes'!$G$38)-(SUMIFS(BDEQ!P:P,BDEQ!$AG:$AG,About!$B$2,BDEQ!$AH:$AH,$I4)*BDEQ!$C$2*$J4*$K4)</f>
        <v>8690766338886.2852</v>
      </c>
      <c r="AP4" s="99">
        <f>IF(ISBLANK(Calculations!AP4),"",Calculations!AP4+ 'IRA Buildings Changes'!$G$38)-(SUMIFS(BDEQ!Q:Q,BDEQ!$AG:$AG,About!$B$2,BDEQ!$AH:$AH,$I4)*BDEQ!$C$2*$J4*$K4)</f>
        <v>8731312452939.9512</v>
      </c>
      <c r="AQ4" s="99">
        <f>IF(ISBLANK(Calculations!AQ4),"",Calculations!AQ4+ 'IRA Buildings Changes'!$G$38)-(SUMIFS(BDEQ!R:R,BDEQ!$AG:$AG,About!$B$2,BDEQ!$AH:$AH,$I4)*BDEQ!$C$2*$J4*$K4)</f>
        <v>8775699904671.6836</v>
      </c>
      <c r="AR4" s="99">
        <f>IF(ISBLANK(Calculations!AR4),"",Calculations!AR4+ 'IRA Buildings Changes'!$G$38)-(SUMIFS(BDEQ!S:S,BDEQ!$AG:$AG,About!$B$2,BDEQ!$AH:$AH,$I4)*BDEQ!$C$2*$J4*$K4)</f>
        <v>8820772502817.543</v>
      </c>
      <c r="AS4" s="99">
        <f>IF(ISBLANK(Calculations!AS4),"",Calculations!AS4+ 'IRA Buildings Changes'!$G$38)-(SUMIFS(BDEQ!T:T,BDEQ!$AG:$AG,About!$B$2,BDEQ!$AH:$AH,$I4)*BDEQ!$C$2*$J4*$K4)</f>
        <v>8866547149134.1719</v>
      </c>
      <c r="AT4" s="99">
        <f>IF(ISBLANK(Calculations!AT4),"",Calculations!AT4+ 'IRA Buildings Changes'!$G$38)-(SUMIFS(BDEQ!U:U,BDEQ!$AG:$AG,About!$B$2,BDEQ!$AH:$AH,$I4)*BDEQ!$C$2*$J4*$K4)</f>
        <v>8913317430113.0195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0.64621947070645125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0.61294908877965437</v>
      </c>
      <c r="K6">
        <f>IF(ISBLANK(Calculations!K6),"",Calculations!K6)</f>
        <v>0.64621947070645125</v>
      </c>
      <c r="L6" t="str">
        <f>IF(ISBLANK(Calculations!L6),"",Calculations!L6)</f>
        <v>RESIDENTIAL</v>
      </c>
      <c r="M6" t="str">
        <f>IF(ISBLANK(Calculations!M6),"",Calculations!M6)</f>
        <v>heating</v>
      </c>
      <c r="N6" t="str">
        <f>IF(ISBLANK(Calculations!N6),"",Calculations!N6)</f>
        <v>natural gas</v>
      </c>
      <c r="O6">
        <f>IF(ISBLANK(Calculations!O6),"",Calculations!O6)</f>
        <v>25946110538280.816</v>
      </c>
      <c r="P6">
        <f>IF(ISBLANK(Calculations!P6),"",Calculations!P6)</f>
        <v>25946110538280.816</v>
      </c>
      <c r="Q6">
        <f>IF(ISBLANK(Calculations!Q6),"",Calculations!Q6)</f>
        <v>25946110538280.816</v>
      </c>
      <c r="R6">
        <f>IF(ISBLANK(Calculations!R6),"",Calculations!R6)</f>
        <v>25900515943974.793</v>
      </c>
      <c r="S6" s="99">
        <f>IF(ISBLANK(Calculations!S6),"",Calculations!S6 + ('IRA Buildings Changes'!$D$38/($AB$3-$R$3)*(S3-$R$3)))</f>
        <v>24972597208898.344</v>
      </c>
      <c r="T6" s="99">
        <f>IF(ISBLANK(Calculations!T6),"",Calculations!T6 + ('IRA Buildings Changes'!$D$38/($AB$3-$R$3)*(T3-$R$3)))</f>
        <v>24039409983954.391</v>
      </c>
      <c r="U6" s="99">
        <f>IF(ISBLANK(Calculations!U6),"",Calculations!U6 + ('IRA Buildings Changes'!$D$38/($AB$3-$R$3)*(U3-$R$3)))</f>
        <v>23093262361348.293</v>
      </c>
      <c r="V6" s="99">
        <f>IF(ISBLANK(Calculations!V6),"",Calculations!V6 + ('IRA Buildings Changes'!$D$38/($AB$3-$R$3)*(V3-$R$3)))</f>
        <v>22127612685121.863</v>
      </c>
      <c r="W6" s="99">
        <f>IF(ISBLANK(Calculations!W6),"",Calculations!W6 + ('IRA Buildings Changes'!$D$38/($AB$3-$R$3)*(W3-$R$3)))</f>
        <v>21182540223025.297</v>
      </c>
      <c r="X6" s="99">
        <f>IF(ISBLANK(Calculations!X6),"",Calculations!X6 + ('IRA Buildings Changes'!$D$38/($AB$3-$R$3)*(X3-$R$3)))</f>
        <v>20231514466241.609</v>
      </c>
      <c r="Y6" s="99">
        <f>IF(ISBLANK(Calculations!Y6),"",Calculations!Y6 + ('IRA Buildings Changes'!$D$38/($AB$3-$R$3)*(Y3-$R$3)))</f>
        <v>19256949222871.219</v>
      </c>
      <c r="Z6" s="99">
        <f>IF(ISBLANK(Calculations!Z6),"",Calculations!Z6 + ('IRA Buildings Changes'!$D$38/($AB$3-$R$3)*(Z3-$R$3)))</f>
        <v>18289941113761.328</v>
      </c>
      <c r="AA6" s="99">
        <f>IF(ISBLANK(Calculations!AA6),"",Calculations!AA6 + ('IRA Buildings Changes'!$D$38/($AB$3-$R$3)*(AA3-$R$3)))</f>
        <v>17325465212154.977</v>
      </c>
      <c r="AB6" s="98">
        <f>IF(ISBLANK(Calculations!AB6),"",Calculations!AB6 + 'IRA Buildings Changes'!D38)</f>
        <v>16366803278286.777</v>
      </c>
      <c r="AC6" s="99">
        <f>IF(ISBLANK(Calculations!AC6),"",Calculations!AC6  + 'IRA Buildings Changes'!$D$38)</f>
        <v>16249765279233.508</v>
      </c>
      <c r="AD6" s="99">
        <f>IF(ISBLANK(Calculations!AD6),"",Calculations!AD6  + 'IRA Buildings Changes'!$D$38)</f>
        <v>16150512166283.871</v>
      </c>
      <c r="AE6" s="99">
        <f>IF(ISBLANK(Calculations!AE6),"",Calculations!AE6  + 'IRA Buildings Changes'!$D$38)</f>
        <v>16051206332524.562</v>
      </c>
      <c r="AF6" s="99">
        <f>IF(ISBLANK(Calculations!AF6),"",Calculations!AF6  + 'IRA Buildings Changes'!$D$38)</f>
        <v>15982189338081.555</v>
      </c>
      <c r="AG6" s="99">
        <f>IF(ISBLANK(Calculations!AG6),"",Calculations!AG6  + 'IRA Buildings Changes'!$D$38)</f>
        <v>15928817038353.531</v>
      </c>
      <c r="AH6" s="99">
        <f>IF(ISBLANK(Calculations!AH6),"",Calculations!AH6  + 'IRA Buildings Changes'!$D$38)</f>
        <v>15891501310125.691</v>
      </c>
      <c r="AI6" s="99">
        <f>IF(ISBLANK(Calculations!AI6),"",Calculations!AI6  + 'IRA Buildings Changes'!$D$38)</f>
        <v>15869145309360.367</v>
      </c>
      <c r="AJ6" s="99">
        <f>IF(ISBLANK(Calculations!AJ6),"",Calculations!AJ6  + 'IRA Buildings Changes'!$D$38)</f>
        <v>15855155654152.422</v>
      </c>
      <c r="AK6" s="99">
        <f>IF(ISBLANK(Calculations!AK6),"",Calculations!AK6  + 'IRA Buildings Changes'!$D$38)</f>
        <v>15859058246990.785</v>
      </c>
      <c r="AL6" s="99">
        <f>IF(ISBLANK(Calculations!AL6),"",Calculations!AL6  + 'IRA Buildings Changes'!$D$38)</f>
        <v>15881122675047.16</v>
      </c>
      <c r="AM6" s="99">
        <f>IF(ISBLANK(Calculations!AM6),"",Calculations!AM6  + 'IRA Buildings Changes'!$D$38)</f>
        <v>15920723130520.469</v>
      </c>
      <c r="AN6" s="99">
        <f>IF(ISBLANK(Calculations!AN6),"",Calculations!AN6  + 'IRA Buildings Changes'!$D$38)</f>
        <v>15976762404021.086</v>
      </c>
      <c r="AO6" s="99">
        <f>IF(ISBLANK(Calculations!AO6),"",Calculations!AO6  + 'IRA Buildings Changes'!$D$38)</f>
        <v>16047011792325.047</v>
      </c>
      <c r="AP6" s="99">
        <f>IF(ISBLANK(Calculations!AP6),"",Calculations!AP6  + 'IRA Buildings Changes'!$D$38)</f>
        <v>16115346771511.426</v>
      </c>
      <c r="AQ6" s="99">
        <f>IF(ISBLANK(Calculations!AQ6),"",Calculations!AQ6  + 'IRA Buildings Changes'!$D$38)</f>
        <v>16203799628041.867</v>
      </c>
      <c r="AR6" s="99">
        <f>IF(ISBLANK(Calculations!AR6),"",Calculations!AR6  + 'IRA Buildings Changes'!$D$38)</f>
        <v>16297092854287.051</v>
      </c>
      <c r="AS6" s="99">
        <f>IF(ISBLANK(Calculations!AS6),"",Calculations!AS6  + 'IRA Buildings Changes'!$D$38)</f>
        <v>16392974649588.887</v>
      </c>
      <c r="AT6" s="99">
        <f>IF(ISBLANK(Calculations!AT6),"",Calculations!AT6  + 'IRA Buildings Changes'!$D$38)</f>
        <v>16489808583974.336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0.95752959100498902</v>
      </c>
      <c r="K7">
        <f>IF(ISBLANK(Calculations!K7),"",Calculations!K7)</f>
        <v>0.64621947070645125</v>
      </c>
      <c r="L7" t="str">
        <f>IF(ISBLANK(Calculations!L7),"",Calculations!L7)</f>
        <v>RESIDENTIAL</v>
      </c>
      <c r="M7" t="str">
        <f>IF(ISBLANK(Calculations!M7),"",Calculations!M7)</f>
        <v>heating</v>
      </c>
      <c r="N7" t="str">
        <f>IF(ISBLANK(Calculations!N7),"",Calculations!N7)</f>
        <v>petroleum diesel</v>
      </c>
      <c r="O7">
        <f>IF(ISBLANK(Calculations!O7),"",Calculations!O7)</f>
        <v>14850582371.640209</v>
      </c>
      <c r="P7">
        <f>IF(ISBLANK(Calculations!P7),"",Calculations!P7)</f>
        <v>14850582371.640209</v>
      </c>
      <c r="Q7">
        <f>IF(ISBLANK(Calculations!Q7),"",Calculations!Q7)</f>
        <v>14850582371.640209</v>
      </c>
      <c r="R7">
        <f>IF(ISBLANK(Calculations!R7),"",Calculations!R7)</f>
        <v>15281508771.922007</v>
      </c>
      <c r="S7">
        <f>IF(ISBLANK(Calculations!S7),"",Calculations!S7)</f>
        <v>15601518879.919477</v>
      </c>
      <c r="T7">
        <f>IF(ISBLANK(Calculations!T7),"",Calculations!T7)</f>
        <v>15805291300.178062</v>
      </c>
      <c r="U7">
        <f>IF(ISBLANK(Calculations!U7),"",Calculations!U7)</f>
        <v>15863093637.963095</v>
      </c>
      <c r="V7">
        <f>IF(ISBLANK(Calculations!V7),"",Calculations!V7)</f>
        <v>15750577285.091042</v>
      </c>
      <c r="W7">
        <f>IF(ISBLANK(Calculations!W7),"",Calculations!W7)</f>
        <v>15478781152.718943</v>
      </c>
      <c r="X7">
        <f>IF(ISBLANK(Calculations!X7),"",Calculations!X7)</f>
        <v>15021832696.428312</v>
      </c>
      <c r="Y7">
        <f>IF(ISBLANK(Calculations!Y7),"",Calculations!Y7)</f>
        <v>14371420550.778687</v>
      </c>
      <c r="Z7">
        <f>IF(ISBLANK(Calculations!Z7),"",Calculations!Z7)</f>
        <v>13563845151.688757</v>
      </c>
      <c r="AA7">
        <f>IF(ISBLANK(Calculations!AA7),"",Calculations!AA7)</f>
        <v>12634442530.020037</v>
      </c>
      <c r="AB7">
        <f>IF(ISBLANK(Calculations!AB7),"",Calculations!AB7)</f>
        <v>11629907680.908262</v>
      </c>
      <c r="AC7">
        <f>IF(ISBLANK(Calculations!AC7),"",Calculations!AC7)</f>
        <v>10581284543.395893</v>
      </c>
      <c r="AD7">
        <f>IF(ISBLANK(Calculations!AD7),"",Calculations!AD7)</f>
        <v>9536200213.5352516</v>
      </c>
      <c r="AE7">
        <f>IF(ISBLANK(Calculations!AE7),"",Calculations!AE7)</f>
        <v>8519611454.7521992</v>
      </c>
      <c r="AF7">
        <f>IF(ISBLANK(Calculations!AF7),"",Calculations!AF7)</f>
        <v>7568715840.4303427</v>
      </c>
      <c r="AG7">
        <f>IF(ISBLANK(Calculations!AG7),"",Calculations!AG7)</f>
        <v>6692714941.5228958</v>
      </c>
      <c r="AH7">
        <f>IF(ISBLANK(Calculations!AH7),"",Calculations!AH7)</f>
        <v>5894836640.4220304</v>
      </c>
      <c r="AI7">
        <f>IF(ISBLANK(Calculations!AI7),"",Calculations!AI7)</f>
        <v>5170982857.4190331</v>
      </c>
      <c r="AJ7">
        <f>IF(ISBLANK(Calculations!AJ7),"",Calculations!AJ7)</f>
        <v>4508211909.5561056</v>
      </c>
      <c r="AK7">
        <f>IF(ISBLANK(Calculations!AK7),"",Calculations!AK7)</f>
        <v>3898627276.8228283</v>
      </c>
      <c r="AL7">
        <f>IF(ISBLANK(Calculations!AL7),"",Calculations!AL7)</f>
        <v>3336093876.2337947</v>
      </c>
      <c r="AM7">
        <f>IF(ISBLANK(Calculations!AM7),"",Calculations!AM7)</f>
        <v>2816539618.8705382</v>
      </c>
      <c r="AN7">
        <f>IF(ISBLANK(Calculations!AN7),"",Calculations!AN7)</f>
        <v>2340694572.6320682</v>
      </c>
      <c r="AO7">
        <f>IF(ISBLANK(Calculations!AO7),"",Calculations!AO7)</f>
        <v>1911557571.0369921</v>
      </c>
      <c r="AP7">
        <f>IF(ISBLANK(Calculations!AP7),"",Calculations!AP7)</f>
        <v>1531267762.8170738</v>
      </c>
      <c r="AQ7">
        <f>IF(ISBLANK(Calculations!AQ7),"",Calculations!AQ7)</f>
        <v>1203114865.6568043</v>
      </c>
      <c r="AR7">
        <f>IF(ISBLANK(Calculations!AR7),"",Calculations!AR7)</f>
        <v>925883150.53352726</v>
      </c>
      <c r="AS7">
        <f>IF(ISBLANK(Calculations!AS7),"",Calculations!AS7)</f>
        <v>697279933.01700068</v>
      </c>
      <c r="AT7">
        <f>IF(ISBLANK(Calculations!AT7),"",Calculations!AT7)</f>
        <v>513519636.90634501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0.64621947070645125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0.64621947070645125</v>
      </c>
      <c r="L9" t="str">
        <f>IF(ISBLANK(Calculations!L9),"",Calculations!L9)</f>
        <v>RESIDENTIAL</v>
      </c>
      <c r="M9" t="str">
        <f>IF(ISBLANK(Calculations!M9),"",Calculations!M9)</f>
        <v>heating</v>
      </c>
      <c r="N9" t="str">
        <f>IF(ISBLANK(Calculations!N9),"",Calculations!N9)</f>
        <v>biomass</v>
      </c>
      <c r="O9">
        <f>IF(ISBLANK(Calculations!O9),"",Calculations!O9)</f>
        <v>2251428635941.2764</v>
      </c>
      <c r="P9">
        <f>IF(ISBLANK(Calculations!P9),"",Calculations!P9)</f>
        <v>2251428635941.2764</v>
      </c>
      <c r="Q9">
        <f>IF(ISBLANK(Calculations!Q9),"",Calculations!Q9)</f>
        <v>2251428635941.2764</v>
      </c>
      <c r="R9">
        <f>IF(ISBLANK(Calculations!R9),"",Calculations!R9)</f>
        <v>2241067076684.0127</v>
      </c>
      <c r="S9">
        <f>IF(ISBLANK(Calculations!S9),"",Calculations!S9)</f>
        <v>2229364051066.2061</v>
      </c>
      <c r="T9">
        <f>IF(ISBLANK(Calculations!T9),"",Calculations!T9)</f>
        <v>2218711134319.0142</v>
      </c>
      <c r="U9">
        <f>IF(ISBLANK(Calculations!U9),"",Calculations!U9)</f>
        <v>2208462113341.6567</v>
      </c>
      <c r="V9">
        <f>IF(ISBLANK(Calculations!V9),"",Calculations!V9)</f>
        <v>2197499092971.5574</v>
      </c>
      <c r="W9">
        <f>IF(ISBLANK(Calculations!W9),"",Calculations!W9)</f>
        <v>2188995635966.2192</v>
      </c>
      <c r="X9">
        <f>IF(ISBLANK(Calculations!X9),"",Calculations!X9)</f>
        <v>2181338291405.5171</v>
      </c>
      <c r="Y9">
        <f>IF(ISBLANK(Calculations!Y9),"",Calculations!Y9)</f>
        <v>2172517935833.2556</v>
      </c>
      <c r="Z9">
        <f>IF(ISBLANK(Calculations!Z9),"",Calculations!Z9)</f>
        <v>2165624184379.094</v>
      </c>
      <c r="AA9">
        <f>IF(ISBLANK(Calculations!AA9),"",Calculations!AA9)</f>
        <v>2159969877414.7603</v>
      </c>
      <c r="AB9">
        <f>IF(ISBLANK(Calculations!AB9),"",Calculations!AB9)</f>
        <v>2156126216717.7949</v>
      </c>
      <c r="AC9">
        <f>IF(ISBLANK(Calculations!AC9),"",Calculations!AC9)</f>
        <v>2152944846838.0811</v>
      </c>
      <c r="AD9">
        <f>IF(ISBLANK(Calculations!AD9),"",Calculations!AD9)</f>
        <v>2152600274770.8784</v>
      </c>
      <c r="AE9">
        <f>IF(ISBLANK(Calculations!AE9),"",Calculations!AE9)</f>
        <v>2153761102087.2498</v>
      </c>
      <c r="AF9">
        <f>IF(ISBLANK(Calculations!AF9),"",Calculations!AF9)</f>
        <v>2159515272813.9954</v>
      </c>
      <c r="AG9">
        <f>IF(ISBLANK(Calculations!AG9),"",Calculations!AG9)</f>
        <v>2167827874398.479</v>
      </c>
      <c r="AH9">
        <f>IF(ISBLANK(Calculations!AH9),"",Calculations!AH9)</f>
        <v>2178096221454.032</v>
      </c>
      <c r="AI9">
        <f>IF(ISBLANK(Calculations!AI9),"",Calculations!AI9)</f>
        <v>2188887604435.8884</v>
      </c>
      <c r="AJ9">
        <f>IF(ISBLANK(Calculations!AJ9),"",Calculations!AJ9)</f>
        <v>2198975609310.4697</v>
      </c>
      <c r="AK9">
        <f>IF(ISBLANK(Calculations!AK9),"",Calculations!AK9)</f>
        <v>2214183501013.9951</v>
      </c>
      <c r="AL9">
        <f>IF(ISBLANK(Calculations!AL9),"",Calculations!AL9)</f>
        <v>2227903737094.0547</v>
      </c>
      <c r="AM9">
        <f>IF(ISBLANK(Calculations!AM9),"",Calculations!AM9)</f>
        <v>2239693779691.5049</v>
      </c>
      <c r="AN9">
        <f>IF(ISBLANK(Calculations!AN9),"",Calculations!AN9)</f>
        <v>2249699965449.8071</v>
      </c>
      <c r="AO9">
        <f>IF(ISBLANK(Calculations!AO9),"",Calculations!AO9)</f>
        <v>2258573757369.4292</v>
      </c>
      <c r="AP9">
        <f>IF(ISBLANK(Calculations!AP9),"",Calculations!AP9)</f>
        <v>2265808760704.6968</v>
      </c>
      <c r="AQ9">
        <f>IF(ISBLANK(Calculations!AQ9),"",Calculations!AQ9)</f>
        <v>2274220390602.6528</v>
      </c>
      <c r="AR9">
        <f>IF(ISBLANK(Calculations!AR9),"",Calculations!AR9)</f>
        <v>2282900839897.0605</v>
      </c>
      <c r="AS9">
        <f>IF(ISBLANK(Calculations!AS9),"",Calculations!AS9)</f>
        <v>2291839975512.3018</v>
      </c>
      <c r="AT9">
        <f>IF(ISBLANK(Calculations!AT9),"",Calculations!AT9)</f>
        <v>2301117763393.3799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0.64621947070645125</v>
      </c>
      <c r="L10" t="str">
        <f>IF(ISBLANK(Calculations!L10),"",Calculations!L10)</f>
        <v>RESIDENTIAL</v>
      </c>
      <c r="M10" t="str">
        <f>IF(ISBLANK(Calculations!M10),"",Calculations!M10)</f>
        <v>heating</v>
      </c>
      <c r="N10" t="str">
        <f>IF(ISBLANK(Calculations!N10),"",Calculations!N10)</f>
        <v>kerosene</v>
      </c>
      <c r="O10">
        <f>IF(ISBLANK(Calculations!O10),"",Calculations!O10)</f>
        <v>1938658412.1193538</v>
      </c>
      <c r="P10">
        <f>IF(ISBLANK(Calculations!P10),"",Calculations!P10)</f>
        <v>1938658412.1193538</v>
      </c>
      <c r="Q10">
        <f>IF(ISBLANK(Calculations!Q10),"",Calculations!Q10)</f>
        <v>1938658412.1193538</v>
      </c>
      <c r="R10">
        <f>IF(ISBLANK(Calculations!R10),"",Calculations!R10)</f>
        <v>1955908375.5506372</v>
      </c>
      <c r="S10">
        <f>IF(ISBLANK(Calculations!S10),"",Calculations!S10)</f>
        <v>1971333133.8217828</v>
      </c>
      <c r="T10">
        <f>IF(ISBLANK(Calculations!T10),"",Calculations!T10)</f>
        <v>1986972054.8413882</v>
      </c>
      <c r="U10">
        <f>IF(ISBLANK(Calculations!U10),"",Calculations!U10)</f>
        <v>2001899298.0451529</v>
      </c>
      <c r="V10">
        <f>IF(ISBLANK(Calculations!V10),"",Calculations!V10)</f>
        <v>2015293444.2168341</v>
      </c>
      <c r="W10">
        <f>IF(ISBLANK(Calculations!W10),"",Calculations!W10)</f>
        <v>2028569112.6480095</v>
      </c>
      <c r="X10">
        <f>IF(ISBLANK(Calculations!X10),"",Calculations!X10)</f>
        <v>2040019522.2314858</v>
      </c>
      <c r="Y10">
        <f>IF(ISBLANK(Calculations!Y10),"",Calculations!Y10)</f>
        <v>2048019366.6303101</v>
      </c>
      <c r="Z10">
        <f>IF(ISBLANK(Calculations!Z10),"",Calculations!Z10)</f>
        <v>2055030988.6704071</v>
      </c>
      <c r="AA10">
        <f>IF(ISBLANK(Calculations!AA10),"",Calculations!AA10)</f>
        <v>2060386469.7624433</v>
      </c>
      <c r="AB10">
        <f>IF(ISBLANK(Calculations!AB10),"",Calculations!AB10)</f>
        <v>2063982234.3175623</v>
      </c>
      <c r="AC10">
        <f>IF(ISBLANK(Calculations!AC10),"",Calculations!AC10)</f>
        <v>2065841301.5419536</v>
      </c>
      <c r="AD10">
        <f>IF(ISBLANK(Calculations!AD10),"",Calculations!AD10)</f>
        <v>2067036184.1291184</v>
      </c>
      <c r="AE10">
        <f>IF(ISBLANK(Calculations!AE10),"",Calculations!AE10)</f>
        <v>2067240700.8119986</v>
      </c>
      <c r="AF10">
        <f>IF(ISBLANK(Calculations!AF10),"",Calculations!AF10)</f>
        <v>2069190412.1701121</v>
      </c>
      <c r="AG10">
        <f>IF(ISBLANK(Calculations!AG10),"",Calculations!AG10)</f>
        <v>2071794664.5736513</v>
      </c>
      <c r="AH10">
        <f>IF(ISBLANK(Calculations!AH10),"",Calculations!AH10)</f>
        <v>2075063622.8020682</v>
      </c>
      <c r="AI10">
        <f>IF(ISBLANK(Calculations!AI10),"",Calculations!AI10)</f>
        <v>2078765321.9916065</v>
      </c>
      <c r="AJ10">
        <f>IF(ISBLANK(Calculations!AJ10),"",Calculations!AJ10)</f>
        <v>2082641008.8634877</v>
      </c>
      <c r="AK10">
        <f>IF(ISBLANK(Calculations!AK10),"",Calculations!AK10)</f>
        <v>2095134809.6005929</v>
      </c>
      <c r="AL10">
        <f>IF(ISBLANK(Calculations!AL10),"",Calculations!AL10)</f>
        <v>2107861086.3803077</v>
      </c>
      <c r="AM10">
        <f>IF(ISBLANK(Calculations!AM10),"",Calculations!AM10)</f>
        <v>2120773748.7378795</v>
      </c>
      <c r="AN10">
        <f>IF(ISBLANK(Calculations!AN10),"",Calculations!AN10)</f>
        <v>2133884326.0803034</v>
      </c>
      <c r="AO10">
        <f>IF(ISBLANK(Calculations!AO10),"",Calculations!AO10)</f>
        <v>2147229326.5704207</v>
      </c>
      <c r="AP10">
        <f>IF(ISBLANK(Calculations!AP10),"",Calculations!AP10)</f>
        <v>2159726664.5643215</v>
      </c>
      <c r="AQ10">
        <f>IF(ISBLANK(Calculations!AQ10),"",Calculations!AQ10)</f>
        <v>2173632830.4388657</v>
      </c>
      <c r="AR10">
        <f>IF(ISBLANK(Calculations!AR10),"",Calculations!AR10)</f>
        <v>2187852473.8253183</v>
      </c>
      <c r="AS10">
        <f>IF(ISBLANK(Calculations!AS10),"",Calculations!AS10)</f>
        <v>2202390910.1462831</v>
      </c>
      <c r="AT10">
        <f>IF(ISBLANK(Calculations!AT10),"",Calculations!AT10)</f>
        <v>2217240200.7888794</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0.64621947070645125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0.64621947070645125</v>
      </c>
      <c r="C12">
        <f>IF(ISBLANK(Calculations!C12),"",Calculations!C12)</f>
        <v>0.35378052929354875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0.76337021242033276</v>
      </c>
      <c r="K12">
        <f>IF(ISBLANK(Calculations!K12),"",Calculations!K12)</f>
        <v>0.64621947070645125</v>
      </c>
      <c r="L12" t="str">
        <f>IF(ISBLANK(Calculations!L12),"",Calculations!L12)</f>
        <v>RESIDENTIAL</v>
      </c>
      <c r="M12" t="str">
        <f>IF(ISBLANK(Calculations!M12),"",Calculations!M12)</f>
        <v>heating</v>
      </c>
      <c r="N12" t="str">
        <f>IF(ISBLANK(Calculations!N12),"",Calculations!N12)</f>
        <v>LPG propane or butane</v>
      </c>
      <c r="O12">
        <f>IF(ISBLANK(Calculations!O12),"",Calculations!O12)</f>
        <v>3970116182328.6299</v>
      </c>
      <c r="P12">
        <f>IF(ISBLANK(Calculations!P12),"",Calculations!P12)</f>
        <v>3970116182328.6299</v>
      </c>
      <c r="Q12">
        <f>IF(ISBLANK(Calculations!Q12),"",Calculations!Q12)</f>
        <v>3970116182328.6299</v>
      </c>
      <c r="R12">
        <f>IF(ISBLANK(Calculations!R12),"",Calculations!R12)</f>
        <v>3985067904225.6587</v>
      </c>
      <c r="S12">
        <f>IF(ISBLANK(Calculations!S12),"",Calculations!S12)</f>
        <v>3996900006151.8101</v>
      </c>
      <c r="T12">
        <f>IF(ISBLANK(Calculations!T12),"",Calculations!T12)</f>
        <v>4010001299170.4346</v>
      </c>
      <c r="U12">
        <f>IF(ISBLANK(Calculations!U12),"",Calculations!U12)</f>
        <v>4023063129437.2002</v>
      </c>
      <c r="V12">
        <f>IF(ISBLANK(Calculations!V12),"",Calculations!V12)</f>
        <v>4035053035676.8408</v>
      </c>
      <c r="W12">
        <f>IF(ISBLANK(Calculations!W12),"",Calculations!W12)</f>
        <v>4052867054393.7969</v>
      </c>
      <c r="X12">
        <f>IF(ISBLANK(Calculations!X12),"",Calculations!X12)</f>
        <v>4072245333537.9282</v>
      </c>
      <c r="Y12">
        <f>IF(ISBLANK(Calculations!Y12),"",Calculations!Y12)</f>
        <v>4089698822887.2129</v>
      </c>
      <c r="Z12">
        <f>IF(ISBLANK(Calculations!Z12),"",Calculations!Z12)</f>
        <v>4110052607890.4473</v>
      </c>
      <c r="AA12">
        <f>IF(ISBLANK(Calculations!AA12),"",Calculations!AA12)</f>
        <v>4130928233016.4082</v>
      </c>
      <c r="AB12">
        <f>IF(ISBLANK(Calculations!AB12),"",Calculations!AB12)</f>
        <v>4151129362272.6626</v>
      </c>
      <c r="AC12">
        <f>IF(ISBLANK(Calculations!AC12),"",Calculations!AC12)</f>
        <v>4166816032529.1934</v>
      </c>
      <c r="AD12">
        <f>IF(ISBLANK(Calculations!AD12),"",Calculations!AD12)</f>
        <v>4182107051231.3887</v>
      </c>
      <c r="AE12">
        <f>IF(ISBLANK(Calculations!AE12),"",Calculations!AE12)</f>
        <v>4193131738043.1328</v>
      </c>
      <c r="AF12">
        <f>IF(ISBLANK(Calculations!AF12),"",Calculations!AF12)</f>
        <v>4204815439425.8149</v>
      </c>
      <c r="AG12">
        <f>IF(ISBLANK(Calculations!AG12),"",Calculations!AG12)</f>
        <v>4214305427103.311</v>
      </c>
      <c r="AH12">
        <f>IF(ISBLANK(Calculations!AH12),"",Calculations!AH12)</f>
        <v>4222338194330.3486</v>
      </c>
      <c r="AI12">
        <f>IF(ISBLANK(Calculations!AI12),"",Calculations!AI12)</f>
        <v>4229473770953.0732</v>
      </c>
      <c r="AJ12">
        <f>IF(ISBLANK(Calculations!AJ12),"",Calculations!AJ12)</f>
        <v>4235072585181.1694</v>
      </c>
      <c r="AK12">
        <f>IF(ISBLANK(Calculations!AK12),"",Calculations!AK12)</f>
        <v>4247699073552.0996</v>
      </c>
      <c r="AL12">
        <f>IF(ISBLANK(Calculations!AL12),"",Calculations!AL12)</f>
        <v>4262494989058.7979</v>
      </c>
      <c r="AM12">
        <f>IF(ISBLANK(Calculations!AM12),"",Calculations!AM12)</f>
        <v>4279684317964.2817</v>
      </c>
      <c r="AN12">
        <f>IF(ISBLANK(Calculations!AN12),"",Calculations!AN12)</f>
        <v>4299391079900.5503</v>
      </c>
      <c r="AO12">
        <f>IF(ISBLANK(Calculations!AO12),"",Calculations!AO12)</f>
        <v>4321363069955.4492</v>
      </c>
      <c r="AP12">
        <f>IF(ISBLANK(Calculations!AP12),"",Calculations!AP12)</f>
        <v>4342779667178.2295</v>
      </c>
      <c r="AQ12">
        <f>IF(ISBLANK(Calculations!AQ12),"",Calculations!AQ12)</f>
        <v>4367476146788.9824</v>
      </c>
      <c r="AR12">
        <f>IF(ISBLANK(Calculations!AR12),"",Calculations!AR12)</f>
        <v>4392698520949.2534</v>
      </c>
      <c r="AS12">
        <f>IF(ISBLANK(Calculations!AS12),"",Calculations!AS12)</f>
        <v>4417957802729.4883</v>
      </c>
      <c r="AT12">
        <f>IF(ISBLANK(Calculations!AT12),"",Calculations!AT12)</f>
        <v>4442976702183.1035</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0.64621947070645125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0.13514399293578935</v>
      </c>
      <c r="K17">
        <f>IF(ISBLANK(Calculations!K17),"",Calculations!K17)</f>
        <v>0.64621947070645125</v>
      </c>
      <c r="L17" t="str">
        <f>IF(ISBLANK(Calculations!L17),"",Calculations!L17)</f>
        <v>RESIDENTIAL</v>
      </c>
      <c r="M17" t="str">
        <f>IF(ISBLANK(Calculations!M17),"",Calculations!M17)</f>
        <v>cooling</v>
      </c>
      <c r="N17" t="str">
        <f>IF(ISBLANK(Calculations!N17),"",Calculations!N17)</f>
        <v>electricity</v>
      </c>
      <c r="O17">
        <f>P17</f>
        <v>7075781032585.1641</v>
      </c>
      <c r="P17">
        <f>IF(ISBLANK(Calculations!P17),"",Calculations!P17)</f>
        <v>7075781032585.1641</v>
      </c>
      <c r="Q17">
        <f>IF(ISBLANK(Calculations!Q17),"",Calculations!Q17)</f>
        <v>7075781032585.1641</v>
      </c>
      <c r="R17">
        <f>IF(ISBLANK(Calculations!R17),"",Calculations!R17)</f>
        <v>6915561889383.6475</v>
      </c>
      <c r="S17" s="99">
        <f>IF(ISBLANK(Calculations!S17),"",Calculations!S17 + ('IRA Buildings Changes'!$C$38/($AB$16-$R$16)*(S16-$R$16)))</f>
        <v>7076334327257.4443</v>
      </c>
      <c r="T17" s="99">
        <f>IF(ISBLANK(Calculations!T17),"",Calculations!T17 + ('IRA Buildings Changes'!$C$38/($AB$16-$R$16)*(T16-$R$16)))</f>
        <v>7247936086420.2119</v>
      </c>
      <c r="U17" s="99">
        <f>IF(ISBLANK(Calculations!U17),"",Calculations!U17 + ('IRA Buildings Changes'!$C$38/($AB$16-$R$16)*(U16-$R$16)))</f>
        <v>7434542881956.1865</v>
      </c>
      <c r="V17" s="99">
        <f>IF(ISBLANK(Calculations!V17),"",Calculations!V17 + ('IRA Buildings Changes'!$C$38/($AB$16-$R$16)*(V16-$R$16)))</f>
        <v>7641231532371.2529</v>
      </c>
      <c r="W17" s="99">
        <f>IF(ISBLANK(Calculations!W17),"",Calculations!W17 + ('IRA Buildings Changes'!$C$38/($AB$16-$R$16)*(W16-$R$16)))</f>
        <v>7863713884410.2627</v>
      </c>
      <c r="X17" s="99">
        <f>IF(ISBLANK(Calculations!X17),"",Calculations!X17 + ('IRA Buildings Changes'!$C$38/($AB$16-$R$16)*(X16-$R$16)))</f>
        <v>8103310474073.4531</v>
      </c>
      <c r="Y17" s="99">
        <f>IF(ISBLANK(Calculations!Y17),"",Calculations!Y17 + ('IRA Buildings Changes'!$C$38/($AB$16-$R$16)*(Y16-$R$16)))</f>
        <v>8358122455714.8076</v>
      </c>
      <c r="Z17" s="99">
        <f>IF(ISBLANK(Calculations!Z17),"",Calculations!Z17 + ('IRA Buildings Changes'!$C$38/($AB$16-$R$16)*(Z16-$R$16)))</f>
        <v>8627503267473.4639</v>
      </c>
      <c r="AA17" s="99">
        <f>IF(ISBLANK(Calculations!AA17),"",Calculations!AA17 + ('IRA Buildings Changes'!$C$38/($AB$16-$R$16)*(AA16-$R$16)))</f>
        <v>8905772891128.3828</v>
      </c>
      <c r="AB17" s="98">
        <f>IF(ISBLANK(Calculations!AB17),"",Calculations!AB17 + 'IRA Buildings Changes'!$C$38)</f>
        <v>9192708400827.0273</v>
      </c>
      <c r="AC17" s="99">
        <f>IF(ISBLANK(Calculations!AC17),"",Calculations!AC17 + 'IRA Buildings Changes'!$C$38)</f>
        <v>9180405110057.6172</v>
      </c>
      <c r="AD17" s="99">
        <f>IF(ISBLANK(Calculations!AD17),"",Calculations!AD17 + 'IRA Buildings Changes'!$C$38)</f>
        <v>9170280935577.8691</v>
      </c>
      <c r="AE17" s="99">
        <f>IF(ISBLANK(Calculations!AE17),"",Calculations!AE17 + 'IRA Buildings Changes'!$C$38)</f>
        <v>9163362955708.4316</v>
      </c>
      <c r="AF17" s="99">
        <f>IF(ISBLANK(Calculations!AF17),"",Calculations!AF17 + 'IRA Buildings Changes'!$C$38)</f>
        <v>9161220662563.8516</v>
      </c>
      <c r="AG17" s="99">
        <f>IF(ISBLANK(Calculations!AG17),"",Calculations!AG17 + 'IRA Buildings Changes'!$C$38)</f>
        <v>9159567316657.9922</v>
      </c>
      <c r="AH17" s="99">
        <f>IF(ISBLANK(Calculations!AH17),"",Calculations!AH17 + 'IRA Buildings Changes'!$C$38)</f>
        <v>9159961296947.3223</v>
      </c>
      <c r="AI17" s="99">
        <f>IF(ISBLANK(Calculations!AI17),"",Calculations!AI17 + 'IRA Buildings Changes'!$C$38)</f>
        <v>9164203754865.6934</v>
      </c>
      <c r="AJ17" s="99">
        <f>IF(ISBLANK(Calculations!AJ17),"",Calculations!AJ17 + 'IRA Buildings Changes'!$C$38)</f>
        <v>9168097502262.7207</v>
      </c>
      <c r="AK17" s="99">
        <f>IF(ISBLANK(Calculations!AK17),"",Calculations!AK17 + 'IRA Buildings Changes'!$C$38)</f>
        <v>9172514950079.1016</v>
      </c>
      <c r="AL17" s="99">
        <f>IF(ISBLANK(Calculations!AL17),"",Calculations!AL17 + 'IRA Buildings Changes'!$C$38)</f>
        <v>9180708357079.748</v>
      </c>
      <c r="AM17" s="99">
        <f>IF(ISBLANK(Calculations!AM17),"",Calculations!AM17 + 'IRA Buildings Changes'!$C$38)</f>
        <v>9188283440928.2578</v>
      </c>
      <c r="AN17" s="99">
        <f>IF(ISBLANK(Calculations!AN17),"",Calculations!AN17 + 'IRA Buildings Changes'!$C$38)</f>
        <v>9197012168867.5977</v>
      </c>
      <c r="AO17" s="99">
        <f>IF(ISBLANK(Calculations!AO17),"",Calculations!AO17 + 'IRA Buildings Changes'!$C$38)</f>
        <v>9208733861719.2852</v>
      </c>
      <c r="AP17" s="99">
        <f>IF(ISBLANK(Calculations!AP17),"",Calculations!AP17 + 'IRA Buildings Changes'!$C$38)</f>
        <v>9219440091684.5508</v>
      </c>
      <c r="AQ17" s="99">
        <f>IF(ISBLANK(Calculations!AQ17),"",Calculations!AQ17 + 'IRA Buildings Changes'!$C$38)</f>
        <v>9230909599578.8398</v>
      </c>
      <c r="AR17" s="99">
        <f>IF(ISBLANK(Calculations!AR17),"",Calculations!AR17 + 'IRA Buildings Changes'!$C$38)</f>
        <v>9244956931514.6953</v>
      </c>
      <c r="AS17" s="99">
        <f>IF(ISBLANK(Calculations!AS17),"",Calculations!AS17 + 'IRA Buildings Changes'!$C$38)</f>
        <v>9257493260338.8203</v>
      </c>
      <c r="AT17" s="99">
        <f>IF(ISBLANK(Calculations!AT17),"",Calculations!AT17 + 'IRA Buildings Changes'!$C$38)</f>
        <v>9272159627028.5527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0.64621947070645125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0.64621947070645125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0.64621947070645125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0.64621947070645125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0.64621947070645125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0.64621947070645125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0.64621947070645125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0.64621947070645125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0.64621947070645125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4.1980965267471464E-2</v>
      </c>
      <c r="K30">
        <f>IF(ISBLANK(Calculations!K30),"",Calculations!K30)</f>
        <v>0.64621947070645125</v>
      </c>
      <c r="L30" t="str">
        <f>IF(ISBLANK(Calculations!L30),"",Calculations!L30)</f>
        <v>RESIDENTIAL</v>
      </c>
      <c r="M30" t="str">
        <f>IF(ISBLANK(Calculations!M30),"",Calculations!M30)</f>
        <v>lighting</v>
      </c>
      <c r="N30" t="str">
        <f>IF(ISBLANK(Calculations!N30),"",Calculations!N30)</f>
        <v>electricity</v>
      </c>
      <c r="O30">
        <f t="shared" si="0"/>
        <v>2198011996806.45</v>
      </c>
      <c r="P30">
        <f>IF(ISBLANK(Calculations!P30),"",Calculations!P30)</f>
        <v>2198011996806.45</v>
      </c>
      <c r="Q30">
        <f>IF(ISBLANK(Calculations!Q30),"",Calculations!Q30)</f>
        <v>2198011996806.45</v>
      </c>
      <c r="R30">
        <f>IF(ISBLANK(Calculations!R30),"",Calculations!R30)</f>
        <v>2198437128364.0989</v>
      </c>
      <c r="S30">
        <f>IF(ISBLANK(Calculations!S30),"",Calculations!S30)</f>
        <v>2200468069058.6562</v>
      </c>
      <c r="T30">
        <f>IF(ISBLANK(Calculations!T30),"",Calculations!T30)</f>
        <v>2204473585494.7954</v>
      </c>
      <c r="U30">
        <f>IF(ISBLANK(Calculations!U30),"",Calculations!U30)</f>
        <v>2214299872600.6934</v>
      </c>
      <c r="V30">
        <f>IF(ISBLANK(Calculations!V30),"",Calculations!V30)</f>
        <v>2230374277244.1616</v>
      </c>
      <c r="W30">
        <f>IF(ISBLANK(Calculations!W30),"",Calculations!W30)</f>
        <v>2248762633520.564</v>
      </c>
      <c r="X30">
        <f>IF(ISBLANK(Calculations!X30),"",Calculations!X30)</f>
        <v>2266984634565.7739</v>
      </c>
      <c r="Y30">
        <f>IF(ISBLANK(Calculations!Y30),"",Calculations!Y30)</f>
        <v>2285214743767.9683</v>
      </c>
      <c r="Z30">
        <f>IF(ISBLANK(Calculations!Z30),"",Calculations!Z30)</f>
        <v>2304637560781.4839</v>
      </c>
      <c r="AA30">
        <f>IF(ISBLANK(Calculations!AA30),"",Calculations!AA30)</f>
        <v>2327516639619.9209</v>
      </c>
      <c r="AB30">
        <f>IF(ISBLANK(Calculations!AB30),"",Calculations!AB30)</f>
        <v>2352565696652.1187</v>
      </c>
      <c r="AC30">
        <f>IF(ISBLANK(Calculations!AC30),"",Calculations!AC30)</f>
        <v>2380022598558.5586</v>
      </c>
      <c r="AD30">
        <f>IF(ISBLANK(Calculations!AD30),"",Calculations!AD30)</f>
        <v>2407899859094.5112</v>
      </c>
      <c r="AE30">
        <f>IF(ISBLANK(Calculations!AE30),"",Calculations!AE30)</f>
        <v>2435676641171.7729</v>
      </c>
      <c r="AF30">
        <f>IF(ISBLANK(Calculations!AF30),"",Calculations!AF30)</f>
        <v>2459161343472.998</v>
      </c>
      <c r="AG30">
        <f>IF(ISBLANK(Calculations!AG30),"",Calculations!AG30)</f>
        <v>2481788522616.0962</v>
      </c>
      <c r="AH30">
        <f>IF(ISBLANK(Calculations!AH30),"",Calculations!AH30)</f>
        <v>2503746243370.8901</v>
      </c>
      <c r="AI30">
        <f>IF(ISBLANK(Calculations!AI30),"",Calculations!AI30)</f>
        <v>2525119670338.8721</v>
      </c>
      <c r="AJ30">
        <f>IF(ISBLANK(Calculations!AJ30),"",Calculations!AJ30)</f>
        <v>2546037092514.0552</v>
      </c>
      <c r="AK30">
        <f>IF(ISBLANK(Calculations!AK30),"",Calculations!AK30)</f>
        <v>2577143630035.3784</v>
      </c>
      <c r="AL30">
        <f>IF(ISBLANK(Calculations!AL30),"",Calculations!AL30)</f>
        <v>2609094660319.3892</v>
      </c>
      <c r="AM30">
        <f>IF(ISBLANK(Calculations!AM30),"",Calculations!AM30)</f>
        <v>2642139387273.4126</v>
      </c>
      <c r="AN30">
        <f>IF(ISBLANK(Calculations!AN30),"",Calculations!AN30)</f>
        <v>2676475687864.8525</v>
      </c>
      <c r="AO30">
        <f>IF(ISBLANK(Calculations!AO30),"",Calculations!AO30)</f>
        <v>2712090525437.2827</v>
      </c>
      <c r="AP30">
        <f>IF(ISBLANK(Calculations!AP30),"",Calculations!AP30)</f>
        <v>2748904421721.4683</v>
      </c>
      <c r="AQ30">
        <f>IF(ISBLANK(Calculations!AQ30),"",Calculations!AQ30)</f>
        <v>2786771671660.3701</v>
      </c>
      <c r="AR30">
        <f>IF(ISBLANK(Calculations!AR30),"",Calculations!AR30)</f>
        <v>2825529221737.4165</v>
      </c>
      <c r="AS30">
        <f>IF(ISBLANK(Calculations!AS30),"",Calculations!AS30)</f>
        <v>2865089216061.2104</v>
      </c>
      <c r="AT30">
        <f>IF(ISBLANK(Calculations!AT30),"",Calculations!AT30)</f>
        <v>2905427890899.0464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0.64621947070645125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0.64621947070645125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0.64621947070645125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0.64621947070645125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0.64621947070645125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0.64621947070645125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0.64621947070645125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0.64621947070645125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0.64621947070645125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0.22447936858834794</v>
      </c>
      <c r="K43">
        <f>IF(ISBLANK(Calculations!K43),"",Calculations!K43)</f>
        <v>0.64621947070645125</v>
      </c>
      <c r="L43" t="str">
        <f>IF(ISBLANK(Calculations!L43),"",Calculations!L43)</f>
        <v>RESIDENTIAL</v>
      </c>
      <c r="M43" t="str">
        <f>IF(ISBLANK(Calculations!M43),"",Calculations!M43)</f>
        <v>appl</v>
      </c>
      <c r="N43" t="str">
        <f>IF(ISBLANK(Calculations!N43),"",Calculations!N43)</f>
        <v>electricity</v>
      </c>
      <c r="O43">
        <f t="shared" si="0"/>
        <v>11753144360761.955</v>
      </c>
      <c r="P43">
        <f>IF(ISBLANK(Calculations!P43),"",Calculations!P43)</f>
        <v>11753144360761.955</v>
      </c>
      <c r="Q43">
        <f>IF(ISBLANK(Calculations!Q43),"",Calculations!Q43)</f>
        <v>11753144360761.955</v>
      </c>
      <c r="R43">
        <f>IF(ISBLANK(Calculations!R43),"",Calculations!R43)</f>
        <v>11700406827989.213</v>
      </c>
      <c r="S43">
        <f>IF(ISBLANK(Calculations!S43),"",Calculations!S43)</f>
        <v>11650124709115.264</v>
      </c>
      <c r="T43">
        <f>IF(ISBLANK(Calculations!T43),"",Calculations!T43)</f>
        <v>11607803921933.678</v>
      </c>
      <c r="U43">
        <f>IF(ISBLANK(Calculations!U43),"",Calculations!U43)</f>
        <v>11575984352783.023</v>
      </c>
      <c r="V43">
        <f>IF(ISBLANK(Calculations!V43),"",Calculations!V43)</f>
        <v>11556828598508.424</v>
      </c>
      <c r="W43">
        <f>IF(ISBLANK(Calculations!W43),"",Calculations!W43)</f>
        <v>11549130051420.131</v>
      </c>
      <c r="X43">
        <f>IF(ISBLANK(Calculations!X43),"",Calculations!X43)</f>
        <v>11552709733454.795</v>
      </c>
      <c r="Y43">
        <f>IF(ISBLANK(Calculations!Y43),"",Calculations!Y43)</f>
        <v>11565645683645.508</v>
      </c>
      <c r="Z43">
        <f>IF(ISBLANK(Calculations!Z43),"",Calculations!Z43)</f>
        <v>11589266815330.326</v>
      </c>
      <c r="AA43">
        <f>IF(ISBLANK(Calculations!AA43),"",Calculations!AA43)</f>
        <v>11624953567234.48</v>
      </c>
      <c r="AB43">
        <f>IF(ISBLANK(Calculations!AB43),"",Calculations!AB43)</f>
        <v>11670532104847.701</v>
      </c>
      <c r="AC43">
        <f>IF(ISBLANK(Calculations!AC43),"",Calculations!AC43)</f>
        <v>11724159453525.654</v>
      </c>
      <c r="AD43">
        <f>IF(ISBLANK(Calculations!AD43),"",Calculations!AD43)</f>
        <v>11787062088704.865</v>
      </c>
      <c r="AE43">
        <f>IF(ISBLANK(Calculations!AE43),"",Calculations!AE43)</f>
        <v>11858885916826.727</v>
      </c>
      <c r="AF43">
        <f>IF(ISBLANK(Calculations!AF43),"",Calculations!AF43)</f>
        <v>11938825902726.127</v>
      </c>
      <c r="AG43">
        <f>IF(ISBLANK(Calculations!AG43),"",Calculations!AG43)</f>
        <v>12022670041501.865</v>
      </c>
      <c r="AH43">
        <f>IF(ISBLANK(Calculations!AH43),"",Calculations!AH43)</f>
        <v>12107905586783.281</v>
      </c>
      <c r="AI43">
        <f>IF(ISBLANK(Calculations!AI43),"",Calculations!AI43)</f>
        <v>12193384388801.684</v>
      </c>
      <c r="AJ43">
        <f>IF(ISBLANK(Calculations!AJ43),"",Calculations!AJ43)</f>
        <v>12278889607737.76</v>
      </c>
      <c r="AK43">
        <f>IF(ISBLANK(Calculations!AK43),"",Calculations!AK43)</f>
        <v>12399031139516.25</v>
      </c>
      <c r="AL43">
        <f>IF(ISBLANK(Calculations!AL43),"",Calculations!AL43)</f>
        <v>12520387487058.432</v>
      </c>
      <c r="AM43">
        <f>IF(ISBLANK(Calculations!AM43),"",Calculations!AM43)</f>
        <v>12642920412840.146</v>
      </c>
      <c r="AN43">
        <f>IF(ISBLANK(Calculations!AN43),"",Calculations!AN43)</f>
        <v>12766680058104.902</v>
      </c>
      <c r="AO43">
        <f>IF(ISBLANK(Calculations!AO43),"",Calculations!AO43)</f>
        <v>12891797386718.365</v>
      </c>
      <c r="AP43">
        <f>IF(ISBLANK(Calculations!AP43),"",Calculations!AP43)</f>
        <v>13018328746113.93</v>
      </c>
      <c r="AQ43">
        <f>IF(ISBLANK(Calculations!AQ43),"",Calculations!AQ43)</f>
        <v>13146280059499.625</v>
      </c>
      <c r="AR43">
        <f>IF(ISBLANK(Calculations!AR43),"",Calculations!AR43)</f>
        <v>13275752305039.58</v>
      </c>
      <c r="AS43">
        <f>IF(ISBLANK(Calculations!AS43),"",Calculations!AS43)</f>
        <v>13406632216293.02</v>
      </c>
      <c r="AT43">
        <f>IF(ISBLANK(Calculations!AT43),"",Calculations!AT43)</f>
        <v>13538814103003.793</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0.64621947070645125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0.38623468145492684</v>
      </c>
      <c r="K45">
        <f>IF(ISBLANK(Calculations!K45),"",Calculations!K45)</f>
        <v>0.64621947070645125</v>
      </c>
      <c r="L45" t="str">
        <f>IF(ISBLANK(Calculations!L45),"",Calculations!L45)</f>
        <v>RESIDENTIAL</v>
      </c>
      <c r="M45" t="str">
        <f>IF(ISBLANK(Calculations!M45),"",Calculations!M45)</f>
        <v>appl</v>
      </c>
      <c r="N45" t="str">
        <f>IF(ISBLANK(Calculations!N45),"",Calculations!N45)</f>
        <v>natural gas</v>
      </c>
      <c r="O45">
        <f t="shared" si="0"/>
        <v>16349298697382.857</v>
      </c>
      <c r="P45">
        <f>IF(ISBLANK(Calculations!P45),"",Calculations!P45)</f>
        <v>16349298697382.857</v>
      </c>
      <c r="Q45">
        <f>IF(ISBLANK(Calculations!Q45),"",Calculations!Q45)</f>
        <v>16349298697382.857</v>
      </c>
      <c r="R45">
        <f>IF(ISBLANK(Calculations!R45),"",Calculations!R45)</f>
        <v>16404400811061.381</v>
      </c>
      <c r="S45">
        <f>IF(ISBLANK(Calculations!S45),"",Calculations!S45)</f>
        <v>16464548384990.82</v>
      </c>
      <c r="T45">
        <f>IF(ISBLANK(Calculations!T45),"",Calculations!T45)</f>
        <v>16533554166658.871</v>
      </c>
      <c r="U45">
        <f>IF(ISBLANK(Calculations!U45),"",Calculations!U45)</f>
        <v>16613854751588.209</v>
      </c>
      <c r="V45">
        <f>IF(ISBLANK(Calculations!V45),"",Calculations!V45)</f>
        <v>16708137847614.654</v>
      </c>
      <c r="W45">
        <f>IF(ISBLANK(Calculations!W45),"",Calculations!W45)</f>
        <v>16811882328930.748</v>
      </c>
      <c r="X45">
        <f>IF(ISBLANK(Calculations!X45),"",Calculations!X45)</f>
        <v>16919676332991.709</v>
      </c>
      <c r="Y45">
        <f>IF(ISBLANK(Calculations!Y45),"",Calculations!Y45)</f>
        <v>17026123479063.867</v>
      </c>
      <c r="Z45">
        <f>IF(ISBLANK(Calculations!Z45),"",Calculations!Z45)</f>
        <v>17133353029485.771</v>
      </c>
      <c r="AA45">
        <f>IF(ISBLANK(Calculations!AA45),"",Calculations!AA45)</f>
        <v>17241133186153.807</v>
      </c>
      <c r="AB45">
        <f>IF(ISBLANK(Calculations!AB45),"",Calculations!AB45)</f>
        <v>17345756252599.875</v>
      </c>
      <c r="AC45">
        <f>IF(ISBLANK(Calculations!AC45),"",Calculations!AC45)</f>
        <v>17447031161233.533</v>
      </c>
      <c r="AD45">
        <f>IF(ISBLANK(Calculations!AD45),"",Calculations!AD45)</f>
        <v>17550923743628.086</v>
      </c>
      <c r="AE45">
        <f>IF(ISBLANK(Calculations!AE45),"",Calculations!AE45)</f>
        <v>17659798714486.77</v>
      </c>
      <c r="AF45">
        <f>IF(ISBLANK(Calculations!AF45),"",Calculations!AF45)</f>
        <v>17774187834271.062</v>
      </c>
      <c r="AG45">
        <f>IF(ISBLANK(Calculations!AG45),"",Calculations!AG45)</f>
        <v>17890021591298.688</v>
      </c>
      <c r="AH45">
        <f>IF(ISBLANK(Calculations!AH45),"",Calculations!AH45)</f>
        <v>18006025027988.758</v>
      </c>
      <c r="AI45">
        <f>IF(ISBLANK(Calculations!AI45),"",Calculations!AI45)</f>
        <v>18120540828460.156</v>
      </c>
      <c r="AJ45">
        <f>IF(ISBLANK(Calculations!AJ45),"",Calculations!AJ45)</f>
        <v>18233294585892.984</v>
      </c>
      <c r="AK45">
        <f>IF(ISBLANK(Calculations!AK45),"",Calculations!AK45)</f>
        <v>18408706107294.723</v>
      </c>
      <c r="AL45">
        <f>IF(ISBLANK(Calculations!AL45),"",Calculations!AL45)</f>
        <v>18584939212676.035</v>
      </c>
      <c r="AM45">
        <f>IF(ISBLANK(Calculations!AM45),"",Calculations!AM45)</f>
        <v>18762561724891.023</v>
      </c>
      <c r="AN45">
        <f>IF(ISBLANK(Calculations!AN45),"",Calculations!AN45)</f>
        <v>18942000310107.355</v>
      </c>
      <c r="AO45">
        <f>IF(ISBLANK(Calculations!AO45),"",Calculations!AO45)</f>
        <v>19123394065073.441</v>
      </c>
      <c r="AP45">
        <f>IF(ISBLANK(Calculations!AP45),"",Calculations!AP45)</f>
        <v>19306735203275.664</v>
      </c>
      <c r="AQ45">
        <f>IF(ISBLANK(Calculations!AQ45),"",Calculations!AQ45)</f>
        <v>19492207936385.047</v>
      </c>
      <c r="AR45">
        <f>IF(ISBLANK(Calculations!AR45),"",Calculations!AR45)</f>
        <v>19679598183342.504</v>
      </c>
      <c r="AS45">
        <f>IF(ISBLANK(Calculations!AS45),"",Calculations!AS45)</f>
        <v>19869177357955.762</v>
      </c>
      <c r="AT45">
        <f>IF(ISBLANK(Calculations!AT45),"",Calculations!AT45)</f>
        <v>20061146102603.137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4.2470408995010991E-2</v>
      </c>
      <c r="K46">
        <f>IF(ISBLANK(Calculations!K46),"",Calculations!K46)</f>
        <v>0.64621947070645125</v>
      </c>
      <c r="L46" t="str">
        <f>IF(ISBLANK(Calculations!L46),"",Calculations!L46)</f>
        <v>RESIDENTIAL</v>
      </c>
      <c r="M46" t="str">
        <f>IF(ISBLANK(Calculations!M46),"",Calculations!M46)</f>
        <v>appl</v>
      </c>
      <c r="N46" t="str">
        <f>IF(ISBLANK(Calculations!N46),"",Calculations!N46)</f>
        <v>petroleum diesel</v>
      </c>
      <c r="O46">
        <f t="shared" si="0"/>
        <v>658684925.31462026</v>
      </c>
      <c r="P46">
        <f>IF(ISBLANK(Calculations!P46),"",Calculations!P46)</f>
        <v>658684925.31462026</v>
      </c>
      <c r="Q46">
        <f>IF(ISBLANK(Calculations!Q46),"",Calculations!Q46)</f>
        <v>658684925.31462026</v>
      </c>
      <c r="R46">
        <f>IF(ISBLANK(Calculations!R46),"",Calculations!R46)</f>
        <v>629935736.21926761</v>
      </c>
      <c r="S46">
        <f>IF(ISBLANK(Calculations!S46),"",Calculations!S46)</f>
        <v>597122868.97156513</v>
      </c>
      <c r="T46">
        <f>IF(ISBLANK(Calculations!T46),"",Calculations!T46)</f>
        <v>563043036.15483189</v>
      </c>
      <c r="U46">
        <f>IF(ISBLANK(Calculations!U46),"",Calculations!U46)</f>
        <v>530366922.9380464</v>
      </c>
      <c r="V46">
        <f>IF(ISBLANK(Calculations!V46),"",Calculations!V46)</f>
        <v>501348380.12421566</v>
      </c>
      <c r="W46">
        <f>IF(ISBLANK(Calculations!W46),"",Calculations!W46)</f>
        <v>477313570.55425167</v>
      </c>
      <c r="X46">
        <f>IF(ISBLANK(Calculations!X46),"",Calculations!X46)</f>
        <v>458755180.02465725</v>
      </c>
      <c r="Y46">
        <f>IF(ISBLANK(Calculations!Y46),"",Calculations!Y46)</f>
        <v>445444970.5033018</v>
      </c>
      <c r="Z46">
        <f>IF(ISBLANK(Calculations!Z46),"",Calculations!Z46)</f>
        <v>436850324.70248145</v>
      </c>
      <c r="AA46">
        <f>IF(ISBLANK(Calculations!AA46),"",Calculations!AA46)</f>
        <v>432058448.72768676</v>
      </c>
      <c r="AB46">
        <f>IF(ISBLANK(Calculations!AB46),"",Calculations!AB46)</f>
        <v>429959873.88986969</v>
      </c>
      <c r="AC46">
        <f>IF(ISBLANK(Calculations!AC46),"",Calculations!AC46)</f>
        <v>429627784.30804247</v>
      </c>
      <c r="AD46">
        <f>IF(ISBLANK(Calculations!AD46),"",Calculations!AD46)</f>
        <v>430504956.78509963</v>
      </c>
      <c r="AE46">
        <f>IF(ISBLANK(Calculations!AE46),"",Calculations!AE46)</f>
        <v>432147490.96181202</v>
      </c>
      <c r="AF46">
        <f>IF(ISBLANK(Calculations!AF46),"",Calculations!AF46)</f>
        <v>434252842.81225246</v>
      </c>
      <c r="AG46">
        <f>IF(ISBLANK(Calculations!AG46),"",Calculations!AG46)</f>
        <v>436545327.2512843</v>
      </c>
      <c r="AH46">
        <f>IF(ISBLANK(Calculations!AH46),"",Calculations!AH46)</f>
        <v>438911770.48674476</v>
      </c>
      <c r="AI46">
        <f>IF(ISBLANK(Calculations!AI46),"",Calculations!AI46)</f>
        <v>441271308.81983733</v>
      </c>
      <c r="AJ46">
        <f>IF(ISBLANK(Calculations!AJ46),"",Calculations!AJ46)</f>
        <v>443599662.70774335</v>
      </c>
      <c r="AK46">
        <f>IF(ISBLANK(Calculations!AK46),"",Calculations!AK46)</f>
        <v>447750832.4145031</v>
      </c>
      <c r="AL46">
        <f>IF(ISBLANK(Calculations!AL46),"",Calculations!AL46)</f>
        <v>451931028.20346546</v>
      </c>
      <c r="AM46">
        <f>IF(ISBLANK(Calculations!AM46),"",Calculations!AM46)</f>
        <v>456157837.66597104</v>
      </c>
      <c r="AN46">
        <f>IF(ISBLANK(Calculations!AN46),"",Calculations!AN46)</f>
        <v>460444194.85652155</v>
      </c>
      <c r="AO46">
        <f>IF(ISBLANK(Calculations!AO46),"",Calculations!AO46)</f>
        <v>464794667.667068</v>
      </c>
      <c r="AP46">
        <f>IF(ISBLANK(Calculations!AP46),"",Calculations!AP46)</f>
        <v>469204043.53210163</v>
      </c>
      <c r="AQ46">
        <f>IF(ISBLANK(Calculations!AQ46),"",Calculations!AQ46)</f>
        <v>473674384.63786411</v>
      </c>
      <c r="AR46">
        <f>IF(ISBLANK(Calculations!AR46),"",Calculations!AR46)</f>
        <v>478197596.87771732</v>
      </c>
      <c r="AS46">
        <f>IF(ISBLANK(Calculations!AS46),"",Calculations!AS46)</f>
        <v>482777509.54469961</v>
      </c>
      <c r="AT46">
        <f>IF(ISBLANK(Calculations!AT46),"",Calculations!AT46)</f>
        <v>487419787.61880589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0.64621947070645125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0.64621947070645125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0.64621947070645125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0.64621947070645125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0.23662978757966727</v>
      </c>
      <c r="K51">
        <f>IF(ISBLANK(Calculations!K51),"",Calculations!K51)</f>
        <v>0.64621947070645125</v>
      </c>
      <c r="L51" t="str">
        <f>IF(ISBLANK(Calculations!L51),"",Calculations!L51)</f>
        <v>RESIDENTIAL</v>
      </c>
      <c r="M51" t="str">
        <f>IF(ISBLANK(Calculations!M51),"",Calculations!M51)</f>
        <v>appl</v>
      </c>
      <c r="N51" t="str">
        <f>IF(ISBLANK(Calculations!N51),"",Calculations!N51)</f>
        <v>LPG propane or butane</v>
      </c>
      <c r="O51">
        <f t="shared" si="0"/>
        <v>1230658117916.8899</v>
      </c>
      <c r="P51">
        <f>IF(ISBLANK(Calculations!P51),"",Calculations!P51)</f>
        <v>1230658117916.8899</v>
      </c>
      <c r="Q51">
        <f>IF(ISBLANK(Calculations!Q51),"",Calculations!Q51)</f>
        <v>1230658117916.8899</v>
      </c>
      <c r="R51">
        <f>IF(ISBLANK(Calculations!R51),"",Calculations!R51)</f>
        <v>1217867736794.75</v>
      </c>
      <c r="S51">
        <f>IF(ISBLANK(Calculations!S51),"",Calculations!S51)</f>
        <v>1210373214498.6851</v>
      </c>
      <c r="T51">
        <f>IF(ISBLANK(Calculations!T51),"",Calculations!T51)</f>
        <v>1207215972146.6704</v>
      </c>
      <c r="U51">
        <f>IF(ISBLANK(Calculations!U51),"",Calculations!U51)</f>
        <v>1207324935176.7778</v>
      </c>
      <c r="V51">
        <f>IF(ISBLANK(Calculations!V51),"",Calculations!V51)</f>
        <v>1209918821637.4099</v>
      </c>
      <c r="W51">
        <f>IF(ISBLANK(Calculations!W51),"",Calculations!W51)</f>
        <v>1214035980598.0684</v>
      </c>
      <c r="X51">
        <f>IF(ISBLANK(Calculations!X51),"",Calculations!X51)</f>
        <v>1218975723701.4524</v>
      </c>
      <c r="Y51">
        <f>IF(ISBLANK(Calculations!Y51),"",Calculations!Y51)</f>
        <v>1224163075709.0781</v>
      </c>
      <c r="Z51">
        <f>IF(ISBLANK(Calculations!Z51),"",Calculations!Z51)</f>
        <v>1229693126773.4446</v>
      </c>
      <c r="AA51">
        <f>IF(ISBLANK(Calculations!AA51),"",Calculations!AA51)</f>
        <v>1235511438524.7542</v>
      </c>
      <c r="AB51">
        <f>IF(ISBLANK(Calculations!AB51),"",Calculations!AB51)</f>
        <v>1241291804211.8926</v>
      </c>
      <c r="AC51">
        <f>IF(ISBLANK(Calculations!AC51),"",Calculations!AC51)</f>
        <v>1246900424234.4761</v>
      </c>
      <c r="AD51">
        <f>IF(ISBLANK(Calculations!AD51),"",Calculations!AD51)</f>
        <v>1252660586573.5576</v>
      </c>
      <c r="AE51">
        <f>IF(ISBLANK(Calculations!AE51),"",Calculations!AE51)</f>
        <v>1258708102471.0664</v>
      </c>
      <c r="AF51">
        <f>IF(ISBLANK(Calculations!AF51),"",Calculations!AF51)</f>
        <v>1265117209646.1831</v>
      </c>
      <c r="AG51">
        <f>IF(ISBLANK(Calculations!AG51),"",Calculations!AG51)</f>
        <v>1271605053999.5715</v>
      </c>
      <c r="AH51">
        <f>IF(ISBLANK(Calculations!AH51),"",Calculations!AH51)</f>
        <v>1278100585671.5962</v>
      </c>
      <c r="AI51">
        <f>IF(ISBLANK(Calculations!AI51),"",Calculations!AI51)</f>
        <v>1284498518092.7944</v>
      </c>
      <c r="AJ51">
        <f>IF(ISBLANK(Calculations!AJ51),"",Calculations!AJ51)</f>
        <v>1290783940509.2922</v>
      </c>
      <c r="AK51">
        <f>IF(ISBLANK(Calculations!AK51),"",Calculations!AK51)</f>
        <v>1303677869233.0044</v>
      </c>
      <c r="AL51">
        <f>IF(ISBLANK(Calculations!AL51),"",Calculations!AL51)</f>
        <v>1316594262735.1147</v>
      </c>
      <c r="AM51">
        <f>IF(ISBLANK(Calculations!AM51),"",Calculations!AM51)</f>
        <v>1329564651231.3066</v>
      </c>
      <c r="AN51">
        <f>IF(ISBLANK(Calculations!AN51),"",Calculations!AN51)</f>
        <v>1342615867259.2437</v>
      </c>
      <c r="AO51">
        <f>IF(ISBLANK(Calculations!AO51),"",Calculations!AO51)</f>
        <v>1355761339434.4141</v>
      </c>
      <c r="AP51">
        <f>IF(ISBLANK(Calculations!AP51),"",Calculations!AP51)</f>
        <v>1369007513279.5063</v>
      </c>
      <c r="AQ51">
        <f>IF(ISBLANK(Calculations!AQ51),"",Calculations!AQ51)</f>
        <v>1382367608512.5244</v>
      </c>
      <c r="AR51">
        <f>IF(ISBLANK(Calculations!AR51),"",Calculations!AR51)</f>
        <v>1395837797454.7917</v>
      </c>
      <c r="AS51">
        <f>IF(ISBLANK(Calculations!AS51),"",Calculations!AS51)</f>
        <v>1409436893665.9958</v>
      </c>
      <c r="AT51">
        <f>IF(ISBLANK(Calculations!AT51),"",Calculations!AT51)</f>
        <v>1423181840640.3423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0.64621947070645125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0.4554533355677437</v>
      </c>
      <c r="K56">
        <f>IF(ISBLANK(Calculations!K56),"",Calculations!K56)</f>
        <v>0.64621947070645125</v>
      </c>
      <c r="L56" t="str">
        <f>IF(ISBLANK(Calculations!L56),"",Calculations!L56)</f>
        <v>RESIDENTIAL</v>
      </c>
      <c r="M56" t="str">
        <f>IF(ISBLANK(Calculations!M56),"",Calculations!M56)</f>
        <v>other</v>
      </c>
      <c r="N56" t="str">
        <f>IF(ISBLANK(Calculations!N56),"",Calculations!N56)</f>
        <v>electricity</v>
      </c>
      <c r="O56">
        <f t="shared" si="0"/>
        <v>23846328667890.363</v>
      </c>
      <c r="P56">
        <f>IF(ISBLANK(Calculations!P56),"",Calculations!P56)</f>
        <v>23846328667890.363</v>
      </c>
      <c r="Q56">
        <f>IF(ISBLANK(Calculations!Q56),"",Calculations!Q56)</f>
        <v>23846328667890.363</v>
      </c>
      <c r="R56">
        <f>IF(ISBLANK(Calculations!R56),"",Calculations!R56)</f>
        <v>24212463355727.898</v>
      </c>
      <c r="S56">
        <f>IF(ISBLANK(Calculations!S56),"",Calculations!S56)</f>
        <v>24640280983496.898</v>
      </c>
      <c r="T56">
        <f>IF(ISBLANK(Calculations!T56),"",Calculations!T56)</f>
        <v>25103143943067.586</v>
      </c>
      <c r="U56">
        <f>IF(ISBLANK(Calculations!U56),"",Calculations!U56)</f>
        <v>25569116749263.953</v>
      </c>
      <c r="V56">
        <f>IF(ISBLANK(Calculations!V56),"",Calculations!V56)</f>
        <v>26001873072079.461</v>
      </c>
      <c r="W56">
        <f>IF(ISBLANK(Calculations!W56),"",Calculations!W56)</f>
        <v>26439095078883.918</v>
      </c>
      <c r="X56">
        <f>IF(ISBLANK(Calculations!X56),"",Calculations!X56)</f>
        <v>26904149439318.391</v>
      </c>
      <c r="Y56">
        <f>IF(ISBLANK(Calculations!Y56),"",Calculations!Y56)</f>
        <v>27330305745011.953</v>
      </c>
      <c r="Z56">
        <f>IF(ISBLANK(Calculations!Z56),"",Calculations!Z56)</f>
        <v>27717326073317.664</v>
      </c>
      <c r="AA56">
        <f>IF(ISBLANK(Calculations!AA56),"",Calculations!AA56)</f>
        <v>28089512085450.434</v>
      </c>
      <c r="AB56">
        <f>IF(ISBLANK(Calculations!AB56),"",Calculations!AB56)</f>
        <v>28460001156051.691</v>
      </c>
      <c r="AC56">
        <f>IF(ISBLANK(Calculations!AC56),"",Calculations!AC56)</f>
        <v>28868273737120.562</v>
      </c>
      <c r="AD56">
        <f>IF(ISBLANK(Calculations!AD56),"",Calculations!AD56)</f>
        <v>29352932356813.383</v>
      </c>
      <c r="AE56">
        <f>IF(ISBLANK(Calculations!AE56),"",Calculations!AE56)</f>
        <v>29863720260526.227</v>
      </c>
      <c r="AF56">
        <f>IF(ISBLANK(Calculations!AF56),"",Calculations!AF56)</f>
        <v>30354853961141.035</v>
      </c>
      <c r="AG56">
        <f>IF(ISBLANK(Calculations!AG56),"",Calculations!AG56)</f>
        <v>30895398818130.844</v>
      </c>
      <c r="AH56">
        <f>IF(ISBLANK(Calculations!AH56),"",Calculations!AH56)</f>
        <v>31430728144128.953</v>
      </c>
      <c r="AI56">
        <f>IF(ISBLANK(Calculations!AI56),"",Calculations!AI56)</f>
        <v>31905254215861.156</v>
      </c>
      <c r="AJ56">
        <f>IF(ISBLANK(Calculations!AJ56),"",Calculations!AJ56)</f>
        <v>32179298285156.953</v>
      </c>
      <c r="AK56">
        <f>IF(ISBLANK(Calculations!AK56),"",Calculations!AK56)</f>
        <v>32439627331813.766</v>
      </c>
      <c r="AL56">
        <f>IF(ISBLANK(Calculations!AL56),"",Calculations!AL56)</f>
        <v>32929117328578.758</v>
      </c>
      <c r="AM56">
        <f>IF(ISBLANK(Calculations!AM56),"",Calculations!AM56)</f>
        <v>33412415361647.5</v>
      </c>
      <c r="AN56">
        <f>IF(ISBLANK(Calculations!AN56),"",Calculations!AN56)</f>
        <v>33791541346055.777</v>
      </c>
      <c r="AO56">
        <f>IF(ISBLANK(Calculations!AO56),"",Calculations!AO56)</f>
        <v>34068893198912.066</v>
      </c>
      <c r="AP56">
        <f>IF(ISBLANK(Calculations!AP56),"",Calculations!AP56)</f>
        <v>34296565485555.98</v>
      </c>
      <c r="AQ56">
        <f>IF(ISBLANK(Calculations!AQ56),"",Calculations!AQ56)</f>
        <v>34426713769476.418</v>
      </c>
      <c r="AR56">
        <f>IF(ISBLANK(Calculations!AR56),"",Calculations!AR56)</f>
        <v>34496650158704.098</v>
      </c>
      <c r="AS56">
        <f>IF(ISBLANK(Calculations!AS56),"",Calculations!AS56)</f>
        <v>34555139373935.672</v>
      </c>
      <c r="AT56">
        <f>IF(ISBLANK(Calculations!AT56),"",Calculations!AT56)</f>
        <v>34585213148870.008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0.64621947070645125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0.64621947070645125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0.64621947070645125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0.64621947070645125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0.64621947070645125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0.64621947070645125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0.64621947070645125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0.64621947070645125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0.64621947070645125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0.14294233764064754</v>
      </c>
      <c r="K69">
        <f>IF(ISBLANK(Calculations!K69),"",Calculations!K69)</f>
        <v>0.35378052929354875</v>
      </c>
      <c r="L69" t="str">
        <f>IF(ISBLANK(Calculations!L69),"",Calculations!L69)</f>
        <v>RESIDENTIAL</v>
      </c>
      <c r="M69" t="str">
        <f>IF(ISBLANK(Calculations!M69),"",Calculations!M69)</f>
        <v>heating</v>
      </c>
      <c r="N69" t="str">
        <f>IF(ISBLANK(Calculations!N69),"",Calculations!N69)</f>
        <v>electricity</v>
      </c>
      <c r="O69">
        <f t="shared" si="0"/>
        <v>4094592253312.9087</v>
      </c>
      <c r="P69">
        <f>IF(ISBLANK(Calculations!P69),"",Calculations!P69)-(SUMIFS(BDEQ!B:B,BDEQ!$AG:$AG,About!$B$2,BDEQ!$AH:$AH,$I69)*BDEQ!$C$2*$J69*$K69)</f>
        <v>4094592253312.9087</v>
      </c>
      <c r="Q69">
        <f>IF(ISBLANK(Calculations!Q69),"",Calculations!Q69)-(SUMIFS(BDEQ!C:C,BDEQ!$AG:$AG,About!$B$2,BDEQ!$AH:$AH,$I69)*BDEQ!$C$2*$J69*$K69)</f>
        <v>4094592253312.9087</v>
      </c>
      <c r="R69">
        <f>IF(ISBLANK(Calculations!R69),"",Calculations!R69)-(SUMIFS(BDEQ!D:D,BDEQ!$AG:$AG,About!$B$2,BDEQ!$AH:$AH,$I69)*BDEQ!$C$2*$J69*$K69)</f>
        <v>4121580568622.8037</v>
      </c>
      <c r="S69" s="99">
        <f>IF(ISBLANK(Calculations!S69),"",Calculations!S69+('IRA Buildings Changes'!$G$39/($AB$68-$R$68)*(S68-$R$68)))-(SUMIFS(BDEQ!E:E,BDEQ!$AG:$AG,About!$B$2,BDEQ!$AH:$AH,$I69)*BDEQ!$C$2*$J69*$K69)</f>
        <v>4149587260372.4214</v>
      </c>
      <c r="T69" s="99">
        <f>IF(ISBLANK(Calculations!T69),"",Calculations!T69+('IRA Buildings Changes'!$G$39/($AB$68-$R$68)*(T68-$R$68)))-(SUMIFS(BDEQ!F:F,BDEQ!$AG:$AG,About!$B$2,BDEQ!$AH:$AH,$I69)*BDEQ!$C$2*$J69*$K69)</f>
        <v>4177511776397.4385</v>
      </c>
      <c r="U69" s="99">
        <f>IF(ISBLANK(Calculations!U69),"",Calculations!U69+('IRA Buildings Changes'!$G$39/($AB$68-$R$68)*(U68-$R$68)))-(SUMIFS(BDEQ!G:G,BDEQ!$AG:$AG,About!$B$2,BDEQ!$AH:$AH,$I69)*BDEQ!$C$2*$J69*$K69)</f>
        <v>4205279852170.499</v>
      </c>
      <c r="V69" s="99">
        <f>IF(ISBLANK(Calculations!V69),"",Calculations!V69+('IRA Buildings Changes'!$G$39/($AB$68-$R$68)*(V68-$R$68)))-(SUMIFS(BDEQ!H:H,BDEQ!$AG:$AG,About!$B$2,BDEQ!$AH:$AH,$I69)*BDEQ!$C$2*$J69*$K69)</f>
        <v>4230502489554.8262</v>
      </c>
      <c r="W69" s="99">
        <f>IF(ISBLANK(Calculations!W69),"",Calculations!W69+('IRA Buildings Changes'!$G$39/($AB$68-$R$68)*(W68-$R$68)))-(SUMIFS(BDEQ!I:I,BDEQ!$AG:$AG,About!$B$2,BDEQ!$AH:$AH,$I69)*BDEQ!$C$2*$J69*$K69)</f>
        <v>4257249780255.4224</v>
      </c>
      <c r="X69" s="99">
        <f>IF(ISBLANK(Calculations!X69),"",Calculations!X69+('IRA Buildings Changes'!$G$39/($AB$68-$R$68)*(X68-$R$68)))-(SUMIFS(BDEQ!J:J,BDEQ!$AG:$AG,About!$B$2,BDEQ!$AH:$AH,$I69)*BDEQ!$C$2*$J69*$K69)</f>
        <v>4282821416044.9795</v>
      </c>
      <c r="Y69" s="99">
        <f>IF(ISBLANK(Calculations!Y69),"",Calculations!Y69+('IRA Buildings Changes'!$G$39/($AB$68-$R$68)*(Y68-$R$68)))-(SUMIFS(BDEQ!K:K,BDEQ!$AG:$AG,About!$B$2,BDEQ!$AH:$AH,$I69)*BDEQ!$C$2*$J69*$K69)</f>
        <v>4304945365980.5005</v>
      </c>
      <c r="Z69" s="99">
        <f>IF(ISBLANK(Calculations!Z69),"",Calculations!Z69+('IRA Buildings Changes'!$G$39/($AB$68-$R$68)*(Z68-$R$68)))-(SUMIFS(BDEQ!L:L,BDEQ!$AG:$AG,About!$B$2,BDEQ!$AH:$AH,$I69)*BDEQ!$C$2*$J69*$K69)</f>
        <v>4328771518681.731</v>
      </c>
      <c r="AA69" s="99">
        <f>IF(ISBLANK(Calculations!AA69),"",Calculations!AA69+('IRA Buildings Changes'!$G$39/($AB$68-$R$68)*(AA68-$R$68)))-(SUMIFS(BDEQ!M:M,BDEQ!$AG:$AG,About!$B$2,BDEQ!$AH:$AH,$I69)*BDEQ!$C$2*$J69*$K69)</f>
        <v>4353097230219.7744</v>
      </c>
      <c r="AB69" s="98">
        <f>IF(ISBLANK(Calculations!AB69),"",Calculations!AB69 + 'IRA Buildings Changes'!$G$39)-(SUMIFS(BDEQ!N:N,BDEQ!$AG:$AG,About!$B$2,BDEQ!$AH:$AH,$I69)*BDEQ!$C$2*$J69*$K69)</f>
        <v>4379744381380.457</v>
      </c>
      <c r="AC69" s="99">
        <f>IF(ISBLANK(Calculations!AC69),"",Calculations!AC69 + 'IRA Buildings Changes'!$G$39)-(SUMIFS(BDEQ!O:O,BDEQ!$AG:$AG,About!$B$2,BDEQ!$AH:$AH,$I69)*BDEQ!$C$2*$J69*$K69)</f>
        <v>4401810682161.6758</v>
      </c>
      <c r="AD69" s="99">
        <f>IF(ISBLANK(Calculations!AD69),"",Calculations!AD69 + 'IRA Buildings Changes'!$G$39)-(SUMIFS(BDEQ!P:P,BDEQ!$AG:$AG,About!$B$2,BDEQ!$AH:$AH,$I69)*BDEQ!$C$2*$J69*$K69)</f>
        <v>4426848214716.3936</v>
      </c>
      <c r="AE69" s="99">
        <f>IF(ISBLANK(Calculations!AE69),"",Calculations!AE69 + 'IRA Buildings Changes'!$G$39)-(SUMIFS(BDEQ!Q:Q,BDEQ!$AG:$AG,About!$B$2,BDEQ!$AH:$AH,$I69)*BDEQ!$C$2*$J69*$K69)</f>
        <v>4452408767706.0547</v>
      </c>
      <c r="AF69" s="99">
        <f>IF(ISBLANK(Calculations!AF69),"",Calculations!AF69 + 'IRA Buildings Changes'!$G$39)-(SUMIFS(BDEQ!R:R,BDEQ!$AG:$AG,About!$B$2,BDEQ!$AH:$AH,$I69)*BDEQ!$C$2*$J69*$K69)</f>
        <v>4482789937414.876</v>
      </c>
      <c r="AG69" s="99">
        <f>IF(ISBLANK(Calculations!AG69),"",Calculations!AG69 + 'IRA Buildings Changes'!$G$39)-(SUMIFS(BDEQ!S:S,BDEQ!$AG:$AG,About!$B$2,BDEQ!$AH:$AH,$I69)*BDEQ!$C$2*$J69*$K69)</f>
        <v>4514987610992.4014</v>
      </c>
      <c r="AH69" s="99">
        <f>IF(ISBLANK(Calculations!AH69),"",Calculations!AH69 + 'IRA Buildings Changes'!$G$39)-(SUMIFS(BDEQ!T:T,BDEQ!$AG:$AG,About!$B$2,BDEQ!$AH:$AH,$I69)*BDEQ!$C$2*$J69*$K69)</f>
        <v>4548633598325.834</v>
      </c>
      <c r="AI69" s="99">
        <f>IF(ISBLANK(Calculations!AI69),"",Calculations!AI69 + 'IRA Buildings Changes'!$G$39)-(SUMIFS(BDEQ!U:U,BDEQ!$AG:$AG,About!$B$2,BDEQ!$AH:$AH,$I69)*BDEQ!$C$2*$J69*$K69)</f>
        <v>4582824822853.4121</v>
      </c>
      <c r="AJ69" s="99">
        <f>IF(ISBLANK(Calculations!AJ69),"",Calculations!AJ69 + 'IRA Buildings Changes'!$G$39)-(SUMIFS(BDEQ!V:V,BDEQ!$AG:$AG,About!$B$2,BDEQ!$AH:$AH,$I69)*BDEQ!$C$2*$J69*$K69)</f>
        <v>4618144529674.6309</v>
      </c>
      <c r="AK69" s="99">
        <f>IF(ISBLANK(Calculations!AK69),"",Calculations!AK69 + 'IRA Buildings Changes'!$G$39)-(SUMIFS(BDEQ!W:W,BDEQ!$AG:$AG,About!$B$2,BDEQ!$AH:$AH,$I69)*BDEQ!$C$2*$J69*$K69)</f>
        <v>4646027171994.8643</v>
      </c>
      <c r="AL69" s="99">
        <f>IF(ISBLANK(Calculations!AL69),"",Calculations!AL69 + 'IRA Buildings Changes'!$G$39)-(SUMIFS(BDEQ!X:X,BDEQ!$AG:$AG,About!$B$2,BDEQ!$AH:$AH,$I69)*BDEQ!$C$2*$J69*$K69)</f>
        <v>4673322603210.1924</v>
      </c>
      <c r="AM69" s="99">
        <f>IF(ISBLANK(Calculations!AM69),"",Calculations!AM69 + 'IRA Buildings Changes'!$G$39)-(SUMIFS(BDEQ!Y:Y,BDEQ!$AG:$AG,About!$B$2,BDEQ!$AH:$AH,$I69)*BDEQ!$C$2*$J69*$K69)</f>
        <v>4699624553961.1562</v>
      </c>
      <c r="AN69" s="99">
        <f>IF(ISBLANK(Calculations!AN69),"",Calculations!AN69 + 'IRA Buildings Changes'!$G$39)-(SUMIFS(BDEQ!Z:Z,BDEQ!$AG:$AG,About!$B$2,BDEQ!$AH:$AH,$I69)*BDEQ!$C$2*$J69*$K69)</f>
        <v>4724957978477.1387</v>
      </c>
      <c r="AO69" s="99">
        <f>IF(ISBLANK(Calculations!AO69),"",Calculations!AO69 + 'IRA Buildings Changes'!$G$39)-(SUMIFS(BDEQ!AA:AA,BDEQ!$AG:$AG,About!$B$2,BDEQ!$AH:$AH,$I69)*BDEQ!$C$2*$J69*$K69)</f>
        <v>4749318996543.7197</v>
      </c>
      <c r="AP69" s="99">
        <f>IF(ISBLANK(Calculations!AP69),"",Calculations!AP69 + 'IRA Buildings Changes'!$G$39)-(SUMIFS(BDEQ!AB:AB,BDEQ!$AG:$AG,About!$B$2,BDEQ!$AH:$AH,$I69)*BDEQ!$C$2*$J69*$K69)</f>
        <v>4771104507131.998</v>
      </c>
      <c r="AQ69" s="99">
        <f>IF(ISBLANK(Calculations!AQ69),"",Calculations!AQ69 + 'IRA Buildings Changes'!$G$39)-(SUMIFS(BDEQ!AC:AC,BDEQ!$AG:$AG,About!$B$2,BDEQ!$AH:$AH,$I69)*BDEQ!$C$2*$J69*$K69)</f>
        <v>4795173563330.5156</v>
      </c>
      <c r="AR69" s="99">
        <f>IF(ISBLANK(Calculations!AR69),"",Calculations!AR69 + 'IRA Buildings Changes'!$G$39)-(SUMIFS(BDEQ!AD:AD,BDEQ!$AG:$AG,About!$B$2,BDEQ!$AH:$AH,$I69)*BDEQ!$C$2*$J69*$K69)</f>
        <v>4819495037967.7793</v>
      </c>
      <c r="AS69" s="99">
        <f>IF(ISBLANK(Calculations!AS69),"",Calculations!AS69 + 'IRA Buildings Changes'!$G$39)-(SUMIFS(BDEQ!AE:AE,BDEQ!$AG:$AG,About!$B$2,BDEQ!$AH:$AH,$I69)*BDEQ!$C$2*$J69*$K69)</f>
        <v>4844265290867.751</v>
      </c>
      <c r="AT69" s="99">
        <f>IF(ISBLANK(Calculations!AT69),"",Calculations!AT69 + 'IRA Buildings Changes'!$G$39)-(SUMIFS(BDEQ!AF:AF,BDEQ!$AG:$AG,About!$B$2,BDEQ!$AH:$AH,$I69)*BDEQ!$C$2*$J69*$K69)</f>
        <v>4869870798100.0938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0.35378052929354875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0.61294908877965437</v>
      </c>
      <c r="K71">
        <f>IF(ISBLANK(Calculations!K71),"",Calculations!K71)</f>
        <v>0.35378052929354875</v>
      </c>
      <c r="L71" t="str">
        <f>IF(ISBLANK(Calculations!L71),"",Calculations!L71)</f>
        <v>RESIDENTIAL</v>
      </c>
      <c r="M71" t="str">
        <f>IF(ISBLANK(Calculations!M71),"",Calculations!M71)</f>
        <v>heating</v>
      </c>
      <c r="N71" t="str">
        <f>IF(ISBLANK(Calculations!N71),"",Calculations!N71)</f>
        <v>natural gas</v>
      </c>
      <c r="O71">
        <f t="shared" si="0"/>
        <v>14204506573141.66</v>
      </c>
      <c r="P71">
        <f>IF(ISBLANK(Calculations!P71),"",Calculations!P71)</f>
        <v>14204506573141.66</v>
      </c>
      <c r="Q71">
        <f>IF(ISBLANK(Calculations!Q71),"",Calculations!Q71)</f>
        <v>14204506573141.66</v>
      </c>
      <c r="R71">
        <f>IF(ISBLANK(Calculations!R71),"",Calculations!R71)</f>
        <v>14179545270615.639</v>
      </c>
      <c r="S71" s="99">
        <f>IF(ISBLANK(Calculations!S71),"",Calculations!S71 + ('IRA Buildings Changes'!$D$39/($AB$68-$R$68)*(S68-$R$68)))</f>
        <v>13671545131161.672</v>
      </c>
      <c r="T71" s="99">
        <f>IF(ISBLANK(Calculations!T71),"",Calculations!T71 + ('IRA Buildings Changes'!$D$39/($AB$68-$R$68)*(T68-$R$68)))</f>
        <v>13160660694315.883</v>
      </c>
      <c r="U71" s="99">
        <f>IF(ISBLANK(Calculations!U71),"",Calculations!U71 + ('IRA Buildings Changes'!$D$39/($AB$68-$R$68)*(U68-$R$68)))</f>
        <v>12642680933740.902</v>
      </c>
      <c r="V71" s="99">
        <f>IF(ISBLANK(Calculations!V71),"",Calculations!V71 + ('IRA Buildings Changes'!$D$39/($AB$68-$R$68)*(V68-$R$68)))</f>
        <v>12114024542137.504</v>
      </c>
      <c r="W71" s="99">
        <f>IF(ISBLANK(Calculations!W71),"",Calculations!W71 + ('IRA Buildings Changes'!$D$39/($AB$68-$R$68)*(W68-$R$68)))</f>
        <v>11596633390961.311</v>
      </c>
      <c r="X71" s="99">
        <f>IF(ISBLANK(Calculations!X71),"",Calculations!X71 + ('IRA Buildings Changes'!$D$39/($AB$68-$R$68)*(X68-$R$68)))</f>
        <v>11075983037856.168</v>
      </c>
      <c r="Y71" s="99">
        <f>IF(ISBLANK(Calculations!Y71),"",Calculations!Y71 + ('IRA Buildings Changes'!$D$39/($AB$68-$R$68)*(Y68-$R$68)))</f>
        <v>10542445713061.926</v>
      </c>
      <c r="Z71" s="99">
        <f>IF(ISBLANK(Calculations!Z71),"",Calculations!Z71 + ('IRA Buildings Changes'!$D$39/($AB$68-$R$68)*(Z68-$R$68)))</f>
        <v>10013045631232.055</v>
      </c>
      <c r="AA71" s="99">
        <f>IF(ISBLANK(Calculations!AA71),"",Calculations!AA71 + ('IRA Buildings Changes'!$D$39/($AB$68-$R$68)*(AA68-$R$68)))</f>
        <v>9485031836494.2539</v>
      </c>
      <c r="AB71" s="98">
        <f>IF(ISBLANK(Calculations!AB71),"",Calculations!AB71 + 'IRA Buildings Changes'!D39)</f>
        <v>8960200967491.3398</v>
      </c>
      <c r="AC71" s="99">
        <f>IF(ISBLANK(Calculations!AC71),"",Calculations!AC71 + 'IRA Buildings Changes'!$D$39)</f>
        <v>8896127123960.6641</v>
      </c>
      <c r="AD71" s="99">
        <f>IF(ISBLANK(Calculations!AD71),"",Calculations!AD71 + 'IRA Buildings Changes'!$D$39)</f>
        <v>8841789827693.5469</v>
      </c>
      <c r="AE71" s="99">
        <f>IF(ISBLANK(Calculations!AE71),"",Calculations!AE71 + 'IRA Buildings Changes'!$D$39)</f>
        <v>8787423668792.6123</v>
      </c>
      <c r="AF71" s="99">
        <f>IF(ISBLANK(Calculations!AF71),"",Calculations!AF71 + 'IRA Buildings Changes'!$D$39)</f>
        <v>8749639494945.9092</v>
      </c>
      <c r="AG71" s="99">
        <f>IF(ISBLANK(Calculations!AG71),"",Calculations!AG71 + 'IRA Buildings Changes'!$D$39)</f>
        <v>8720420195151.751</v>
      </c>
      <c r="AH71" s="99">
        <f>IF(ISBLANK(Calculations!AH71),"",Calculations!AH71 + 'IRA Buildings Changes'!$D$39)</f>
        <v>8699991256251.1826</v>
      </c>
      <c r="AI71" s="99">
        <f>IF(ISBLANK(Calculations!AI71),"",Calculations!AI71 + 'IRA Buildings Changes'!$D$39)</f>
        <v>8687752197940.2393</v>
      </c>
      <c r="AJ71" s="99">
        <f>IF(ISBLANK(Calculations!AJ71),"",Calculations!AJ71 + 'IRA Buildings Changes'!$D$39)</f>
        <v>8680093394935.292</v>
      </c>
      <c r="AK71" s="99">
        <f>IF(ISBLANK(Calculations!AK71),"",Calculations!AK71 + 'IRA Buildings Changes'!$D$39)</f>
        <v>8682229915765.3818</v>
      </c>
      <c r="AL71" s="99">
        <f>IF(ISBLANK(Calculations!AL71),"",Calculations!AL71 + 'IRA Buildings Changes'!$D$39)</f>
        <v>8694309349131.5869</v>
      </c>
      <c r="AM71" s="99">
        <f>IF(ISBLANK(Calculations!AM71),"",Calculations!AM71 + 'IRA Buildings Changes'!$D$39)</f>
        <v>8715989089115.7412</v>
      </c>
      <c r="AN71" s="99">
        <f>IF(ISBLANK(Calculations!AN71),"",Calculations!AN71 + 'IRA Buildings Changes'!$D$39)</f>
        <v>8746668455397.6045</v>
      </c>
      <c r="AO71" s="99">
        <f>IF(ISBLANK(Calculations!AO71),"",Calculations!AO71 + 'IRA Buildings Changes'!$D$39)</f>
        <v>8785127317909.9873</v>
      </c>
      <c r="AP71" s="99">
        <f>IF(ISBLANK(Calculations!AP71),"",Calculations!AP71 + 'IRA Buildings Changes'!$D$39)</f>
        <v>8822538114398.9766</v>
      </c>
      <c r="AQ71" s="99">
        <f>IF(ISBLANK(Calculations!AQ71),"",Calculations!AQ71 + 'IRA Buildings Changes'!$D$39)</f>
        <v>8870962681932.7539</v>
      </c>
      <c r="AR71" s="99">
        <f>IF(ISBLANK(Calculations!AR71),"",Calculations!AR71 + 'IRA Buildings Changes'!$D$39)</f>
        <v>8922037167392.6875</v>
      </c>
      <c r="AS71" s="99">
        <f>IF(ISBLANK(Calculations!AS71),"",Calculations!AS71 + 'IRA Buildings Changes'!$D$39)</f>
        <v>8974528795746.7773</v>
      </c>
      <c r="AT71" s="99">
        <f>IF(ISBLANK(Calculations!AT71),"",Calculations!AT71 + 'IRA Buildings Changes'!$D$39)</f>
        <v>9027541683957.9766</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0.95752959100498902</v>
      </c>
      <c r="K72">
        <f>IF(ISBLANK(Calculations!K72),"",Calculations!K72)</f>
        <v>0.35378052929354875</v>
      </c>
      <c r="L72" t="str">
        <f>IF(ISBLANK(Calculations!L72),"",Calculations!L72)</f>
        <v>RESIDENTIAL</v>
      </c>
      <c r="M72" t="str">
        <f>IF(ISBLANK(Calculations!M72),"",Calculations!M72)</f>
        <v>heating</v>
      </c>
      <c r="N72" t="str">
        <f>IF(ISBLANK(Calculations!N72),"",Calculations!N72)</f>
        <v>petroleum diesel</v>
      </c>
      <c r="O72">
        <f t="shared" si="0"/>
        <v>8130127812.4795265</v>
      </c>
      <c r="P72">
        <f>IF(ISBLANK(Calculations!P72),"",Calculations!P72)</f>
        <v>8130127812.4795265</v>
      </c>
      <c r="Q72">
        <f>IF(ISBLANK(Calculations!Q72),"",Calculations!Q72)</f>
        <v>8130127812.4795265</v>
      </c>
      <c r="R72">
        <f>IF(ISBLANK(Calculations!R72),"",Calculations!R72)</f>
        <v>8366043591.6986132</v>
      </c>
      <c r="S72">
        <f>IF(ISBLANK(Calculations!S72),"",Calculations!S72)</f>
        <v>8541236928.5116711</v>
      </c>
      <c r="T72">
        <f>IF(ISBLANK(Calculations!T72),"",Calculations!T72)</f>
        <v>8652794561.7344818</v>
      </c>
      <c r="U72">
        <f>IF(ISBLANK(Calculations!U72),"",Calculations!U72)</f>
        <v>8684439138.5121479</v>
      </c>
      <c r="V72">
        <f>IF(ISBLANK(Calculations!V72),"",Calculations!V72)</f>
        <v>8622840723.921299</v>
      </c>
      <c r="W72">
        <f>IF(ISBLANK(Calculations!W72),"",Calculations!W72)</f>
        <v>8474042701.0678215</v>
      </c>
      <c r="X72">
        <f>IF(ISBLANK(Calculations!X72),"",Calculations!X72)</f>
        <v>8223880838.0251589</v>
      </c>
      <c r="Y72">
        <f>IF(ISBLANK(Calculations!Y72),"",Calculations!Y72)</f>
        <v>7867804979.0057344</v>
      </c>
      <c r="Z72">
        <f>IF(ISBLANK(Calculations!Z72),"",Calculations!Z72)</f>
        <v>7425688229.0691376</v>
      </c>
      <c r="AA72">
        <f>IF(ISBLANK(Calculations!AA72),"",Calculations!AA72)</f>
        <v>6916875718.264843</v>
      </c>
      <c r="AB72">
        <f>IF(ISBLANK(Calculations!AB72),"",Calculations!AB72)</f>
        <v>6366931176.6309156</v>
      </c>
      <c r="AC72">
        <f>IF(ISBLANK(Calculations!AC72),"",Calculations!AC72)</f>
        <v>5792849977.5407257</v>
      </c>
      <c r="AD72">
        <f>IF(ISBLANK(Calculations!AD72),"",Calculations!AD72)</f>
        <v>5220706140.7567616</v>
      </c>
      <c r="AE72">
        <f>IF(ISBLANK(Calculations!AE72),"",Calculations!AE72)</f>
        <v>4664162543.0174837</v>
      </c>
      <c r="AF72">
        <f>IF(ISBLANK(Calculations!AF72),"",Calculations!AF72)</f>
        <v>4143583437.9497628</v>
      </c>
      <c r="AG72">
        <f>IF(ISBLANK(Calculations!AG72),"",Calculations!AG72)</f>
        <v>3664006334.9288602</v>
      </c>
      <c r="AH72">
        <f>IF(ISBLANK(Calculations!AH72),"",Calculations!AH72)</f>
        <v>3227198376.5324378</v>
      </c>
      <c r="AI72">
        <f>IF(ISBLANK(Calculations!AI72),"",Calculations!AI72)</f>
        <v>2830916020.319952</v>
      </c>
      <c r="AJ72">
        <f>IF(ISBLANK(Calculations!AJ72),"",Calculations!AJ72)</f>
        <v>2468074188.1495233</v>
      </c>
      <c r="AK72">
        <f>IF(ISBLANK(Calculations!AK72),"",Calculations!AK72)</f>
        <v>2134349836.294522</v>
      </c>
      <c r="AL72">
        <f>IF(ISBLANK(Calculations!AL72),"",Calculations!AL72)</f>
        <v>1826384240.6616244</v>
      </c>
      <c r="AM72">
        <f>IF(ISBLANK(Calculations!AM72),"",Calculations!AM72)</f>
        <v>1541948087.7772965</v>
      </c>
      <c r="AN72">
        <f>IF(ISBLANK(Calculations!AN72),"",Calculations!AN72)</f>
        <v>1281441061.9894111</v>
      </c>
      <c r="AO72">
        <f>IF(ISBLANK(Calculations!AO72),"",Calculations!AO72)</f>
        <v>1046504910.3476453</v>
      </c>
      <c r="AP72">
        <f>IF(ISBLANK(Calculations!AP72),"",Calculations!AP72)</f>
        <v>838310735.24811482</v>
      </c>
      <c r="AQ72">
        <f>IF(ISBLANK(Calculations!AQ72),"",Calculations!AQ72)</f>
        <v>658659531.73414946</v>
      </c>
      <c r="AR72">
        <f>IF(ISBLANK(Calculations!AR72),"",Calculations!AR72)</f>
        <v>506885734.50385165</v>
      </c>
      <c r="AS72">
        <f>IF(ISBLANK(Calculations!AS72),"",Calculations!AS72)</f>
        <v>381734186.21826446</v>
      </c>
      <c r="AT72">
        <f>IF(ISBLANK(Calculations!AT72),"",Calculations!AT72)</f>
        <v>281132428.19618446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0.35378052929354875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0.35378052929354875</v>
      </c>
      <c r="L74" t="str">
        <f>IF(ISBLANK(Calculations!L74),"",Calculations!L74)</f>
        <v>RESIDENTIAL</v>
      </c>
      <c r="M74" t="str">
        <f>IF(ISBLANK(Calculations!M74),"",Calculations!M74)</f>
        <v>heating</v>
      </c>
      <c r="N74" t="str">
        <f>IF(ISBLANK(Calculations!N74),"",Calculations!N74)</f>
        <v>biomass</v>
      </c>
      <c r="O74">
        <f t="shared" si="0"/>
        <v>1232571364058.7239</v>
      </c>
      <c r="P74">
        <f>IF(ISBLANK(Calculations!P74),"",Calculations!P74)</f>
        <v>1232571364058.7239</v>
      </c>
      <c r="Q74">
        <f>IF(ISBLANK(Calculations!Q74),"",Calculations!Q74)</f>
        <v>1232571364058.7239</v>
      </c>
      <c r="R74">
        <f>IF(ISBLANK(Calculations!R74),"",Calculations!R74)</f>
        <v>1226898805300.4219</v>
      </c>
      <c r="S74">
        <f>IF(ISBLANK(Calculations!S74),"",Calculations!S74)</f>
        <v>1220491844840.259</v>
      </c>
      <c r="T74">
        <f>IF(ISBLANK(Calculations!T74),"",Calculations!T74)</f>
        <v>1214659778961.4304</v>
      </c>
      <c r="U74">
        <f>IF(ISBLANK(Calculations!U74),"",Calculations!U74)</f>
        <v>1209048830621.9348</v>
      </c>
      <c r="V74">
        <f>IF(ISBLANK(Calculations!V74),"",Calculations!V74)</f>
        <v>1203046994829.2903</v>
      </c>
      <c r="W74">
        <f>IF(ISBLANK(Calculations!W74),"",Calculations!W74)</f>
        <v>1198391676231.5935</v>
      </c>
      <c r="X74">
        <f>IF(ISBLANK(Calculations!X74),"",Calculations!X74)</f>
        <v>1194199571947.4148</v>
      </c>
      <c r="Y74">
        <f>IF(ISBLANK(Calculations!Y74),"",Calculations!Y74)</f>
        <v>1189370763463.0454</v>
      </c>
      <c r="Z74">
        <f>IF(ISBLANK(Calculations!Z74),"",Calculations!Z74)</f>
        <v>1185596697300.0354</v>
      </c>
      <c r="AA74">
        <f>IF(ISBLANK(Calculations!AA74),"",Calculations!AA74)</f>
        <v>1182501179753.2747</v>
      </c>
      <c r="AB74">
        <f>IF(ISBLANK(Calculations!AB74),"",Calculations!AB74)</f>
        <v>1180396922024.3787</v>
      </c>
      <c r="AC74">
        <f>IF(ISBLANK(Calculations!AC74),"",Calculations!AC74)</f>
        <v>1178655243274.4436</v>
      </c>
      <c r="AD74">
        <f>IF(ISBLANK(Calculations!AD74),"",Calculations!AD74)</f>
        <v>1178466603201.1548</v>
      </c>
      <c r="AE74">
        <f>IF(ISBLANK(Calculations!AE74),"",Calculations!AE74)</f>
        <v>1179102111911.4624</v>
      </c>
      <c r="AF74">
        <f>IF(ISBLANK(Calculations!AF74),"",Calculations!AF74)</f>
        <v>1182252301061.7957</v>
      </c>
      <c r="AG74">
        <f>IF(ISBLANK(Calculations!AG74),"",Calculations!AG74)</f>
        <v>1186803133591.1067</v>
      </c>
      <c r="AH74">
        <f>IF(ISBLANK(Calculations!AH74),"",Calculations!AH74)</f>
        <v>1192424662221.7932</v>
      </c>
      <c r="AI74">
        <f>IF(ISBLANK(Calculations!AI74),"",Calculations!AI74)</f>
        <v>1198332533086.4036</v>
      </c>
      <c r="AJ74">
        <f>IF(ISBLANK(Calculations!AJ74),"",Calculations!AJ74)</f>
        <v>1203855331246.8237</v>
      </c>
      <c r="AK74">
        <f>IF(ISBLANK(Calculations!AK74),"",Calculations!AK74)</f>
        <v>1212181072299.5198</v>
      </c>
      <c r="AL74">
        <f>IF(ISBLANK(Calculations!AL74),"",Calculations!AL74)</f>
        <v>1219692378600.968</v>
      </c>
      <c r="AM74">
        <f>IF(ISBLANK(Calculations!AM74),"",Calculations!AM74)</f>
        <v>1226146977540.7981</v>
      </c>
      <c r="AN74">
        <f>IF(ISBLANK(Calculations!AN74),"",Calculations!AN74)</f>
        <v>1231624982853.6243</v>
      </c>
      <c r="AO74">
        <f>IF(ISBLANK(Calculations!AO74),"",Calculations!AO74)</f>
        <v>1236483045701.4253</v>
      </c>
      <c r="AP74">
        <f>IF(ISBLANK(Calculations!AP74),"",Calculations!AP74)</f>
        <v>1240443934262.3865</v>
      </c>
      <c r="AQ74">
        <f>IF(ISBLANK(Calculations!AQ74),"",Calculations!AQ74)</f>
        <v>1245048981018.8191</v>
      </c>
      <c r="AR74">
        <f>IF(ISBLANK(Calculations!AR74),"",Calculations!AR74)</f>
        <v>1249801196148.6482</v>
      </c>
      <c r="AS74">
        <f>IF(ISBLANK(Calculations!AS74),"",Calculations!AS74)</f>
        <v>1254695032179.1992</v>
      </c>
      <c r="AT74">
        <f>IF(ISBLANK(Calculations!AT74),"",Calculations!AT74)</f>
        <v>1259774267417.427</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0.35378052929354875</v>
      </c>
      <c r="L75" t="str">
        <f>IF(ISBLANK(Calculations!L75),"",Calculations!L75)</f>
        <v>RESIDENTIAL</v>
      </c>
      <c r="M75" t="str">
        <f>IF(ISBLANK(Calculations!M75),"",Calculations!M75)</f>
        <v>heating</v>
      </c>
      <c r="N75" t="str">
        <f>IF(ISBLANK(Calculations!N75),"",Calculations!N75)</f>
        <v>kerosene</v>
      </c>
      <c r="O75">
        <f t="shared" si="0"/>
        <v>1061341587.8806462</v>
      </c>
      <c r="P75">
        <f>IF(ISBLANK(Calculations!P75),"",Calculations!P75)</f>
        <v>1061341587.8806462</v>
      </c>
      <c r="Q75">
        <f>IF(ISBLANK(Calculations!Q75),"",Calculations!Q75)</f>
        <v>1061341587.8806462</v>
      </c>
      <c r="R75">
        <f>IF(ISBLANK(Calculations!R75),"",Calculations!R75)</f>
        <v>1070785285.3698945</v>
      </c>
      <c r="S75">
        <f>IF(ISBLANK(Calculations!S75),"",Calculations!S75)</f>
        <v>1079229752.6024051</v>
      </c>
      <c r="T75">
        <f>IF(ISBLANK(Calculations!T75),"",Calculations!T75)</f>
        <v>1087791465.7767971</v>
      </c>
      <c r="U75">
        <f>IF(ISBLANK(Calculations!U75),"",Calculations!U75)</f>
        <v>1095963562.4729059</v>
      </c>
      <c r="V75">
        <f>IF(ISBLANK(Calculations!V75),"",Calculations!V75)</f>
        <v>1103296346.9785664</v>
      </c>
      <c r="W75">
        <f>IF(ISBLANK(Calculations!W75),"",Calculations!W75)</f>
        <v>1110564269.4371276</v>
      </c>
      <c r="X75">
        <f>IF(ISBLANK(Calculations!X75),"",Calculations!X75)</f>
        <v>1116832932.2470577</v>
      </c>
      <c r="Y75">
        <f>IF(ISBLANK(Calculations!Y75),"",Calculations!Y75)</f>
        <v>1121212542.1380875</v>
      </c>
      <c r="Z75">
        <f>IF(ISBLANK(Calculations!Z75),"",Calculations!Z75)</f>
        <v>1125051137.954212</v>
      </c>
      <c r="AA75">
        <f>IF(ISBLANK(Calculations!AA75),"",Calculations!AA75)</f>
        <v>1127983059.7257595</v>
      </c>
      <c r="AB75">
        <f>IF(ISBLANK(Calculations!AB75),"",Calculations!AB75)</f>
        <v>1129951603.7656572</v>
      </c>
      <c r="AC75">
        <f>IF(ISBLANK(Calculations!AC75),"",Calculations!AC75)</f>
        <v>1130969372.2119071</v>
      </c>
      <c r="AD75">
        <f>IF(ISBLANK(Calculations!AD75),"",Calculations!AD75)</f>
        <v>1131623524.8849437</v>
      </c>
      <c r="AE75">
        <f>IF(ISBLANK(Calculations!AE75),"",Calculations!AE75)</f>
        <v>1131735489.9735839</v>
      </c>
      <c r="AF75">
        <f>IF(ISBLANK(Calculations!AF75),"",Calculations!AF75)</f>
        <v>1132802882.6281087</v>
      </c>
      <c r="AG75">
        <f>IF(ISBLANK(Calculations!AG75),"",Calculations!AG75)</f>
        <v>1134228611.5569057</v>
      </c>
      <c r="AH75">
        <f>IF(ISBLANK(Calculations!AH75),"",Calculations!AH75)</f>
        <v>1136018241.5892901</v>
      </c>
      <c r="AI75">
        <f>IF(ISBLANK(Calculations!AI75),"",Calculations!AI75)</f>
        <v>1138044780.8037906</v>
      </c>
      <c r="AJ75">
        <f>IF(ISBLANK(Calculations!AJ75),"",Calculations!AJ75)</f>
        <v>1140166571.6427624</v>
      </c>
      <c r="AK75">
        <f>IF(ISBLANK(Calculations!AK75),"",Calculations!AK75)</f>
        <v>1147006451.3400254</v>
      </c>
      <c r="AL75">
        <f>IF(ISBLANK(Calculations!AL75),"",Calculations!AL75)</f>
        <v>1153973602.8096983</v>
      </c>
      <c r="AM75">
        <f>IF(ISBLANK(Calculations!AM75),"",Calculations!AM75)</f>
        <v>1161042793.2790859</v>
      </c>
      <c r="AN75">
        <f>IF(ISBLANK(Calculations!AN75),"",Calculations!AN75)</f>
        <v>1168220334.6590698</v>
      </c>
      <c r="AO75">
        <f>IF(ISBLANK(Calculations!AO75),"",Calculations!AO75)</f>
        <v>1175526213.777282</v>
      </c>
      <c r="AP75">
        <f>IF(ISBLANK(Calculations!AP75),"",Calculations!AP75)</f>
        <v>1182368029.9878168</v>
      </c>
      <c r="AQ75">
        <f>IF(ISBLANK(Calculations!AQ75),"",Calculations!AQ75)</f>
        <v>1189981125.7649555</v>
      </c>
      <c r="AR75">
        <f>IF(ISBLANK(Calculations!AR75),"",Calculations!AR75)</f>
        <v>1197765838.5315411</v>
      </c>
      <c r="AS75">
        <f>IF(ISBLANK(Calculations!AS75),"",Calculations!AS75)</f>
        <v>1205725078.2788496</v>
      </c>
      <c r="AT75">
        <f>IF(ISBLANK(Calculations!AT75),"",Calculations!AT75)</f>
        <v>1213854498.9189124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0.35378052929354875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0.76337021242033276</v>
      </c>
      <c r="K77">
        <f>IF(ISBLANK(Calculations!K77),"",Calculations!K77)</f>
        <v>0.35378052929354875</v>
      </c>
      <c r="L77" t="str">
        <f>IF(ISBLANK(Calculations!L77),"",Calculations!L77)</f>
        <v>RESIDENTIAL</v>
      </c>
      <c r="M77" t="str">
        <f>IF(ISBLANK(Calculations!M77),"",Calculations!M77)</f>
        <v>heating</v>
      </c>
      <c r="N77" t="str">
        <f>IF(ISBLANK(Calculations!N77),"",Calculations!N77)</f>
        <v>LPG propane or butane</v>
      </c>
      <c r="O77">
        <f t="shared" si="0"/>
        <v>2173487287230.2083</v>
      </c>
      <c r="P77">
        <f>IF(ISBLANK(Calculations!P77),"",Calculations!P77)</f>
        <v>2173487287230.2083</v>
      </c>
      <c r="Q77">
        <f>IF(ISBLANK(Calculations!Q77),"",Calculations!Q77)</f>
        <v>2173487287230.2083</v>
      </c>
      <c r="R77">
        <f>IF(ISBLANK(Calculations!R77),"",Calculations!R77)</f>
        <v>2181672785077.8638</v>
      </c>
      <c r="S77">
        <f>IF(ISBLANK(Calculations!S77),"",Calculations!S77)</f>
        <v>2188150409897.0493</v>
      </c>
      <c r="T77">
        <f>IF(ISBLANK(Calculations!T77),"",Calculations!T77)</f>
        <v>2195322868463.6284</v>
      </c>
      <c r="U77">
        <f>IF(ISBLANK(Calculations!U77),"",Calculations!U77)</f>
        <v>2202473722677.7036</v>
      </c>
      <c r="V77">
        <f>IF(ISBLANK(Calculations!V77),"",Calculations!V77)</f>
        <v>2209037739343.749</v>
      </c>
      <c r="W77">
        <f>IF(ISBLANK(Calculations!W77),"",Calculations!W77)</f>
        <v>2218790235602.7061</v>
      </c>
      <c r="X77">
        <f>IF(ISBLANK(Calculations!X77),"",Calculations!X77)</f>
        <v>2229399104823.1187</v>
      </c>
      <c r="Y77">
        <f>IF(ISBLANK(Calculations!Y77),"",Calculations!Y77)</f>
        <v>2238954224994.999</v>
      </c>
      <c r="Z77">
        <f>IF(ISBLANK(Calculations!Z77),"",Calculations!Z77)</f>
        <v>2250097146491.4673</v>
      </c>
      <c r="AA77">
        <f>IF(ISBLANK(Calculations!AA77),"",Calculations!AA77)</f>
        <v>2261525755564.9795</v>
      </c>
      <c r="AB77">
        <f>IF(ISBLANK(Calculations!AB77),"",Calculations!AB77)</f>
        <v>2272585103858.5122</v>
      </c>
      <c r="AC77">
        <f>IF(ISBLANK(Calculations!AC77),"",Calculations!AC77)</f>
        <v>2281172957920.1392</v>
      </c>
      <c r="AD77">
        <f>IF(ISBLANK(Calculations!AD77),"",Calculations!AD77)</f>
        <v>2289544207836.1875</v>
      </c>
      <c r="AE77">
        <f>IF(ISBLANK(Calculations!AE77),"",Calculations!AE77)</f>
        <v>2295579803655.1909</v>
      </c>
      <c r="AF77">
        <f>IF(ISBLANK(Calculations!AF77),"",Calculations!AF77)</f>
        <v>2301976184833.1738</v>
      </c>
      <c r="AG77">
        <f>IF(ISBLANK(Calculations!AG77),"",Calculations!AG77)</f>
        <v>2307171591371.8589</v>
      </c>
      <c r="AH77">
        <f>IF(ISBLANK(Calculations!AH77),"",Calculations!AH77)</f>
        <v>2311569225256.4688</v>
      </c>
      <c r="AI77">
        <f>IF(ISBLANK(Calculations!AI77),"",Calculations!AI77)</f>
        <v>2315475681482.002</v>
      </c>
      <c r="AJ77">
        <f>IF(ISBLANK(Calculations!AJ77),"",Calculations!AJ77)</f>
        <v>2318540818870.8008</v>
      </c>
      <c r="AK77">
        <f>IF(ISBLANK(Calculations!AK77),"",Calculations!AK77)</f>
        <v>2325453339990.1396</v>
      </c>
      <c r="AL77">
        <f>IF(ISBLANK(Calculations!AL77),"",Calculations!AL77)</f>
        <v>2333553539777.7134</v>
      </c>
      <c r="AM77">
        <f>IF(ISBLANK(Calculations!AM77),"",Calculations!AM77)</f>
        <v>2342964042175.1958</v>
      </c>
      <c r="AN77">
        <f>IF(ISBLANK(Calculations!AN77),"",Calculations!AN77)</f>
        <v>2353752743204.0479</v>
      </c>
      <c r="AO77">
        <f>IF(ISBLANK(Calculations!AO77),"",Calculations!AO77)</f>
        <v>2365781570287.7583</v>
      </c>
      <c r="AP77">
        <f>IF(ISBLANK(Calculations!AP77),"",Calculations!AP77)</f>
        <v>2377506340964.9077</v>
      </c>
      <c r="AQ77">
        <f>IF(ISBLANK(Calculations!AQ77),"",Calculations!AQ77)</f>
        <v>2391026722235.4194</v>
      </c>
      <c r="AR77">
        <f>IF(ISBLANK(Calculations!AR77),"",Calculations!AR77)</f>
        <v>2404835010727.1074</v>
      </c>
      <c r="AS77">
        <f>IF(ISBLANK(Calculations!AS77),"",Calculations!AS77)</f>
        <v>2418663504733.9766</v>
      </c>
      <c r="AT77">
        <f>IF(ISBLANK(Calculations!AT77),"",Calculations!AT77)</f>
        <v>2432360398579.292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0.35378052929354875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0.13514399293578935</v>
      </c>
      <c r="K82">
        <f>IF(ISBLANK(Calculations!K82),"",Calculations!K82)</f>
        <v>0.35378052929354875</v>
      </c>
      <c r="L82" t="str">
        <f>IF(ISBLANK(Calculations!L82),"",Calculations!L82)</f>
        <v>RESIDENTIAL</v>
      </c>
      <c r="M82" t="str">
        <f>IF(ISBLANK(Calculations!M82),"",Calculations!M82)</f>
        <v>cooling</v>
      </c>
      <c r="N82" t="str">
        <f>IF(ISBLANK(Calculations!N82),"",Calculations!N82)</f>
        <v>electricity</v>
      </c>
      <c r="O82">
        <f t="shared" ref="O82:O145" si="1">P82</f>
        <v>3871208178697.8032</v>
      </c>
      <c r="P82">
        <f>IF(ISBLANK(Calculations!P82),"",Calculations!P82)-(SUMIFS(BDEQ!B:B,BDEQ!$AG:$AG,About!$B$2,BDEQ!$AH:$AH,$I82)*BDEQ!$C$2*$J82*$K82)</f>
        <v>3871208178697.8032</v>
      </c>
      <c r="Q82">
        <f>IF(ISBLANK(Calculations!Q82),"",Calculations!Q82)-(SUMIFS(BDEQ!C:C,BDEQ!$AG:$AG,About!$B$2,BDEQ!$AH:$AH,$I82)*BDEQ!$C$2*$J82*$K82)</f>
        <v>3871208178697.8032</v>
      </c>
      <c r="R82">
        <f>IF(ISBLANK(Calculations!R82),"",Calculations!R82)-(SUMIFS(BDEQ!D:D,BDEQ!$AG:$AG,About!$B$2,BDEQ!$AH:$AH,$I82)*BDEQ!$C$2*$J82*$K82)</f>
        <v>3783143177084.9399</v>
      </c>
      <c r="S82" s="99">
        <f>IF(ISBLANK(Calculations!S82),"",Calculations!S82 + ('IRA Buildings Changes'!$C$39/($AB$81-$R$81)*(S81-$R$81)))-(SUMIFS(BDEQ!E:E,BDEQ!$AG:$AG,About!$B$2,BDEQ!$AH:$AH,$I82)*BDEQ!$C$2*$J82*$K82)</f>
        <v>3870801686929.6909</v>
      </c>
      <c r="T82" s="99">
        <f>IF(ISBLANK(Calculations!T82),"",Calculations!T82 + ('IRA Buildings Changes'!$C$39/($AB$81-$R$81)*(T81-$R$81)))-(SUMIFS(BDEQ!F:F,BDEQ!$AG:$AG,About!$B$2,BDEQ!$AH:$AH,$I82)*BDEQ!$C$2*$J82*$K82)</f>
        <v>3964395034416.9683</v>
      </c>
      <c r="U82" s="99">
        <f>IF(ISBLANK(Calculations!U82),"",Calculations!U82 + ('IRA Buildings Changes'!$C$39/($AB$81-$R$81)*(U81-$R$81)))-(SUMIFS(BDEQ!G:G,BDEQ!$AG:$AG,About!$B$2,BDEQ!$AH:$AH,$I82)*BDEQ!$C$2*$J82*$K82)</f>
        <v>4066311462805.1621</v>
      </c>
      <c r="V82" s="99">
        <f>IF(ISBLANK(Calculations!V82),"",Calculations!V82 + ('IRA Buildings Changes'!$C$39/($AB$81-$R$81)*(V81-$R$81)))-(SUMIFS(BDEQ!H:H,BDEQ!$AG:$AG,About!$B$2,BDEQ!$AH:$AH,$I82)*BDEQ!$C$2*$J82*$K82)</f>
        <v>4179191104105.3345</v>
      </c>
      <c r="W82" s="99">
        <f>IF(ISBLANK(Calculations!W82),"",Calculations!W82 + ('IRA Buildings Changes'!$C$39/($AB$81-$R$81)*(W81-$R$81)))-(SUMIFS(BDEQ!I:I,BDEQ!$AG:$AG,About!$B$2,BDEQ!$AH:$AH,$I82)*BDEQ!$C$2*$J82*$K82)</f>
        <v>4300759093022.2524</v>
      </c>
      <c r="X82" s="99">
        <f>IF(ISBLANK(Calculations!X82),"",Calculations!X82 + ('IRA Buildings Changes'!$C$39/($AB$81-$R$81)*(X81-$R$81)))-(SUMIFS(BDEQ!J:J,BDEQ!$AG:$AG,About!$B$2,BDEQ!$AH:$AH,$I82)*BDEQ!$C$2*$J82*$K82)</f>
        <v>4431758056981.3916</v>
      </c>
      <c r="Y82" s="99">
        <f>IF(ISBLANK(Calculations!Y82),"",Calculations!Y82 + ('IRA Buildings Changes'!$C$39/($AB$81-$R$81)*(Y81-$R$81)))-(SUMIFS(BDEQ!K:K,BDEQ!$AG:$AG,About!$B$2,BDEQ!$AH:$AH,$I82)*BDEQ!$C$2*$J82*$K82)</f>
        <v>4571035086178.7139</v>
      </c>
      <c r="Z82" s="99">
        <f>IF(ISBLANK(Calculations!Z82),"",Calculations!Z82 + ('IRA Buildings Changes'!$C$39/($AB$81-$R$81)*(Z81-$R$81)))-(SUMIFS(BDEQ!L:L,BDEQ!$AG:$AG,About!$B$2,BDEQ!$AH:$AH,$I82)*BDEQ!$C$2*$J82*$K82)</f>
        <v>4718377273738.8633</v>
      </c>
      <c r="AA82" s="99">
        <f>IF(ISBLANK(Calculations!AA82),"",Calculations!AA82 + ('IRA Buildings Changes'!$C$39/($AB$81-$R$81)*(AA81-$R$81)))-(SUMIFS(BDEQ!M:M,BDEQ!$AG:$AG,About!$B$2,BDEQ!$AH:$AH,$I82)*BDEQ!$C$2*$J82*$K82)</f>
        <v>4870509352772.6924</v>
      </c>
      <c r="AB82" s="98">
        <f>IF(ISBLANK(Calculations!AB82),"",Calculations!AB82 + 'IRA Buildings Changes'!C39)-(SUMIFS(BDEQ!N:N,BDEQ!$AG:$AG,About!$B$2,BDEQ!$AH:$AH,$I82)*BDEQ!$C$2*$J82*$K82)</f>
        <v>5027454338690.0645</v>
      </c>
      <c r="AC82" s="99">
        <f>IF(ISBLANK(Calculations!AC82),"",Calculations!AC82  + 'IRA Buildings Changes'!$C$39)-(SUMIFS(BDEQ!O:O,BDEQ!$AG:$AG,About!$B$2,BDEQ!$AH:$AH,$I82)*BDEQ!$C$2*$J82*$K82)</f>
        <v>5020505748514.0713</v>
      </c>
      <c r="AD82" s="99">
        <f>IF(ISBLANK(Calculations!AD82),"",Calculations!AD82  + 'IRA Buildings Changes'!$C$39)-(SUMIFS(BDEQ!P:P,BDEQ!$AG:$AG,About!$B$2,BDEQ!$AH:$AH,$I82)*BDEQ!$C$2*$J82*$K82)</f>
        <v>5014776532943.6426</v>
      </c>
      <c r="AE82" s="99">
        <f>IF(ISBLANK(Calculations!AE82),"",Calculations!AE82  + 'IRA Buildings Changes'!$C$39)-(SUMIFS(BDEQ!Q:Q,BDEQ!$AG:$AG,About!$B$2,BDEQ!$AH:$AH,$I82)*BDEQ!$C$2*$J82*$K82)</f>
        <v>5010913301426.0449</v>
      </c>
      <c r="AF82" s="99">
        <f>IF(ISBLANK(Calculations!AF82),"",Calculations!AF82  + 'IRA Buildings Changes'!$C$39)-(SUMIFS(BDEQ!R:R,BDEQ!$AG:$AG,About!$B$2,BDEQ!$AH:$AH,$I82)*BDEQ!$C$2*$J82*$K82)</f>
        <v>5009531761580.0234</v>
      </c>
      <c r="AG82" s="99">
        <f>IF(ISBLANK(Calculations!AG82),"",Calculations!AG82  + 'IRA Buildings Changes'!$C$39)-(SUMIFS(BDEQ!S:S,BDEQ!$AG:$AG,About!$B$2,BDEQ!$AH:$AH,$I82)*BDEQ!$C$2*$J82*$K82)</f>
        <v>5008418827714.4033</v>
      </c>
      <c r="AH82" s="99">
        <f>IF(ISBLANK(Calculations!AH82),"",Calculations!AH82  + 'IRA Buildings Changes'!$C$39)-(SUMIFS(BDEQ!T:T,BDEQ!$AG:$AG,About!$B$2,BDEQ!$AH:$AH,$I82)*BDEQ!$C$2*$J82*$K82)</f>
        <v>5008447658741.2871</v>
      </c>
      <c r="AI82" s="99">
        <f>IF(ISBLANK(Calculations!AI82),"",Calculations!AI82  + 'IRA Buildings Changes'!$C$39)-(SUMIFS(BDEQ!U:U,BDEQ!$AG:$AG,About!$B$2,BDEQ!$AH:$AH,$I82)*BDEQ!$C$2*$J82*$K82)</f>
        <v>5010477572176.7705</v>
      </c>
      <c r="AJ82" s="99">
        <f>IF(ISBLANK(Calculations!AJ82),"",Calculations!AJ82  + 'IRA Buildings Changes'!$C$39)-(SUMIFS(BDEQ!V:V,BDEQ!$AG:$AG,About!$B$2,BDEQ!$AH:$AH,$I82)*BDEQ!$C$2*$J82*$K82)</f>
        <v>5012341397994.1699</v>
      </c>
      <c r="AK82" s="99">
        <f>IF(ISBLANK(Calculations!AK82),"",Calculations!AK82  + 'IRA Buildings Changes'!$C$39)-(SUMIFS(BDEQ!W:W,BDEQ!$AG:$AG,About!$B$2,BDEQ!$AH:$AH,$I82)*BDEQ!$C$2*$J82*$K82)</f>
        <v>5014542719279.1152</v>
      </c>
      <c r="AL82" s="99">
        <f>IF(ISBLANK(Calculations!AL82),"",Calculations!AL82  + 'IRA Buildings Changes'!$C$39)-(SUMIFS(BDEQ!X:X,BDEQ!$AG:$AG,About!$B$2,BDEQ!$AH:$AH,$I82)*BDEQ!$C$2*$J82*$K82)</f>
        <v>5018766204587.4727</v>
      </c>
      <c r="AM82" s="99">
        <f>IF(ISBLANK(Calculations!AM82),"",Calculations!AM82  + 'IRA Buildings Changes'!$C$39)-(SUMIFS(BDEQ!Y:Y,BDEQ!$AG:$AG,About!$B$2,BDEQ!$AH:$AH,$I82)*BDEQ!$C$2*$J82*$K82)</f>
        <v>5022621774070.9756</v>
      </c>
      <c r="AN82" s="99">
        <f>IF(ISBLANK(Calculations!AN82),"",Calculations!AN82  + 'IRA Buildings Changes'!$C$39)-(SUMIFS(BDEQ!Z:Z,BDEQ!$AG:$AG,About!$B$2,BDEQ!$AH:$AH,$I82)*BDEQ!$C$2*$J82*$K82)</f>
        <v>5027226993292.6611</v>
      </c>
      <c r="AO82" s="99">
        <f>IF(ISBLANK(Calculations!AO82),"",Calculations!AO82  + 'IRA Buildings Changes'!$C$39)-(SUMIFS(BDEQ!AA:AA,BDEQ!$AG:$AG,About!$B$2,BDEQ!$AH:$AH,$I82)*BDEQ!$C$2*$J82*$K82)</f>
        <v>5033342178306.5635</v>
      </c>
      <c r="AP82" s="99">
        <f>IF(ISBLANK(Calculations!AP82),"",Calculations!AP82  + 'IRA Buildings Changes'!$C$39)-(SUMIFS(BDEQ!AB:AB,BDEQ!$AG:$AG,About!$B$2,BDEQ!$AH:$AH,$I82)*BDEQ!$C$2*$J82*$K82)</f>
        <v>5038813816060.4893</v>
      </c>
      <c r="AQ82" s="99">
        <f>IF(ISBLANK(Calculations!AQ82),"",Calculations!AQ82  + 'IRA Buildings Changes'!$C$39)-(SUMIFS(BDEQ!AC:AC,BDEQ!$AG:$AG,About!$B$2,BDEQ!$AH:$AH,$I82)*BDEQ!$C$2*$J82*$K82)</f>
        <v>5044873785751.8154</v>
      </c>
      <c r="AR82" s="99">
        <f>IF(ISBLANK(Calculations!AR82),"",Calculations!AR82  + 'IRA Buildings Changes'!$C$39)-(SUMIFS(BDEQ!AD:AD,BDEQ!$AG:$AG,About!$B$2,BDEQ!$AH:$AH,$I82)*BDEQ!$C$2*$J82*$K82)</f>
        <v>5052229038709.25</v>
      </c>
      <c r="AS82" s="99">
        <f>IF(ISBLANK(Calculations!AS82),"",Calculations!AS82  + 'IRA Buildings Changes'!$C$39)-(SUMIFS(BDEQ!AE:AE,BDEQ!$AG:$AG,About!$B$2,BDEQ!$AH:$AH,$I82)*BDEQ!$C$2*$J82*$K82)</f>
        <v>5058818027085.9941</v>
      </c>
      <c r="AT82" s="99">
        <f>IF(ISBLANK(Calculations!AT82),"",Calculations!AT82  + 'IRA Buildings Changes'!$C$39)-(SUMIFS(BDEQ!AF:AF,BDEQ!$AG:$AG,About!$B$2,BDEQ!$AH:$AH,$I82)*BDEQ!$C$2*$J82*$K82)</f>
        <v>5066847303834.0859</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0.35378052929354875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0.35378052929354875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0.35378052929354875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0.35378052929354875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0.35378052929354875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0.35378052929354875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0.35378052929354875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0.35378052929354875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0.35378052929354875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4.1980965267471464E-2</v>
      </c>
      <c r="K95">
        <f>IF(ISBLANK(Calculations!K95),"",Calculations!K95)</f>
        <v>0.35378052929354875</v>
      </c>
      <c r="L95" t="str">
        <f>IF(ISBLANK(Calculations!L95),"",Calculations!L95)</f>
        <v>RESIDENTIAL</v>
      </c>
      <c r="M95" t="str">
        <f>IF(ISBLANK(Calculations!M95),"",Calculations!M95)</f>
        <v>lighting</v>
      </c>
      <c r="N95" t="str">
        <f>IF(ISBLANK(Calculations!N95),"",Calculations!N95)</f>
        <v>electricity</v>
      </c>
      <c r="O95">
        <f t="shared" si="1"/>
        <v>1202547390843.1897</v>
      </c>
      <c r="P95">
        <f>IF(ISBLANK(Calculations!P95),"",Calculations!P95)-(SUMIFS(BDEQ!B:B,BDEQ!$AG:$AG,About!$B$2,BDEQ!$AH:$AH,$I95)*BDEQ!$C$2*$J95*$K95)</f>
        <v>1202547390843.1897</v>
      </c>
      <c r="Q95">
        <f>IF(ISBLANK(Calculations!Q95),"",Calculations!Q95)-(SUMIFS(BDEQ!C:C,BDEQ!$AG:$AG,About!$B$2,BDEQ!$AH:$AH,$I95)*BDEQ!$C$2*$J95*$K95)</f>
        <v>1202547390843.1897</v>
      </c>
      <c r="R95">
        <f>IF(ISBLANK(Calculations!R95),"",Calculations!R95)-(SUMIFS(BDEQ!D:D,BDEQ!$AG:$AG,About!$B$2,BDEQ!$AH:$AH,$I95)*BDEQ!$C$2*$J95*$K95)</f>
        <v>1202671060339.5847</v>
      </c>
      <c r="S95">
        <f>IF(ISBLANK(Calculations!S95),"",Calculations!S95)-(SUMIFS(BDEQ!E:E,BDEQ!$AG:$AG,About!$B$2,BDEQ!$AH:$AH,$I95)*BDEQ!$C$2*$J95*$K95)</f>
        <v>1203671629787.165</v>
      </c>
      <c r="T95">
        <f>IF(ISBLANK(Calculations!T95),"",Calculations!T95)-(SUMIFS(BDEQ!F:F,BDEQ!$AG:$AG,About!$B$2,BDEQ!$AH:$AH,$I95)*BDEQ!$C$2*$J95*$K95)</f>
        <v>1205755129220.2805</v>
      </c>
      <c r="U95">
        <f>IF(ISBLANK(Calculations!U95),"",Calculations!U95)-(SUMIFS(BDEQ!G:G,BDEQ!$AG:$AG,About!$B$2,BDEQ!$AH:$AH,$I95)*BDEQ!$C$2*$J95*$K95)</f>
        <v>1211058950552.0007</v>
      </c>
      <c r="V95">
        <f>IF(ISBLANK(Calculations!V95),"",Calculations!V95)-(SUMIFS(BDEQ!H:H,BDEQ!$AG:$AG,About!$B$2,BDEQ!$AH:$AH,$I95)*BDEQ!$C$2*$J95*$K95)</f>
        <v>1219773798853.8286</v>
      </c>
      <c r="W95">
        <f>IF(ISBLANK(Calculations!W95),"",Calculations!W95)-(SUMIFS(BDEQ!I:I,BDEQ!$AG:$AG,About!$B$2,BDEQ!$AH:$AH,$I95)*BDEQ!$C$2*$J95*$K95)</f>
        <v>1229768462609.0251</v>
      </c>
      <c r="X95">
        <f>IF(ISBLANK(Calculations!X95),"",Calculations!X95)-(SUMIFS(BDEQ!J:J,BDEQ!$AG:$AG,About!$B$2,BDEQ!$AH:$AH,$I95)*BDEQ!$C$2*$J95*$K95)</f>
        <v>1239691183053.7642</v>
      </c>
      <c r="Y95">
        <f>IF(ISBLANK(Calculations!Y95),"",Calculations!Y95)-(SUMIFS(BDEQ!K:K,BDEQ!$AG:$AG,About!$B$2,BDEQ!$AH:$AH,$I95)*BDEQ!$C$2*$J95*$K95)</f>
        <v>1249602256930.0876</v>
      </c>
      <c r="Z95">
        <f>IF(ISBLANK(Calculations!Z95),"",Calculations!Z95)-(SUMIFS(BDEQ!L:L,BDEQ!$AG:$AG,About!$B$2,BDEQ!$AH:$AH,$I95)*BDEQ!$C$2*$J95*$K95)</f>
        <v>1260194026445.2847</v>
      </c>
      <c r="AA95">
        <f>IF(ISBLANK(Calculations!AA95),"",Calculations!AA95)-(SUMIFS(BDEQ!M:M,BDEQ!$AG:$AG,About!$B$2,BDEQ!$AH:$AH,$I95)*BDEQ!$C$2*$J95*$K95)</f>
        <v>1272654236559.5469</v>
      </c>
      <c r="AB95">
        <f>IF(ISBLANK(Calculations!AB95),"",Calculations!AB95)-(SUMIFS(BDEQ!N:N,BDEQ!$AG:$AG,About!$B$2,BDEQ!$AH:$AH,$I95)*BDEQ!$C$2*$J95*$K95)</f>
        <v>1286323756906.2375</v>
      </c>
      <c r="AC95">
        <f>IF(ISBLANK(Calculations!AC95),"",Calculations!AC95)-(SUMIFS(BDEQ!O:O,BDEQ!$AG:$AG,About!$B$2,BDEQ!$AH:$AH,$I95)*BDEQ!$C$2*$J95*$K95)</f>
        <v>1301289195802.2061</v>
      </c>
      <c r="AD95">
        <f>IF(ISBLANK(Calculations!AD95),"",Calculations!AD95)-(SUMIFS(BDEQ!P:P,BDEQ!$AG:$AG,About!$B$2,BDEQ!$AH:$AH,$I95)*BDEQ!$C$2*$J95*$K95)</f>
        <v>1316492963247.498</v>
      </c>
      <c r="AE95">
        <f>IF(ISBLANK(Calculations!AE95),"",Calculations!AE95)-(SUMIFS(BDEQ!Q:Q,BDEQ!$AG:$AG,About!$B$2,BDEQ!$AH:$AH,$I95)*BDEQ!$C$2*$J95*$K95)</f>
        <v>1331676114848.7419</v>
      </c>
      <c r="AF95">
        <f>IF(ISBLANK(Calculations!AF95),"",Calculations!AF95)-(SUMIFS(BDEQ!R:R,BDEQ!$AG:$AG,About!$B$2,BDEQ!$AH:$AH,$I95)*BDEQ!$C$2*$J95*$K95)</f>
        <v>1344468258944.6306</v>
      </c>
      <c r="AG95">
        <f>IF(ISBLANK(Calculations!AG95),"",Calculations!AG95)-(SUMIFS(BDEQ!S:S,BDEQ!$AG:$AG,About!$B$2,BDEQ!$AH:$AH,$I95)*BDEQ!$C$2*$J95*$K95)</f>
        <v>1356791229448.9268</v>
      </c>
      <c r="AH95">
        <f>IF(ISBLANK(Calculations!AH95),"",Calculations!AH95)-(SUMIFS(BDEQ!T:T,BDEQ!$AG:$AG,About!$B$2,BDEQ!$AH:$AH,$I95)*BDEQ!$C$2*$J95*$K95)</f>
        <v>1368754199242.1162</v>
      </c>
      <c r="AI95">
        <f>IF(ISBLANK(Calculations!AI95),"",Calculations!AI95)-(SUMIFS(BDEQ!U:U,BDEQ!$AG:$AG,About!$B$2,BDEQ!$AH:$AH,$I95)*BDEQ!$C$2*$J95*$K95)</f>
        <v>1380364421020.4604</v>
      </c>
      <c r="AJ95">
        <f>IF(ISBLANK(Calculations!AJ95),"",Calculations!AJ95)-(SUMIFS(BDEQ!V:V,BDEQ!$AG:$AG,About!$B$2,BDEQ!$AH:$AH,$I95)*BDEQ!$C$2*$J95*$K95)</f>
        <v>1391732707020.2388</v>
      </c>
      <c r="AK95">
        <f>IF(ISBLANK(Calculations!AK95),"",Calculations!AK95)-(SUMIFS(BDEQ!W:W,BDEQ!$AG:$AG,About!$B$2,BDEQ!$AH:$AH,$I95)*BDEQ!$C$2*$J95*$K95)</f>
        <v>1408694922482.2905</v>
      </c>
      <c r="AL95">
        <f>IF(ISBLANK(Calculations!AL95),"",Calculations!AL95)-(SUMIFS(BDEQ!X:X,BDEQ!$AG:$AG,About!$B$2,BDEQ!$AH:$AH,$I95)*BDEQ!$C$2*$J95*$K95)</f>
        <v>1426105477570.1899</v>
      </c>
      <c r="AM95">
        <f>IF(ISBLANK(Calculations!AM95),"",Calculations!AM95)-(SUMIFS(BDEQ!Y:Y,BDEQ!$AG:$AG,About!$B$2,BDEQ!$AH:$AH,$I95)*BDEQ!$C$2*$J95*$K95)</f>
        <v>1444105654798.6106</v>
      </c>
      <c r="AN95">
        <f>IF(ISBLANK(Calculations!AN95),"",Calculations!AN95)-(SUMIFS(BDEQ!Z:Z,BDEQ!$AG:$AG,About!$B$2,BDEQ!$AH:$AH,$I95)*BDEQ!$C$2*$J95*$K95)</f>
        <v>1462849597594.573</v>
      </c>
      <c r="AO95">
        <f>IF(ISBLANK(Calculations!AO95),"",Calculations!AO95)-(SUMIFS(BDEQ!AA:AA,BDEQ!$AG:$AG,About!$B$2,BDEQ!$AH:$AH,$I95)*BDEQ!$C$2*$J95*$K95)</f>
        <v>1482253552318.6089</v>
      </c>
      <c r="AP95">
        <f>IF(ISBLANK(Calculations!AP95),"",Calculations!AP95)-(SUMIFS(BDEQ!AB:AB,BDEQ!$AG:$AG,About!$B$2,BDEQ!$AH:$AH,$I95)*BDEQ!$C$2*$J95*$K95)</f>
        <v>1502286727804.002</v>
      </c>
      <c r="AQ95">
        <f>IF(ISBLANK(Calculations!AQ95),"",Calculations!AQ95)-(SUMIFS(BDEQ!AC:AC,BDEQ!$AG:$AG,About!$B$2,BDEQ!$AH:$AH,$I95)*BDEQ!$C$2*$J95*$K95)</f>
        <v>1522949527729.8887</v>
      </c>
      <c r="AR95">
        <f>IF(ISBLANK(Calculations!AR95),"",Calculations!AR95)-(SUMIFS(BDEQ!AD:AD,BDEQ!$AG:$AG,About!$B$2,BDEQ!$AH:$AH,$I95)*BDEQ!$C$2*$J95*$K95)</f>
        <v>1544063706049.2566</v>
      </c>
      <c r="AS95">
        <f>IF(ISBLANK(Calculations!AS95),"",Calculations!AS95)-(SUMIFS(BDEQ!AE:AE,BDEQ!$AG:$AG,About!$B$2,BDEQ!$AH:$AH,$I95)*BDEQ!$C$2*$J95*$K95)</f>
        <v>1565636126072.698</v>
      </c>
      <c r="AT95">
        <f>IF(ISBLANK(Calculations!AT95),"",Calculations!AT95)-(SUMIFS(BDEQ!AF:AF,BDEQ!$AG:$AG,About!$B$2,BDEQ!$AH:$AH,$I95)*BDEQ!$C$2*$J95*$K95)</f>
        <v>1587720013021.3977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0.35378052929354875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0.35378052929354875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0.35378052929354875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0.35378052929354875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0.35378052929354875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0.35378052929354875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0.35378052929354875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0.35378052929354875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0.35378052929354875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0.22447936858834794</v>
      </c>
      <c r="K108">
        <f>IF(ISBLANK(Calculations!K108),"",Calculations!K108)</f>
        <v>0.35378052929354875</v>
      </c>
      <c r="L108" t="str">
        <f>IF(ISBLANK(Calculations!L108),"",Calculations!L108)</f>
        <v>RESIDENTIAL</v>
      </c>
      <c r="M108" t="str">
        <f>IF(ISBLANK(Calculations!M108),"",Calculations!M108)</f>
        <v>appl</v>
      </c>
      <c r="N108" t="str">
        <f>IF(ISBLANK(Calculations!N108),"",Calculations!N108)</f>
        <v>electricity</v>
      </c>
      <c r="O108">
        <f t="shared" si="1"/>
        <v>6430225633787.6602</v>
      </c>
      <c r="P108">
        <f>IF(ISBLANK(Calculations!P108),"",Calculations!P108)-(SUMIFS(BDEQ!B:B,BDEQ!$AG:$AG,About!$B$2,BDEQ!$AH:$AH,$I108)*BDEQ!$C$2*$J108*$K108)</f>
        <v>6430225633787.6602</v>
      </c>
      <c r="Q108">
        <f>IF(ISBLANK(Calculations!Q108),"",Calculations!Q108)-(SUMIFS(BDEQ!C:C,BDEQ!$AG:$AG,About!$B$2,BDEQ!$AH:$AH,$I108)*BDEQ!$C$2*$J108*$K108)</f>
        <v>6430225633787.6602</v>
      </c>
      <c r="R108">
        <f>IF(ISBLANK(Calculations!R108),"",Calculations!R108)-(SUMIFS(BDEQ!D:D,BDEQ!$AG:$AG,About!$B$2,BDEQ!$AH:$AH,$I108)*BDEQ!$C$2*$J108*$K108)</f>
        <v>6400770608382.3164</v>
      </c>
      <c r="S108">
        <f>IF(ISBLANK(Calculations!S108),"",Calculations!S108)-(SUMIFS(BDEQ!E:E,BDEQ!$AG:$AG,About!$B$2,BDEQ!$AH:$AH,$I108)*BDEQ!$C$2*$J108*$K108)</f>
        <v>6372647961280.8135</v>
      </c>
      <c r="T108">
        <f>IF(ISBLANK(Calculations!T108),"",Calculations!T108)-(SUMIFS(BDEQ!F:F,BDEQ!$AG:$AG,About!$B$2,BDEQ!$AH:$AH,$I108)*BDEQ!$C$2*$J108*$K108)</f>
        <v>6348894133288.0938</v>
      </c>
      <c r="U108">
        <f>IF(ISBLANK(Calculations!U108),"",Calculations!U108)-(SUMIFS(BDEQ!G:G,BDEQ!$AG:$AG,About!$B$2,BDEQ!$AH:$AH,$I108)*BDEQ!$C$2*$J108*$K108)</f>
        <v>6331069370852.3789</v>
      </c>
      <c r="V108">
        <f>IF(ISBLANK(Calculations!V108),"",Calculations!V108)-(SUMIFS(BDEQ!H:H,BDEQ!$AG:$AG,About!$B$2,BDEQ!$AH:$AH,$I108)*BDEQ!$C$2*$J108*$K108)</f>
        <v>6320126342589.5654</v>
      </c>
      <c r="W108">
        <f>IF(ISBLANK(Calculations!W108),"",Calculations!W108)-(SUMIFS(BDEQ!I:I,BDEQ!$AG:$AG,About!$B$2,BDEQ!$AH:$AH,$I108)*BDEQ!$C$2*$J108*$K108)</f>
        <v>6315525292689.3535</v>
      </c>
      <c r="X108">
        <f>IF(ISBLANK(Calculations!X108),"",Calculations!X108)-(SUMIFS(BDEQ!J:J,BDEQ!$AG:$AG,About!$B$2,BDEQ!$AH:$AH,$I108)*BDEQ!$C$2*$J108*$K108)</f>
        <v>6317200933859.9131</v>
      </c>
      <c r="Y108">
        <f>IF(ISBLANK(Calculations!Y108),"",Calculations!Y108)-(SUMIFS(BDEQ!K:K,BDEQ!$AG:$AG,About!$B$2,BDEQ!$AH:$AH,$I108)*BDEQ!$C$2*$J108*$K108)</f>
        <v>6323912763452.8408</v>
      </c>
      <c r="Z108">
        <f>IF(ISBLANK(Calculations!Z108),"",Calculations!Z108)-(SUMIFS(BDEQ!L:L,BDEQ!$AG:$AG,About!$B$2,BDEQ!$AH:$AH,$I108)*BDEQ!$C$2*$J108*$K108)</f>
        <v>6336622618778.7471</v>
      </c>
      <c r="AA108">
        <f>IF(ISBLANK(Calculations!AA108),"",Calculations!AA108)-(SUMIFS(BDEQ!M:M,BDEQ!$AG:$AG,About!$B$2,BDEQ!$AH:$AH,$I108)*BDEQ!$C$2*$J108*$K108)</f>
        <v>6355811047520.623</v>
      </c>
      <c r="AB108">
        <f>IF(ISBLANK(Calculations!AB108),"",Calculations!AB108)-(SUMIFS(BDEQ!N:N,BDEQ!$AG:$AG,About!$B$2,BDEQ!$AH:$AH,$I108)*BDEQ!$C$2*$J108*$K108)</f>
        <v>6380528906413.6299</v>
      </c>
      <c r="AC108">
        <f>IF(ISBLANK(Calculations!AC108),"",Calculations!AC108)-(SUMIFS(BDEQ!O:O,BDEQ!$AG:$AG,About!$B$2,BDEQ!$AH:$AH,$I108)*BDEQ!$C$2*$J108*$K108)</f>
        <v>6409534022264.002</v>
      </c>
      <c r="AD108">
        <f>IF(ISBLANK(Calculations!AD108),"",Calculations!AD108)-(SUMIFS(BDEQ!P:P,BDEQ!$AG:$AG,About!$B$2,BDEQ!$AH:$AH,$I108)*BDEQ!$C$2*$J108*$K108)</f>
        <v>6443660841230.2402</v>
      </c>
      <c r="AE108">
        <f>IF(ISBLANK(Calculations!AE108),"",Calculations!AE108)-(SUMIFS(BDEQ!Q:Q,BDEQ!$AG:$AG,About!$B$2,BDEQ!$AH:$AH,$I108)*BDEQ!$C$2*$J108*$K108)</f>
        <v>6482855574686.5029</v>
      </c>
      <c r="AF108">
        <f>IF(ISBLANK(Calculations!AF108),"",Calculations!AF108)-(SUMIFS(BDEQ!R:R,BDEQ!$AG:$AG,About!$B$2,BDEQ!$AH:$AH,$I108)*BDEQ!$C$2*$J108*$K108)</f>
        <v>6526272984713.9189</v>
      </c>
      <c r="AG108">
        <f>IF(ISBLANK(Calculations!AG108),"",Calculations!AG108)-(SUMIFS(BDEQ!S:S,BDEQ!$AG:$AG,About!$B$2,BDEQ!$AH:$AH,$I108)*BDEQ!$C$2*$J108*$K108)</f>
        <v>6571829307760.3799</v>
      </c>
      <c r="AH108">
        <f>IF(ISBLANK(Calculations!AH108),"",Calculations!AH108)-(SUMIFS(BDEQ!T:T,BDEQ!$AG:$AG,About!$B$2,BDEQ!$AH:$AH,$I108)*BDEQ!$C$2*$J108*$K108)</f>
        <v>6618182141417.957</v>
      </c>
      <c r="AI108">
        <f>IF(ISBLANK(Calculations!AI108),"",Calculations!AI108)-(SUMIFS(BDEQ!U:U,BDEQ!$AG:$AG,About!$B$2,BDEQ!$AH:$AH,$I108)*BDEQ!$C$2*$J108*$K108)</f>
        <v>6664492390390.6465</v>
      </c>
      <c r="AJ108">
        <f>IF(ISBLANK(Calculations!AJ108),"",Calculations!AJ108)-(SUMIFS(BDEQ!V:V,BDEQ!$AG:$AG,About!$B$2,BDEQ!$AH:$AH,$I108)*BDEQ!$C$2*$J108*$K108)</f>
        <v>6710858325439.0762</v>
      </c>
      <c r="AK108">
        <f>IF(ISBLANK(Calculations!AK108),"",Calculations!AK108)-(SUMIFS(BDEQ!W:W,BDEQ!$AG:$AG,About!$B$2,BDEQ!$AH:$AH,$I108)*BDEQ!$C$2*$J108*$K108)</f>
        <v>6776270684819.2217</v>
      </c>
      <c r="AL108">
        <f>IF(ISBLANK(Calculations!AL108),"",Calculations!AL108)-(SUMIFS(BDEQ!X:X,BDEQ!$AG:$AG,About!$B$2,BDEQ!$AH:$AH,$I108)*BDEQ!$C$2*$J108*$K108)</f>
        <v>6842273313450.8145</v>
      </c>
      <c r="AM108">
        <f>IF(ISBLANK(Calculations!AM108),"",Calculations!AM108)-(SUMIFS(BDEQ!Y:Y,BDEQ!$AG:$AG,About!$B$2,BDEQ!$AH:$AH,$I108)*BDEQ!$C$2*$J108*$K108)</f>
        <v>6908871226889.8828</v>
      </c>
      <c r="AN108">
        <f>IF(ISBLANK(Calculations!AN108),"",Calculations!AN108)-(SUMIFS(BDEQ!Z:Z,BDEQ!$AG:$AG,About!$B$2,BDEQ!$AH:$AH,$I108)*BDEQ!$C$2*$J108*$K108)</f>
        <v>6976336847228.8457</v>
      </c>
      <c r="AO108">
        <f>IF(ISBLANK(Calculations!AO108),"",Calculations!AO108)-(SUMIFS(BDEQ!AA:AA,BDEQ!$AG:$AG,About!$B$2,BDEQ!$AH:$AH,$I108)*BDEQ!$C$2*$J108*$K108)</f>
        <v>7044332190364.7637</v>
      </c>
      <c r="AP108">
        <f>IF(ISBLANK(Calculations!AP108),"",Calculations!AP108)-(SUMIFS(BDEQ!AB:AB,BDEQ!$AG:$AG,About!$B$2,BDEQ!$AH:$AH,$I108)*BDEQ!$C$2*$J108*$K108)</f>
        <v>7112956121211.2998</v>
      </c>
      <c r="AQ108">
        <f>IF(ISBLANK(Calculations!AQ108),"",Calculations!AQ108)-(SUMIFS(BDEQ!AC:AC,BDEQ!$AG:$AG,About!$B$2,BDEQ!$AH:$AH,$I108)*BDEQ!$C$2*$J108*$K108)</f>
        <v>7182640573930.2373</v>
      </c>
      <c r="AR108">
        <f>IF(ISBLANK(Calculations!AR108),"",Calculations!AR108)-(SUMIFS(BDEQ!AD:AD,BDEQ!$AG:$AG,About!$B$2,BDEQ!$AH:$AH,$I108)*BDEQ!$C$2*$J108*$K108)</f>
        <v>7252965036540.7402</v>
      </c>
      <c r="AS108">
        <f>IF(ISBLANK(Calculations!AS108),"",Calculations!AS108)-(SUMIFS(BDEQ!AE:AE,BDEQ!$AG:$AG,About!$B$2,BDEQ!$AH:$AH,$I108)*BDEQ!$C$2*$J108*$K108)</f>
        <v>7324161386141.8809</v>
      </c>
      <c r="AT108">
        <f>IF(ISBLANK(Calculations!AT108),"",Calculations!AT108)-(SUMIFS(BDEQ!AF:AF,BDEQ!$AG:$AG,About!$B$2,BDEQ!$AH:$AH,$I108)*BDEQ!$C$2*$J108*$K108)</f>
        <v>7396525930949.5996</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0.35378052929354875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0.38623468145492684</v>
      </c>
      <c r="K110">
        <f>IF(ISBLANK(Calculations!K110),"",Calculations!K110)</f>
        <v>0.35378052929354875</v>
      </c>
      <c r="L110" t="str">
        <f>IF(ISBLANK(Calculations!L110),"",Calculations!L110)</f>
        <v>RESIDENTIAL</v>
      </c>
      <c r="M110" t="str">
        <f>IF(ISBLANK(Calculations!M110),"",Calculations!M110)</f>
        <v>appl</v>
      </c>
      <c r="N110" t="str">
        <f>IF(ISBLANK(Calculations!N110),"",Calculations!N110)</f>
        <v>natural gas</v>
      </c>
      <c r="O110">
        <f t="shared" si="1"/>
        <v>8950617876640.6699</v>
      </c>
      <c r="P110">
        <f>IF(ISBLANK(Calculations!P110),"",Calculations!P110)</f>
        <v>8950617876640.6699</v>
      </c>
      <c r="Q110">
        <f>IF(ISBLANK(Calculations!Q110),"",Calculations!Q110)</f>
        <v>8950617876640.6699</v>
      </c>
      <c r="R110">
        <f>IF(ISBLANK(Calculations!R110),"",Calculations!R110)</f>
        <v>8980784183640.1641</v>
      </c>
      <c r="S110">
        <f>IF(ISBLANK(Calculations!S110),"",Calculations!S110)</f>
        <v>9013712687817.2617</v>
      </c>
      <c r="T110">
        <f>IF(ISBLANK(Calculations!T110),"",Calculations!T110)</f>
        <v>9051490723097.0566</v>
      </c>
      <c r="U110">
        <f>IF(ISBLANK(Calculations!U110),"",Calculations!U110)</f>
        <v>9095452232656.3789</v>
      </c>
      <c r="V110">
        <f>IF(ISBLANK(Calculations!V110),"",Calculations!V110)</f>
        <v>9147068634092.2656</v>
      </c>
      <c r="W110">
        <f>IF(ISBLANK(Calculations!W110),"",Calculations!W110)</f>
        <v>9203864783349.6816</v>
      </c>
      <c r="X110">
        <f>IF(ISBLANK(Calculations!X110),"",Calculations!X110)</f>
        <v>9262877891960.7051</v>
      </c>
      <c r="Y110">
        <f>IF(ISBLANK(Calculations!Y110),"",Calculations!Y110)</f>
        <v>9321153647158.8984</v>
      </c>
      <c r="Z110">
        <f>IF(ISBLANK(Calculations!Z110),"",Calculations!Z110)</f>
        <v>9379857738916.918</v>
      </c>
      <c r="AA110">
        <f>IF(ISBLANK(Calculations!AA110),"",Calculations!AA110)</f>
        <v>9438863266608.1133</v>
      </c>
      <c r="AB110">
        <f>IF(ISBLANK(Calculations!AB110),"",Calculations!AB110)</f>
        <v>9496140407736.5605</v>
      </c>
      <c r="AC110">
        <f>IF(ISBLANK(Calculations!AC110),"",Calculations!AC110)</f>
        <v>9551584560079.1113</v>
      </c>
      <c r="AD110">
        <f>IF(ISBLANK(Calculations!AD110),"",Calculations!AD110)</f>
        <v>9608461789032.0508</v>
      </c>
      <c r="AE110">
        <f>IF(ISBLANK(Calculations!AE110),"",Calculations!AE110)</f>
        <v>9668066685763.3379</v>
      </c>
      <c r="AF110">
        <f>IF(ISBLANK(Calculations!AF110),"",Calculations!AF110)</f>
        <v>9730690368857.3633</v>
      </c>
      <c r="AG110">
        <f>IF(ISBLANK(Calculations!AG110),"",Calculations!AG110)</f>
        <v>9794104935779.1777</v>
      </c>
      <c r="AH110">
        <f>IF(ISBLANK(Calculations!AH110),"",Calculations!AH110)</f>
        <v>9857612395848.7695</v>
      </c>
      <c r="AI110">
        <f>IF(ISBLANK(Calculations!AI110),"",Calculations!AI110)</f>
        <v>9920305431790.5</v>
      </c>
      <c r="AJ110">
        <f>IF(ISBLANK(Calculations!AJ110),"",Calculations!AJ110)</f>
        <v>9982033816329.6016</v>
      </c>
      <c r="AK110">
        <f>IF(ISBLANK(Calculations!AK110),"",Calculations!AK110)</f>
        <v>10078064938415.496</v>
      </c>
      <c r="AL110">
        <f>IF(ISBLANK(Calculations!AL110),"",Calculations!AL110)</f>
        <v>10174545846415.201</v>
      </c>
      <c r="AM110">
        <f>IF(ISBLANK(Calculations!AM110),"",Calculations!AM110)</f>
        <v>10271787401698.535</v>
      </c>
      <c r="AN110">
        <f>IF(ISBLANK(Calculations!AN110),"",Calculations!AN110)</f>
        <v>10370023187729.744</v>
      </c>
      <c r="AO110">
        <f>IF(ISBLANK(Calculations!AO110),"",Calculations!AO110)</f>
        <v>10469329354676.852</v>
      </c>
      <c r="AP110">
        <f>IF(ISBLANK(Calculations!AP110),"",Calculations!AP110)</f>
        <v>10569701639720.439</v>
      </c>
      <c r="AQ110">
        <f>IF(ISBLANK(Calculations!AQ110),"",Calculations!AQ110)</f>
        <v>10671240891729.088</v>
      </c>
      <c r="AR110">
        <f>IF(ISBLANK(Calculations!AR110),"",Calculations!AR110)</f>
        <v>10773829909482.738</v>
      </c>
      <c r="AS110">
        <f>IF(ISBLANK(Calculations!AS110),"",Calculations!AS110)</f>
        <v>10877617281696.07</v>
      </c>
      <c r="AT110">
        <f>IF(ISBLANK(Calculations!AT110),"",Calculations!AT110)</f>
        <v>10982712852423.646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4.2470408995010991E-2</v>
      </c>
      <c r="K111">
        <f>IF(ISBLANK(Calculations!K111),"",Calculations!K111)</f>
        <v>0.35378052929354875</v>
      </c>
      <c r="L111" t="str">
        <f>IF(ISBLANK(Calculations!L111),"",Calculations!L111)</f>
        <v>RESIDENTIAL</v>
      </c>
      <c r="M111" t="str">
        <f>IF(ISBLANK(Calculations!M111),"",Calculations!M111)</f>
        <v>appl</v>
      </c>
      <c r="N111" t="str">
        <f>IF(ISBLANK(Calculations!N111),"",Calculations!N111)</f>
        <v>petroleum diesel</v>
      </c>
      <c r="O111">
        <f t="shared" si="1"/>
        <v>360604890.56564361</v>
      </c>
      <c r="P111">
        <f>IF(ISBLANK(Calculations!P111),"",Calculations!P111)</f>
        <v>360604890.56564361</v>
      </c>
      <c r="Q111">
        <f>IF(ISBLANK(Calculations!Q111),"",Calculations!Q111)</f>
        <v>360604890.56564361</v>
      </c>
      <c r="R111">
        <f>IF(ISBLANK(Calculations!R111),"",Calculations!R111)</f>
        <v>344865805.32298559</v>
      </c>
      <c r="S111">
        <f>IF(ISBLANK(Calculations!S111),"",Calculations!S111)</f>
        <v>326902011.18066335</v>
      </c>
      <c r="T111">
        <f>IF(ISBLANK(Calculations!T111),"",Calculations!T111)</f>
        <v>308244601.68020529</v>
      </c>
      <c r="U111">
        <f>IF(ISBLANK(Calculations!U111),"",Calculations!U111)</f>
        <v>290355675.1573745</v>
      </c>
      <c r="V111">
        <f>IF(ISBLANK(Calculations!V111),"",Calculations!V111)</f>
        <v>274469129.02037638</v>
      </c>
      <c r="W111">
        <f>IF(ISBLANK(Calculations!W111),"",Calculations!W111)</f>
        <v>261310986.87737361</v>
      </c>
      <c r="X111">
        <f>IF(ISBLANK(Calculations!X111),"",Calculations!X111)</f>
        <v>251150975.42303172</v>
      </c>
      <c r="Y111">
        <f>IF(ISBLANK(Calculations!Y111),"",Calculations!Y111)</f>
        <v>243864143.03414473</v>
      </c>
      <c r="Z111">
        <f>IF(ISBLANK(Calculations!Z111),"",Calculations!Z111)</f>
        <v>239158902.04661959</v>
      </c>
      <c r="AA111">
        <f>IF(ISBLANK(Calculations!AA111),"",Calculations!AA111)</f>
        <v>236535532.59472328</v>
      </c>
      <c r="AB111">
        <f>IF(ISBLANK(Calculations!AB111),"",Calculations!AB111)</f>
        <v>235386642.85905281</v>
      </c>
      <c r="AC111">
        <f>IF(ISBLANK(Calculations!AC111),"",Calculations!AC111)</f>
        <v>235204836.47073203</v>
      </c>
      <c r="AD111">
        <f>IF(ISBLANK(Calculations!AD111),"",Calculations!AD111)</f>
        <v>235685054.96813473</v>
      </c>
      <c r="AE111">
        <f>IF(ISBLANK(Calculations!AE111),"",Calculations!AE111)</f>
        <v>236584279.82402584</v>
      </c>
      <c r="AF111">
        <f>IF(ISBLANK(Calculations!AF111),"",Calculations!AF111)</f>
        <v>237736879.715799</v>
      </c>
      <c r="AG111">
        <f>IF(ISBLANK(Calculations!AG111),"",Calculations!AG111)</f>
        <v>238991927.56719118</v>
      </c>
      <c r="AH111">
        <f>IF(ISBLANK(Calculations!AH111),"",Calculations!AH111)</f>
        <v>240287465.04065838</v>
      </c>
      <c r="AI111">
        <f>IF(ISBLANK(Calculations!AI111),"",Calculations!AI111)</f>
        <v>241579222.34326231</v>
      </c>
      <c r="AJ111">
        <f>IF(ISBLANK(Calculations!AJ111),"",Calculations!AJ111)</f>
        <v>242853907.35073444</v>
      </c>
      <c r="AK111">
        <f>IF(ISBLANK(Calculations!AK111),"",Calculations!AK111)</f>
        <v>245126514.54166189</v>
      </c>
      <c r="AL111">
        <f>IF(ISBLANK(Calculations!AL111),"",Calculations!AL111)</f>
        <v>247415012.40625432</v>
      </c>
      <c r="AM111">
        <f>IF(ISBLANK(Calculations!AM111),"",Calculations!AM111)</f>
        <v>249729029.48041251</v>
      </c>
      <c r="AN111">
        <f>IF(ISBLANK(Calculations!AN111),"",Calculations!AN111)</f>
        <v>252075646.66598943</v>
      </c>
      <c r="AO111">
        <f>IF(ISBLANK(Calculations!AO111),"",Calculations!AO111)</f>
        <v>254457364.70972115</v>
      </c>
      <c r="AP111">
        <f>IF(ISBLANK(Calculations!AP111),"",Calculations!AP111)</f>
        <v>256871329.93067071</v>
      </c>
      <c r="AQ111">
        <f>IF(ISBLANK(Calculations!AQ111),"",Calculations!AQ111)</f>
        <v>259318671.29720432</v>
      </c>
      <c r="AR111">
        <f>IF(ISBLANK(Calculations!AR111),"",Calculations!AR111)</f>
        <v>261794957.59444779</v>
      </c>
      <c r="AS111">
        <f>IF(ISBLANK(Calculations!AS111),"",Calculations!AS111)</f>
        <v>264302285.21438462</v>
      </c>
      <c r="AT111">
        <f>IF(ISBLANK(Calculations!AT111),"",Calculations!AT111)</f>
        <v>266843755.51763892</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0.35378052929354875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0.35378052929354875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0.35378052929354875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0.35378052929354875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0.23662978757966727</v>
      </c>
      <c r="K116">
        <f>IF(ISBLANK(Calculations!K116),"",Calculations!K116)</f>
        <v>0.35378052929354875</v>
      </c>
      <c r="L116" t="str">
        <f>IF(ISBLANK(Calculations!L116),"",Calculations!L116)</f>
        <v>RESIDENTIAL</v>
      </c>
      <c r="M116" t="str">
        <f>IF(ISBLANK(Calculations!M116),"",Calculations!M116)</f>
        <v>appl</v>
      </c>
      <c r="N116" t="str">
        <f>IF(ISBLANK(Calculations!N116),"",Calculations!N116)</f>
        <v>LPG propane or butane</v>
      </c>
      <c r="O116">
        <f t="shared" si="1"/>
        <v>673738412524.27222</v>
      </c>
      <c r="P116">
        <f>IF(ISBLANK(Calculations!P116),"",Calculations!P116)</f>
        <v>673738412524.27222</v>
      </c>
      <c r="Q116">
        <f>IF(ISBLANK(Calculations!Q116),"",Calculations!Q116)</f>
        <v>673738412524.27222</v>
      </c>
      <c r="R116">
        <f>IF(ISBLANK(Calculations!R116),"",Calculations!R116)</f>
        <v>666736166370.48462</v>
      </c>
      <c r="S116">
        <f>IF(ISBLANK(Calculations!S116),"",Calculations!S116)</f>
        <v>662633201070.15784</v>
      </c>
      <c r="T116">
        <f>IF(ISBLANK(Calculations!T116),"",Calculations!T116)</f>
        <v>660904731222.00757</v>
      </c>
      <c r="U116">
        <f>IF(ISBLANK(Calculations!U116),"",Calculations!U116)</f>
        <v>660964384327.82117</v>
      </c>
      <c r="V116">
        <f>IF(ISBLANK(Calculations!V116),"",Calculations!V116)</f>
        <v>662384438297.97876</v>
      </c>
      <c r="W116">
        <f>IF(ISBLANK(Calculations!W116),"",Calculations!W116)</f>
        <v>664638425901.74915</v>
      </c>
      <c r="X116">
        <f>IF(ISBLANK(Calculations!X116),"",Calculations!X116)</f>
        <v>667342746970.53223</v>
      </c>
      <c r="Y116">
        <f>IF(ISBLANK(Calculations!Y116),"",Calculations!Y116)</f>
        <v>670182624476.67358</v>
      </c>
      <c r="Z116">
        <f>IF(ISBLANK(Calculations!Z116),"",Calculations!Z116)</f>
        <v>673210116654.26636</v>
      </c>
      <c r="AA116">
        <f>IF(ISBLANK(Calculations!AA116),"",Calculations!AA116)</f>
        <v>676395420570.78699</v>
      </c>
      <c r="AB116">
        <f>IF(ISBLANK(Calculations!AB116),"",Calculations!AB116)</f>
        <v>679559950463.50354</v>
      </c>
      <c r="AC116">
        <f>IF(ISBLANK(Calculations!AC116),"",Calculations!AC116)</f>
        <v>682630456151.03235</v>
      </c>
      <c r="AD116">
        <f>IF(ISBLANK(Calculations!AD116),"",Calculations!AD116)</f>
        <v>685783925480.7467</v>
      </c>
      <c r="AE116">
        <f>IF(ISBLANK(Calculations!AE116),"",Calculations!AE116)</f>
        <v>689094709931.10217</v>
      </c>
      <c r="AF116">
        <f>IF(ISBLANK(Calculations!AF116),"",Calculations!AF116)</f>
        <v>692603451823.74915</v>
      </c>
      <c r="AG116">
        <f>IF(ISBLANK(Calculations!AG116),"",Calculations!AG116)</f>
        <v>696155299320.40027</v>
      </c>
      <c r="AH116">
        <f>IF(ISBLANK(Calculations!AH116),"",Calculations!AH116)</f>
        <v>699711355330.99951</v>
      </c>
      <c r="AI116">
        <f>IF(ISBLANK(Calculations!AI116),"",Calculations!AI116)</f>
        <v>703213979471.8064</v>
      </c>
      <c r="AJ116">
        <f>IF(ISBLANK(Calculations!AJ116),"",Calculations!AJ116)</f>
        <v>706655008673.40454</v>
      </c>
      <c r="AK116">
        <f>IF(ISBLANK(Calculations!AK116),"",Calculations!AK116)</f>
        <v>713713943192.29395</v>
      </c>
      <c r="AL116">
        <f>IF(ISBLANK(Calculations!AL116),"",Calculations!AL116)</f>
        <v>720785176321.10217</v>
      </c>
      <c r="AM116">
        <f>IF(ISBLANK(Calculations!AM116),"",Calculations!AM116)</f>
        <v>727885969651.12891</v>
      </c>
      <c r="AN116">
        <f>IF(ISBLANK(Calculations!AN116),"",Calculations!AN116)</f>
        <v>735031012974.01172</v>
      </c>
      <c r="AO116">
        <f>IF(ISBLANK(Calculations!AO116),"",Calculations!AO116)</f>
        <v>742227657944.89331</v>
      </c>
      <c r="AP116">
        <f>IF(ISBLANK(Calculations!AP116),"",Calculations!AP116)</f>
        <v>749479433241.77209</v>
      </c>
      <c r="AQ116">
        <f>IF(ISBLANK(Calculations!AQ116),"",Calculations!AQ116)</f>
        <v>756793576156.38013</v>
      </c>
      <c r="AR116">
        <f>IF(ISBLANK(Calculations!AR116),"",Calculations!AR116)</f>
        <v>764167991180.53564</v>
      </c>
      <c r="AS116">
        <f>IF(ISBLANK(Calculations!AS116),"",Calculations!AS116)</f>
        <v>771612978021.08093</v>
      </c>
      <c r="AT116">
        <f>IF(ISBLANK(Calculations!AT116),"",Calculations!AT116)</f>
        <v>779137812595.2854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0.35378052929354875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0.4554533355677437</v>
      </c>
      <c r="K121">
        <f>IF(ISBLANK(Calculations!K121),"",Calculations!K121)</f>
        <v>0.35378052929354875</v>
      </c>
      <c r="L121" t="str">
        <f>IF(ISBLANK(Calculations!L121),"",Calculations!L121)</f>
        <v>RESIDENTIAL</v>
      </c>
      <c r="M121" t="str">
        <f>IF(ISBLANK(Calculations!M121),"",Calculations!M121)</f>
        <v>other</v>
      </c>
      <c r="N121" t="str">
        <f>IF(ISBLANK(Calculations!N121),"",Calculations!N121)</f>
        <v>electricity</v>
      </c>
      <c r="O121">
        <f t="shared" si="1"/>
        <v>13046489447020.91</v>
      </c>
      <c r="P121">
        <f>IF(ISBLANK(Calculations!P121),"",Calculations!P121)-(SUMIFS(BDEQ!B:B,BDEQ!$AG:$AG,About!$B$2,BDEQ!$AH:$AH,$I121)*BDEQ!$C$2*$J121*$K121)</f>
        <v>13046489447020.91</v>
      </c>
      <c r="Q121">
        <f>IF(ISBLANK(Calculations!Q121),"",Calculations!Q121)-(SUMIFS(BDEQ!C:C,BDEQ!$AG:$AG,About!$B$2,BDEQ!$AH:$AH,$I121)*BDEQ!$C$2*$J121*$K121)</f>
        <v>13046489447020.91</v>
      </c>
      <c r="R121">
        <f>IF(ISBLANK(Calculations!R121),"",Calculations!R121)-(SUMIFS(BDEQ!D:D,BDEQ!$AG:$AG,About!$B$2,BDEQ!$AH:$AH,$I121)*BDEQ!$C$2*$J121*$K121)</f>
        <v>13245750886496.859</v>
      </c>
      <c r="S121">
        <f>IF(ISBLANK(Calculations!S121),"",Calculations!S121)-(SUMIFS(BDEQ!E:E,BDEQ!$AG:$AG,About!$B$2,BDEQ!$AH:$AH,$I121)*BDEQ!$C$2*$J121*$K121)</f>
        <v>13478757306741.359</v>
      </c>
      <c r="T121">
        <f>IF(ISBLANK(Calculations!T121),"",Calculations!T121)-(SUMIFS(BDEQ!F:F,BDEQ!$AG:$AG,About!$B$2,BDEQ!$AH:$AH,$I121)*BDEQ!$C$2*$J121*$K121)</f>
        <v>13730970595101.93</v>
      </c>
      <c r="U121">
        <f>IF(ISBLANK(Calculations!U121),"",Calculations!U121)-(SUMIFS(BDEQ!G:G,BDEQ!$AG:$AG,About!$B$2,BDEQ!$AH:$AH,$I121)*BDEQ!$C$2*$J121*$K121)</f>
        <v>13985251712988.516</v>
      </c>
      <c r="V121">
        <f>IF(ISBLANK(Calculations!V121),"",Calculations!V121)-(SUMIFS(BDEQ!H:H,BDEQ!$AG:$AG,About!$B$2,BDEQ!$AH:$AH,$I121)*BDEQ!$C$2*$J121*$K121)</f>
        <v>14221244146773.451</v>
      </c>
      <c r="W121">
        <f>IF(ISBLANK(Calculations!W121),"",Calculations!W121)-(SUMIFS(BDEQ!I:I,BDEQ!$AG:$AG,About!$B$2,BDEQ!$AH:$AH,$I121)*BDEQ!$C$2*$J121*$K121)</f>
        <v>14459822574064.611</v>
      </c>
      <c r="X121">
        <f>IF(ISBLANK(Calculations!X121),"",Calculations!X121)-(SUMIFS(BDEQ!J:J,BDEQ!$AG:$AG,About!$B$2,BDEQ!$AH:$AH,$I121)*BDEQ!$C$2*$J121*$K121)</f>
        <v>14713845694578.324</v>
      </c>
      <c r="Y121">
        <f>IF(ISBLANK(Calculations!Y121),"",Calculations!Y121)-(SUMIFS(BDEQ!K:K,BDEQ!$AG:$AG,About!$B$2,BDEQ!$AH:$AH,$I121)*BDEQ!$C$2*$J121*$K121)</f>
        <v>14946399100708.539</v>
      </c>
      <c r="Z121">
        <f>IF(ISBLANK(Calculations!Z121),"",Calculations!Z121)-(SUMIFS(BDEQ!L:L,BDEQ!$AG:$AG,About!$B$2,BDEQ!$AH:$AH,$I121)*BDEQ!$C$2*$J121*$K121)</f>
        <v>15157827933650.826</v>
      </c>
      <c r="AA121">
        <f>IF(ISBLANK(Calculations!AA121),"",Calculations!AA121)-(SUMIFS(BDEQ!M:M,BDEQ!$AG:$AG,About!$B$2,BDEQ!$AH:$AH,$I121)*BDEQ!$C$2*$J121*$K121)</f>
        <v>15360878085099.625</v>
      </c>
      <c r="AB121">
        <f>IF(ISBLANK(Calculations!AB121),"",Calculations!AB121)-(SUMIFS(BDEQ!N:N,BDEQ!$AG:$AG,About!$B$2,BDEQ!$AH:$AH,$I121)*BDEQ!$C$2*$J121*$K121)</f>
        <v>15563230634554.525</v>
      </c>
      <c r="AC121">
        <f>IF(ISBLANK(Calculations!AC121),"",Calculations!AC121)-(SUMIFS(BDEQ!O:O,BDEQ!$AG:$AG,About!$B$2,BDEQ!$AH:$AH,$I121)*BDEQ!$C$2*$J121*$K121)</f>
        <v>15786026447697.084</v>
      </c>
      <c r="AD121">
        <f>IF(ISBLANK(Calculations!AD121),"",Calculations!AD121)-(SUMIFS(BDEQ!P:P,BDEQ!$AG:$AG,About!$B$2,BDEQ!$AH:$AH,$I121)*BDEQ!$C$2*$J121*$K121)</f>
        <v>16050729648369.641</v>
      </c>
      <c r="AE121">
        <f>IF(ISBLANK(Calculations!AE121),"",Calculations!AE121)-(SUMIFS(BDEQ!Q:Q,BDEQ!$AG:$AG,About!$B$2,BDEQ!$AH:$AH,$I121)*BDEQ!$C$2*$J121*$K121)</f>
        <v>16330110759495.787</v>
      </c>
      <c r="AF121">
        <f>IF(ISBLANK(Calculations!AF121),"",Calculations!AF121)-(SUMIFS(BDEQ!R:R,BDEQ!$AG:$AG,About!$B$2,BDEQ!$AH:$AH,$I121)*BDEQ!$C$2*$J121*$K121)</f>
        <v>16598284339967.094</v>
      </c>
      <c r="AG121">
        <f>IF(ISBLANK(Calculations!AG121),"",Calculations!AG121)-(SUMIFS(BDEQ!S:S,BDEQ!$AG:$AG,About!$B$2,BDEQ!$AH:$AH,$I121)*BDEQ!$C$2*$J121*$K121)</f>
        <v>16893511765983.471</v>
      </c>
      <c r="AH121">
        <f>IF(ISBLANK(Calculations!AH121),"",Calculations!AH121)-(SUMIFS(BDEQ!T:T,BDEQ!$AG:$AG,About!$B$2,BDEQ!$AH:$AH,$I121)*BDEQ!$C$2*$J121*$K121)</f>
        <v>17185954430659.199</v>
      </c>
      <c r="AI121">
        <f>IF(ISBLANK(Calculations!AI121),"",Calculations!AI121)-(SUMIFS(BDEQ!U:U,BDEQ!$AG:$AG,About!$B$2,BDEQ!$AH:$AH,$I121)*BDEQ!$C$2*$J121*$K121)</f>
        <v>17444753029198.08</v>
      </c>
      <c r="AJ121">
        <f>IF(ISBLANK(Calculations!AJ121),"",Calculations!AJ121)-(SUMIFS(BDEQ!V:V,BDEQ!$AG:$AG,About!$B$2,BDEQ!$AH:$AH,$I121)*BDEQ!$C$2*$J121*$K121)</f>
        <v>17593879013177.047</v>
      </c>
      <c r="AK121">
        <f>IF(ISBLANK(Calculations!AK121),"",Calculations!AK121)-(SUMIFS(BDEQ!W:W,BDEQ!$AG:$AG,About!$B$2,BDEQ!$AH:$AH,$I121)*BDEQ!$C$2*$J121*$K121)</f>
        <v>17735667712252.52</v>
      </c>
      <c r="AL121">
        <f>IF(ISBLANK(Calculations!AL121),"",Calculations!AL121)-(SUMIFS(BDEQ!X:X,BDEQ!$AG:$AG,About!$B$2,BDEQ!$AH:$AH,$I121)*BDEQ!$C$2*$J121*$K121)</f>
        <v>18002761540810.18</v>
      </c>
      <c r="AM121">
        <f>IF(ISBLANK(Calculations!AM121),"",Calculations!AM121)-(SUMIFS(BDEQ!Y:Y,BDEQ!$AG:$AG,About!$B$2,BDEQ!$AH:$AH,$I121)*BDEQ!$C$2*$J121*$K121)</f>
        <v>18266366398156.5</v>
      </c>
      <c r="AN121">
        <f>IF(ISBLANK(Calculations!AN121),"",Calculations!AN121)-(SUMIFS(BDEQ!Z:Z,BDEQ!$AG:$AG,About!$B$2,BDEQ!$AH:$AH,$I121)*BDEQ!$C$2*$J121*$K121)</f>
        <v>18473338953148.102</v>
      </c>
      <c r="AO121">
        <f>IF(ISBLANK(Calculations!AO121),"",Calculations!AO121)-(SUMIFS(BDEQ!AA:AA,BDEQ!$AG:$AG,About!$B$2,BDEQ!$AH:$AH,$I121)*BDEQ!$C$2*$J121*$K121)</f>
        <v>18624160757504.988</v>
      </c>
      <c r="AP121">
        <f>IF(ISBLANK(Calculations!AP121),"",Calculations!AP121)-(SUMIFS(BDEQ!AB:AB,BDEQ!$AG:$AG,About!$B$2,BDEQ!$AH:$AH,$I121)*BDEQ!$C$2*$J121*$K121)</f>
        <v>18747489601679.738</v>
      </c>
      <c r="AQ121">
        <f>IF(ISBLANK(Calculations!AQ121),"",Calculations!AQ121)-(SUMIFS(BDEQ!AC:AC,BDEQ!$AG:$AG,About!$B$2,BDEQ!$AH:$AH,$I121)*BDEQ!$C$2*$J121*$K121)</f>
        <v>18818002265981.578</v>
      </c>
      <c r="AR121">
        <f>IF(ISBLANK(Calculations!AR121),"",Calculations!AR121)-(SUMIFS(BDEQ!AD:AD,BDEQ!$AG:$AG,About!$B$2,BDEQ!$AH:$AH,$I121)*BDEQ!$C$2*$J121*$K121)</f>
        <v>18855160354456.762</v>
      </c>
      <c r="AS121">
        <f>IF(ISBLANK(Calculations!AS121),"",Calculations!AS121)-(SUMIFS(BDEQ!AE:AE,BDEQ!$AG:$AG,About!$B$2,BDEQ!$AH:$AH,$I121)*BDEQ!$C$2*$J121*$K121)</f>
        <v>18886256967979.586</v>
      </c>
      <c r="AT121">
        <f>IF(ISBLANK(Calculations!AT121),"",Calculations!AT121)-(SUMIFS(BDEQ!AF:AF,BDEQ!$AG:$AG,About!$B$2,BDEQ!$AH:$AH,$I121)*BDEQ!$C$2*$J121*$K121)</f>
        <v>18902721213481.957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0.35378052929354875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0.35378052929354875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0.35378052929354875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0.35378052929354875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0.35378052929354875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0.35378052929354875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0.35378052929354875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0.35378052929354875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0.35378052929354875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2.7831844162671458E-2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1899189381972.375</v>
      </c>
      <c r="P134">
        <f>IF(ISBLANK(Calculations!P134),"",Calculations!P134)</f>
        <v>1899189381972.375</v>
      </c>
      <c r="Q134">
        <f>IF(ISBLANK(Calculations!Q134),"",Calculations!Q134)</f>
        <v>1899189381972.375</v>
      </c>
      <c r="R134">
        <f>IF(ISBLANK(Calculations!R134),"",Calculations!R134)</f>
        <v>1918973317340.2903</v>
      </c>
      <c r="S134">
        <f>IF(ISBLANK(Calculations!S134),"",Calculations!S134)</f>
        <v>1937507055787.9275</v>
      </c>
      <c r="T134">
        <f>IF(ISBLANK(Calculations!T134),"",Calculations!T134)</f>
        <v>1954996264325.8191</v>
      </c>
      <c r="U134">
        <f>IF(ISBLANK(Calculations!U134),"",Calculations!U134)</f>
        <v>1971790408101.8083</v>
      </c>
      <c r="V134">
        <f>IF(ISBLANK(Calculations!V134),"",Calculations!V134)</f>
        <v>1987751992152.0928</v>
      </c>
      <c r="W134">
        <f>IF(ISBLANK(Calculations!W134),"",Calculations!W134)</f>
        <v>2003460931014.6575</v>
      </c>
      <c r="X134">
        <f>IF(ISBLANK(Calculations!X134),"",Calculations!X134)</f>
        <v>2018262181805.5388</v>
      </c>
      <c r="Y134">
        <f>IF(ISBLANK(Calculations!Y134),"",Calculations!Y134)</f>
        <v>2032362017919.0745</v>
      </c>
      <c r="Z134">
        <f>IF(ISBLANK(Calculations!Z134),"",Calculations!Z134)</f>
        <v>2044793404841.865</v>
      </c>
      <c r="AA134">
        <f>IF(ISBLANK(Calculations!AA134),"",Calculations!AA134)</f>
        <v>2055927841543.1978</v>
      </c>
      <c r="AB134">
        <f>IF(ISBLANK(Calculations!AB134),"",Calculations!AB134)</f>
        <v>2065315048558.5464</v>
      </c>
      <c r="AC134">
        <f>IF(ISBLANK(Calculations!AC134),"",Calculations!AC134)</f>
        <v>2072718488022.8657</v>
      </c>
      <c r="AD134">
        <f>IF(ISBLANK(Calculations!AD134),"",Calculations!AD134)</f>
        <v>2078387390959.3191</v>
      </c>
      <c r="AE134">
        <f>IF(ISBLANK(Calculations!AE134),"",Calculations!AE134)</f>
        <v>2082144361768.9641</v>
      </c>
      <c r="AF134">
        <f>IF(ISBLANK(Calculations!AF134),"",Calculations!AF134)</f>
        <v>2084623681973.3262</v>
      </c>
      <c r="AG134">
        <f>IF(ISBLANK(Calculations!AG134),"",Calculations!AG134)</f>
        <v>2085599229873.0044</v>
      </c>
      <c r="AH134">
        <f>IF(ISBLANK(Calculations!AH134),"",Calculations!AH134)</f>
        <v>2086109907402.334</v>
      </c>
      <c r="AI134">
        <f>IF(ISBLANK(Calculations!AI134),"",Calculations!AI134)</f>
        <v>2085975750189.9353</v>
      </c>
      <c r="AJ134">
        <f>IF(ISBLANK(Calculations!AJ134),"",Calculations!AJ134)</f>
        <v>2085474921325.8174</v>
      </c>
      <c r="AK134">
        <f>IF(ISBLANK(Calculations!AK134),"",Calculations!AK134)</f>
        <v>2084497979624.6284</v>
      </c>
      <c r="AL134">
        <f>IF(ISBLANK(Calculations!AL134),"",Calculations!AL134)</f>
        <v>2083720141831.7986</v>
      </c>
      <c r="AM134">
        <f>IF(ISBLANK(Calculations!AM134),"",Calculations!AM134)</f>
        <v>2082642112997.1113</v>
      </c>
      <c r="AN134">
        <f>IF(ISBLANK(Calculations!AN134),"",Calculations!AN134)</f>
        <v>2081718102083.4307</v>
      </c>
      <c r="AO134">
        <f>IF(ISBLANK(Calculations!AO134),"",Calculations!AO134)</f>
        <v>2080717140735.8584</v>
      </c>
      <c r="AP134">
        <f>IF(ISBLANK(Calculations!AP134),"",Calculations!AP134)</f>
        <v>2079445235106.4802</v>
      </c>
      <c r="AQ134">
        <f>IF(ISBLANK(Calculations!AQ134),"",Calculations!AQ134)</f>
        <v>2078502592217.925</v>
      </c>
      <c r="AR134">
        <f>IF(ISBLANK(Calculations!AR134),"",Calculations!AR134)</f>
        <v>2077096327777.6919</v>
      </c>
      <c r="AS134">
        <f>IF(ISBLANK(Calculations!AS134),"",Calculations!AS134)</f>
        <v>2075273943543.0212</v>
      </c>
      <c r="AT134">
        <f>IF(ISBLANK(Calculations!AT134),"",Calculations!AT134)</f>
        <v>2073574183278.9719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0.47045025767195697</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21162263940857.641</v>
      </c>
      <c r="P136">
        <f>IF(ISBLANK(Calculations!P136),"",Calculations!P136)</f>
        <v>21162263940857.641</v>
      </c>
      <c r="Q136">
        <f>IF(ISBLANK(Calculations!Q136),"",Calculations!Q136)</f>
        <v>21162263940857.641</v>
      </c>
      <c r="R136">
        <f>IF(ISBLANK(Calculations!R136),"",Calculations!R136)</f>
        <v>21052482538908.477</v>
      </c>
      <c r="S136" s="99">
        <f>IF(ISBLANK(Calculations!S136),"",Calculations!S136 + ('IRA Buildings Changes'!$F$38/($AB$133-$R$133)*(S133-$R$133)))</f>
        <v>20909851473544.578</v>
      </c>
      <c r="T136" s="99">
        <f>IF(ISBLANK(Calculations!T136),"",Calculations!T136 + ('IRA Buildings Changes'!$F$38/($AB$133-$R$133)*(T133-$R$133)))</f>
        <v>20762072791574.211</v>
      </c>
      <c r="U136" s="99">
        <f>IF(ISBLANK(Calculations!U136),"",Calculations!U136 + ('IRA Buildings Changes'!$F$38/($AB$133-$R$133)*(U133-$R$133)))</f>
        <v>20614396129554.434</v>
      </c>
      <c r="V136" s="99">
        <f>IF(ISBLANK(Calculations!V136),"",Calculations!V136 + ('IRA Buildings Changes'!$F$38/($AB$133-$R$133)*(V133-$R$133)))</f>
        <v>20468603212961.09</v>
      </c>
      <c r="W136" s="99">
        <f>IF(ISBLANK(Calculations!W136),"",Calculations!W136 + ('IRA Buildings Changes'!$F$38/($AB$133-$R$133)*(W133-$R$133)))</f>
        <v>20333784365754.496</v>
      </c>
      <c r="X136" s="99">
        <f>IF(ISBLANK(Calculations!X136),"",Calculations!X136 + ('IRA Buildings Changes'!$F$38/($AB$133-$R$133)*(X133-$R$133)))</f>
        <v>20208042285019.387</v>
      </c>
      <c r="Y136" s="99">
        <f>IF(ISBLANK(Calculations!Y136),"",Calculations!Y136 + ('IRA Buildings Changes'!$F$38/($AB$133-$R$133)*(Y133-$R$133)))</f>
        <v>20098098312327.609</v>
      </c>
      <c r="Z136" s="99">
        <f>IF(ISBLANK(Calculations!Z136),"",Calculations!Z136 + ('IRA Buildings Changes'!$F$38/($AB$133-$R$133)*(Z133-$R$133)))</f>
        <v>19999017020768.809</v>
      </c>
      <c r="AA136" s="99">
        <f>IF(ISBLANK(Calculations!AA136),"",Calculations!AA136 + ('IRA Buildings Changes'!$F$38/($AB$133-$R$133)*(AA133-$R$133)))</f>
        <v>19917153454785.012</v>
      </c>
      <c r="AB136" s="98">
        <f>IF(ISBLANK(Calculations!AB136),"",Calculations!AB136 + 'IRA Buildings Changes'!F38)</f>
        <v>19850579345051.301</v>
      </c>
      <c r="AC136" s="99">
        <f>IF(ISBLANK(Calculations!AC136),"",Calculations!AC136 + 'IRA Buildings Changes'!$F$38)</f>
        <v>19821749030983.809</v>
      </c>
      <c r="AD136" s="99">
        <f>IF(ISBLANK(Calculations!AD136),"",Calculations!AD136 + 'IRA Buildings Changes'!$F$38)</f>
        <v>19807119358428.371</v>
      </c>
      <c r="AE136" s="99">
        <f>IF(ISBLANK(Calculations!AE136),"",Calculations!AE136 + 'IRA Buildings Changes'!$F$38)</f>
        <v>19801124467876.961</v>
      </c>
      <c r="AF136" s="99">
        <f>IF(ISBLANK(Calculations!AF136),"",Calculations!AF136 + 'IRA Buildings Changes'!$F$38)</f>
        <v>19804899660040.359</v>
      </c>
      <c r="AG136" s="99">
        <f>IF(ISBLANK(Calculations!AG136),"",Calculations!AG136 + 'IRA Buildings Changes'!$F$38)</f>
        <v>19810614717601.465</v>
      </c>
      <c r="AH136" s="99">
        <f>IF(ISBLANK(Calculations!AH136),"",Calculations!AH136 + 'IRA Buildings Changes'!$F$38)</f>
        <v>19823525646555.594</v>
      </c>
      <c r="AI136" s="99">
        <f>IF(ISBLANK(Calculations!AI136),"",Calculations!AI136 + 'IRA Buildings Changes'!$F$38)</f>
        <v>19837752509277.355</v>
      </c>
      <c r="AJ136" s="99">
        <f>IF(ISBLANK(Calculations!AJ136),"",Calculations!AJ136 + 'IRA Buildings Changes'!$F$38)</f>
        <v>19853075232980.793</v>
      </c>
      <c r="AK136" s="99">
        <f>IF(ISBLANK(Calculations!AK136),"",Calculations!AK136 + 'IRA Buildings Changes'!$F$38)</f>
        <v>19865791074679.312</v>
      </c>
      <c r="AL136" s="99">
        <f>IF(ISBLANK(Calculations!AL136),"",Calculations!AL136 + 'IRA Buildings Changes'!$F$38)</f>
        <v>19881164140102.598</v>
      </c>
      <c r="AM136" s="99">
        <f>IF(ISBLANK(Calculations!AM136),"",Calculations!AM136 + 'IRA Buildings Changes'!$F$38)</f>
        <v>19893365281996.645</v>
      </c>
      <c r="AN136" s="99">
        <f>IF(ISBLANK(Calculations!AN136),"",Calculations!AN136 + 'IRA Buildings Changes'!$F$38)</f>
        <v>19906289460604.559</v>
      </c>
      <c r="AO136" s="99">
        <f>IF(ISBLANK(Calculations!AO136),"",Calculations!AO136 + 'IRA Buildings Changes'!$F$38)</f>
        <v>19917616403575.406</v>
      </c>
      <c r="AP136" s="99">
        <f>IF(ISBLANK(Calculations!AP136),"",Calculations!AP136 + 'IRA Buildings Changes'!$F$38)</f>
        <v>19925444691462.746</v>
      </c>
      <c r="AQ136" s="99">
        <f>IF(ISBLANK(Calculations!AQ136),"",Calculations!AQ136 + 'IRA Buildings Changes'!$F$38)</f>
        <v>19936013449093.695</v>
      </c>
      <c r="AR136" s="99">
        <f>IF(ISBLANK(Calculations!AR136),"",Calculations!AR136 + 'IRA Buildings Changes'!$F$38)</f>
        <v>19941715851304.328</v>
      </c>
      <c r="AS136" s="99">
        <f>IF(ISBLANK(Calculations!AS136),"",Calculations!AS136 + 'IRA Buildings Changes'!$F$38)</f>
        <v>19943255794292.848</v>
      </c>
      <c r="AT136" s="99">
        <f>IF(ISBLANK(Calculations!AT136),"",Calculations!AT136 + 'IRA Buildings Changes'!$F$38)</f>
        <v>19946130872388.016</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625000000000</v>
      </c>
      <c r="P139">
        <f>IF(ISBLANK(Calculations!P139),"",Calculations!P139)</f>
        <v>625000000000</v>
      </c>
      <c r="Q139">
        <f>IF(ISBLANK(Calculations!Q139),"",Calculations!Q139)</f>
        <v>625000000000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2000000000</v>
      </c>
      <c r="P140">
        <f>IF(ISBLANK(Calculations!P140),"",Calculations!P140)</f>
        <v>2000000000</v>
      </c>
      <c r="Q140">
        <f>IF(ISBLANK(Calculations!Q140),"",Calculations!Q140)</f>
        <v>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2643000000000</v>
      </c>
      <c r="P142">
        <f>IF(ISBLANK(Calculations!P142),"",Calculations!P142)</f>
        <v>2643000000000</v>
      </c>
      <c r="Q142">
        <f>IF(ISBLANK(Calculations!Q142),"",Calculations!Q142)</f>
        <v>2643000000000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0.25046462679069781</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17091205202943.637</v>
      </c>
      <c r="P147">
        <f>IF(ISBLANK(Calculations!P147),"",Calculations!P147)</f>
        <v>17091205202943.637</v>
      </c>
      <c r="Q147">
        <f>IF(ISBLANK(Calculations!Q147),"",Calculations!Q147)</f>
        <v>17091205202943.637</v>
      </c>
      <c r="R147">
        <f>IF(ISBLANK(Calculations!R147),"",Calculations!R147)</f>
        <v>17080172060855.293</v>
      </c>
      <c r="S147" s="99">
        <f>IF(ISBLANK(Calculations!S147),"",Calculations!S147+('IRA Buildings Changes'!$E$38/($AB$146-$R$146)*(S146-$R$146)))</f>
        <v>16998770389956.838</v>
      </c>
      <c r="T147" s="99">
        <f>IF(ISBLANK(Calculations!T147),"",Calculations!T147+('IRA Buildings Changes'!$E$38/($AB$146-$R$146)*(T146-$R$146)))</f>
        <v>16904010838075.578</v>
      </c>
      <c r="U147" s="99">
        <f>IF(ISBLANK(Calculations!U147),"",Calculations!U147+('IRA Buildings Changes'!$E$38/($AB$146-$R$146)*(U146-$R$146)))</f>
        <v>16800673830281.666</v>
      </c>
      <c r="V147" s="99">
        <f>IF(ISBLANK(Calculations!V147),"",Calculations!V147+('IRA Buildings Changes'!$E$38/($AB$146-$R$146)*(V146-$R$146)))</f>
        <v>16689457437507.312</v>
      </c>
      <c r="W147" s="99">
        <f>IF(ISBLANK(Calculations!W147),"",Calculations!W147+('IRA Buildings Changes'!$E$38/($AB$146-$R$146)*(W146-$R$146)))</f>
        <v>16571837204253.564</v>
      </c>
      <c r="X147" s="99">
        <f>IF(ISBLANK(Calculations!X147),"",Calculations!X147+('IRA Buildings Changes'!$E$38/($AB$146-$R$146)*(X146-$R$146)))</f>
        <v>16450497349308.908</v>
      </c>
      <c r="Y147" s="99">
        <f>IF(ISBLANK(Calculations!Y147),"",Calculations!Y147+('IRA Buildings Changes'!$E$38/($AB$146-$R$146)*(Y146-$R$146)))</f>
        <v>16323854383803.527</v>
      </c>
      <c r="Z147" s="99">
        <f>IF(ISBLANK(Calculations!Z147),"",Calculations!Z147+('IRA Buildings Changes'!$E$38/($AB$146-$R$146)*(Z146-$R$146)))</f>
        <v>16193356424828.098</v>
      </c>
      <c r="AA147" s="99">
        <f>IF(ISBLANK(Calculations!AA147),"",Calculations!AA147+('IRA Buildings Changes'!$E$38/($AB$146-$R$146)*(AA146-$R$146)))</f>
        <v>16068544758073.805</v>
      </c>
      <c r="AB147" s="98">
        <f>IF(ISBLANK(Calculations!AB147),"",Calculations!AB147 + 'IRA Buildings Changes'!E38)</f>
        <v>15948556703897.262</v>
      </c>
      <c r="AC147" s="99">
        <f>IF(ISBLANK(Calculations!AC147),"",Calculations!AC147  + 'IRA Buildings Changes'!$E$38)</f>
        <v>15896818020764.762</v>
      </c>
      <c r="AD147" s="99">
        <f>IF(ISBLANK(Calculations!AD147),"",Calculations!AD147  + 'IRA Buildings Changes'!$E$38)</f>
        <v>15850693858846.725</v>
      </c>
      <c r="AE147" s="99">
        <f>IF(ISBLANK(Calculations!AE147),"",Calculations!AE147  + 'IRA Buildings Changes'!$E$38)</f>
        <v>15812289947919.062</v>
      </c>
      <c r="AF147" s="99">
        <f>IF(ISBLANK(Calculations!AF147),"",Calculations!AF147  + 'IRA Buildings Changes'!$E$38)</f>
        <v>15780053898341.211</v>
      </c>
      <c r="AG147" s="99">
        <f>IF(ISBLANK(Calculations!AG147),"",Calculations!AG147  + 'IRA Buildings Changes'!$E$38)</f>
        <v>15756095766156.082</v>
      </c>
      <c r="AH147" s="99">
        <f>IF(ISBLANK(Calculations!AH147),"",Calculations!AH147  + 'IRA Buildings Changes'!$E$38)</f>
        <v>15742291223600.854</v>
      </c>
      <c r="AI147" s="99">
        <f>IF(ISBLANK(Calculations!AI147),"",Calculations!AI147  + 'IRA Buildings Changes'!$E$38)</f>
        <v>15739736345117.814</v>
      </c>
      <c r="AJ147" s="99">
        <f>IF(ISBLANK(Calculations!AJ147),"",Calculations!AJ147  + 'IRA Buildings Changes'!$E$38)</f>
        <v>15749654817055.689</v>
      </c>
      <c r="AK147" s="99">
        <f>IF(ISBLANK(Calculations!AK147),"",Calculations!AK147  + 'IRA Buildings Changes'!$E$38)</f>
        <v>15767278725078.908</v>
      </c>
      <c r="AL147" s="99">
        <f>IF(ISBLANK(Calculations!AL147),"",Calculations!AL147  + 'IRA Buildings Changes'!$E$38)</f>
        <v>15798313279446.381</v>
      </c>
      <c r="AM147" s="99">
        <f>IF(ISBLANK(Calculations!AM147),"",Calculations!AM147  + 'IRA Buildings Changes'!$E$38)</f>
        <v>15836744484390.035</v>
      </c>
      <c r="AN147" s="99">
        <f>IF(ISBLANK(Calculations!AN147),"",Calculations!AN147  + 'IRA Buildings Changes'!$E$38)</f>
        <v>15889235829753.215</v>
      </c>
      <c r="AO147" s="99">
        <f>IF(ISBLANK(Calculations!AO147),"",Calculations!AO147  + 'IRA Buildings Changes'!$E$38)</f>
        <v>15952926800938.422</v>
      </c>
      <c r="AP147" s="99">
        <f>IF(ISBLANK(Calculations!AP147),"",Calculations!AP147  + 'IRA Buildings Changes'!$E$38)</f>
        <v>16026270652770.512</v>
      </c>
      <c r="AQ147" s="99">
        <f>IF(ISBLANK(Calculations!AQ147),"",Calculations!AQ147  + 'IRA Buildings Changes'!$E$38)</f>
        <v>16107970665324.918</v>
      </c>
      <c r="AR147" s="99">
        <f>IF(ISBLANK(Calculations!AR147),"",Calculations!AR147  + 'IRA Buildings Changes'!$E$38)</f>
        <v>16197267682949.73</v>
      </c>
      <c r="AS147" s="99">
        <f>IF(ISBLANK(Calculations!AS147),"",Calculations!AS147  + 'IRA Buildings Changes'!$E$38)</f>
        <v>16295956612075.652</v>
      </c>
      <c r="AT147" s="99">
        <f>IF(ISBLANK(Calculations!AT147),"",Calculations!AT147  + 'IRA Buildings Changes'!$E$38)</f>
        <v>16402125894900.328</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1.164435916186915E-2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523798208178.35999</v>
      </c>
      <c r="P149">
        <f>IF(ISBLANK(Calculations!P149),"",Calculations!P149)</f>
        <v>523798208178.35999</v>
      </c>
      <c r="Q149">
        <f>IF(ISBLANK(Calculations!Q149),"",Calculations!Q149)</f>
        <v>523798208178.35999</v>
      </c>
      <c r="R149">
        <f>IF(ISBLANK(Calculations!R149),"",Calculations!R149)</f>
        <v>523593512432.57391</v>
      </c>
      <c r="S149">
        <f>IF(ISBLANK(Calculations!S149),"",Calculations!S149)</f>
        <v>523223414438.99725</v>
      </c>
      <c r="T149">
        <f>IF(ISBLANK(Calculations!T149),"",Calculations!T149)</f>
        <v>522615496755.29614</v>
      </c>
      <c r="U149">
        <f>IF(ISBLANK(Calculations!U149),"",Calculations!U149)</f>
        <v>521759458480.2738</v>
      </c>
      <c r="V149">
        <f>IF(ISBLANK(Calculations!V149),"",Calculations!V149)</f>
        <v>520636910594.20544</v>
      </c>
      <c r="W149">
        <f>IF(ISBLANK(Calculations!W149),"",Calculations!W149)</f>
        <v>519200445749.85736</v>
      </c>
      <c r="X149">
        <f>IF(ISBLANK(Calculations!X149),"",Calculations!X149)</f>
        <v>517384666027.24683</v>
      </c>
      <c r="Y149">
        <f>IF(ISBLANK(Calculations!Y149),"",Calculations!Y149)</f>
        <v>515180352812.8866</v>
      </c>
      <c r="Z149">
        <f>IF(ISBLANK(Calculations!Z149),"",Calculations!Z149)</f>
        <v>512537922098.66089</v>
      </c>
      <c r="AA149">
        <f>IF(ISBLANK(Calculations!AA149),"",Calculations!AA149)</f>
        <v>509438989733.18689</v>
      </c>
      <c r="AB149">
        <f>IF(ISBLANK(Calculations!AB149),"",Calculations!AB149)</f>
        <v>505880449369.34326</v>
      </c>
      <c r="AC149">
        <f>IF(ISBLANK(Calculations!AC149),"",Calculations!AC149)</f>
        <v>501864219927.31104</v>
      </c>
      <c r="AD149">
        <f>IF(ISBLANK(Calculations!AD149),"",Calculations!AD149)</f>
        <v>497367008890.83124</v>
      </c>
      <c r="AE149">
        <f>IF(ISBLANK(Calculations!AE149),"",Calculations!AE149)</f>
        <v>492393993921.77972</v>
      </c>
      <c r="AF149">
        <f>IF(ISBLANK(Calculations!AF149),"",Calculations!AF149)</f>
        <v>486935791093.61908</v>
      </c>
      <c r="AG149">
        <f>IF(ISBLANK(Calculations!AG149),"",Calculations!AG149)</f>
        <v>481029470519.05682</v>
      </c>
      <c r="AH149">
        <f>IF(ISBLANK(Calculations!AH149),"",Calculations!AH149)</f>
        <v>474732421436.47766</v>
      </c>
      <c r="AI149">
        <f>IF(ISBLANK(Calculations!AI149),"",Calculations!AI149)</f>
        <v>468111501983.42267</v>
      </c>
      <c r="AJ149">
        <f>IF(ISBLANK(Calculations!AJ149),"",Calculations!AJ149)</f>
        <v>461249443428.95428</v>
      </c>
      <c r="AK149">
        <f>IF(ISBLANK(Calculations!AK149),"",Calculations!AK149)</f>
        <v>454243929271.03925</v>
      </c>
      <c r="AL149">
        <f>IF(ISBLANK(Calculations!AL149),"",Calculations!AL149)</f>
        <v>447237778771.67584</v>
      </c>
      <c r="AM149">
        <f>IF(ISBLANK(Calculations!AM149),"",Calculations!AM149)</f>
        <v>440344960870.71375</v>
      </c>
      <c r="AN149">
        <f>IF(ISBLANK(Calculations!AN149),"",Calculations!AN149)</f>
        <v>433707406817.31793</v>
      </c>
      <c r="AO149">
        <f>IF(ISBLANK(Calculations!AO149),"",Calculations!AO149)</f>
        <v>427421855830.63306</v>
      </c>
      <c r="AP149">
        <f>IF(ISBLANK(Calculations!AP149),"",Calculations!AP149)</f>
        <v>421592325827.6864</v>
      </c>
      <c r="AQ149">
        <f>IF(ISBLANK(Calculations!AQ149),"",Calculations!AQ149)</f>
        <v>416230692212.38843</v>
      </c>
      <c r="AR149">
        <f>IF(ISBLANK(Calculations!AR149),"",Calculations!AR149)</f>
        <v>411411625403.3941</v>
      </c>
      <c r="AS149">
        <f>IF(ISBLANK(Calculations!AS149),"",Calculations!AS149)</f>
        <v>407121125103.146</v>
      </c>
      <c r="AT149">
        <f>IF(ISBLANK(Calculations!AT149),"",Calculations!AT149)</f>
        <v>403346263920.27557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7109295.2978331503</v>
      </c>
      <c r="S158">
        <f>IF(ISBLANK(Calculations!S158),"",Calculations!S158)</f>
        <v>7221017.9346236903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0.11552494771293839</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7883191382035.4902</v>
      </c>
      <c r="P160">
        <f>IF(ISBLANK(Calculations!P160),"",Calculations!P160)</f>
        <v>7883191382035.4902</v>
      </c>
      <c r="Q160">
        <f>IF(ISBLANK(Calculations!Q160),"",Calculations!Q160)</f>
        <v>7883191382035.4902</v>
      </c>
      <c r="R160">
        <f>IF(ISBLANK(Calculations!R160),"",Calculations!R160)</f>
        <v>7761223685029.4365</v>
      </c>
      <c r="S160">
        <f>IF(ISBLANK(Calculations!S160),"",Calculations!S160)</f>
        <v>7561319052637.0928</v>
      </c>
      <c r="T160">
        <f>IF(ISBLANK(Calculations!T160),"",Calculations!T160)</f>
        <v>7348587943422.1543</v>
      </c>
      <c r="U160">
        <f>IF(ISBLANK(Calculations!U160),"",Calculations!U160)</f>
        <v>7143667412194.9863</v>
      </c>
      <c r="V160">
        <f>IF(ISBLANK(Calculations!V160),"",Calculations!V160)</f>
        <v>6943781588747.2021</v>
      </c>
      <c r="W160">
        <f>IF(ISBLANK(Calculations!W160),"",Calculations!W160)</f>
        <v>6749801770917.4795</v>
      </c>
      <c r="X160">
        <f>IF(ISBLANK(Calculations!X160),"",Calculations!X160)</f>
        <v>6571321740197.6123</v>
      </c>
      <c r="Y160">
        <f>IF(ISBLANK(Calculations!Y160),"",Calculations!Y160)</f>
        <v>6409624281676.9355</v>
      </c>
      <c r="Z160">
        <f>IF(ISBLANK(Calculations!Z160),"",Calculations!Z160)</f>
        <v>6267036476081.1221</v>
      </c>
      <c r="AA160">
        <f>IF(ISBLANK(Calculations!AA160),"",Calculations!AA160)</f>
        <v>6147852693503.6982</v>
      </c>
      <c r="AB160">
        <f>IF(ISBLANK(Calculations!AB160),"",Calculations!AB160)</f>
        <v>6049151303263.5107</v>
      </c>
      <c r="AC160">
        <f>IF(ISBLANK(Calculations!AC160),"",Calculations!AC160)</f>
        <v>5966856881041.3037</v>
      </c>
      <c r="AD160">
        <f>IF(ISBLANK(Calculations!AD160),"",Calculations!AD160)</f>
        <v>5895817367936.3047</v>
      </c>
      <c r="AE160">
        <f>IF(ISBLANK(Calculations!AE160),"",Calculations!AE160)</f>
        <v>5831494048149.1836</v>
      </c>
      <c r="AF160">
        <f>IF(ISBLANK(Calculations!AF160),"",Calculations!AF160)</f>
        <v>5771752664197.5244</v>
      </c>
      <c r="AG160">
        <f>IF(ISBLANK(Calculations!AG160),"",Calculations!AG160)</f>
        <v>5718332224337.877</v>
      </c>
      <c r="AH160">
        <f>IF(ISBLANK(Calculations!AH160),"",Calculations!AH160)</f>
        <v>5672676070257.3027</v>
      </c>
      <c r="AI160">
        <f>IF(ISBLANK(Calculations!AI160),"",Calculations!AI160)</f>
        <v>5632060982821.8633</v>
      </c>
      <c r="AJ160">
        <f>IF(ISBLANK(Calculations!AJ160),"",Calculations!AJ160)</f>
        <v>5595197439917.3359</v>
      </c>
      <c r="AK160">
        <f>IF(ISBLANK(Calculations!AK160),"",Calculations!AK160)</f>
        <v>5564623692891.7744</v>
      </c>
      <c r="AL160">
        <f>IF(ISBLANK(Calculations!AL160),"",Calculations!AL160)</f>
        <v>5543117969358.3984</v>
      </c>
      <c r="AM160">
        <f>IF(ISBLANK(Calculations!AM160),"",Calculations!AM160)</f>
        <v>5529699921362.2305</v>
      </c>
      <c r="AN160">
        <f>IF(ISBLANK(Calculations!AN160),"",Calculations!AN160)</f>
        <v>5523312275434.0273</v>
      </c>
      <c r="AO160">
        <f>IF(ISBLANK(Calculations!AO160),"",Calculations!AO160)</f>
        <v>5523313898464.9199</v>
      </c>
      <c r="AP160">
        <f>IF(ISBLANK(Calculations!AP160),"",Calculations!AP160)</f>
        <v>5529697425849.874</v>
      </c>
      <c r="AQ160">
        <f>IF(ISBLANK(Calculations!AQ160),"",Calculations!AQ160)</f>
        <v>5542003056418.3779</v>
      </c>
      <c r="AR160">
        <f>IF(ISBLANK(Calculations!AR160),"",Calculations!AR160)</f>
        <v>5560727381155.8096</v>
      </c>
      <c r="AS160">
        <f>IF(ISBLANK(Calculations!AS160),"",Calculations!AS160)</f>
        <v>5586276037180.9902</v>
      </c>
      <c r="AT160">
        <f>IF(ISBLANK(Calculations!AT160),"",Calculations!AT160)</f>
        <v>5618855753386.9385</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0.16966159840473141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11577368151942.062</v>
      </c>
      <c r="P173">
        <f>IF(ISBLANK(Calculations!P173),"",Calculations!P173)</f>
        <v>11577368151942.062</v>
      </c>
      <c r="Q173">
        <f>IF(ISBLANK(Calculations!Q173),"",Calculations!Q173)</f>
        <v>11577368151942.062</v>
      </c>
      <c r="R173">
        <f>IF(ISBLANK(Calculations!R173),"",Calculations!R173)</f>
        <v>11707015162017.893</v>
      </c>
      <c r="S173">
        <f>IF(ISBLANK(Calculations!S173),"",Calculations!S173)</f>
        <v>11818615688309.656</v>
      </c>
      <c r="T173">
        <f>IF(ISBLANK(Calculations!T173),"",Calculations!T173)</f>
        <v>11907476773865.088</v>
      </c>
      <c r="U173">
        <f>IF(ISBLANK(Calculations!U173),"",Calculations!U173)</f>
        <v>11966041037365.609</v>
      </c>
      <c r="V173">
        <f>IF(ISBLANK(Calculations!V173),"",Calculations!V173)</f>
        <v>11994630134651.406</v>
      </c>
      <c r="W173">
        <f>IF(ISBLANK(Calculations!W173),"",Calculations!W173)</f>
        <v>12002382492775.104</v>
      </c>
      <c r="X173">
        <f>IF(ISBLANK(Calculations!X173),"",Calculations!X173)</f>
        <v>11998449156021.953</v>
      </c>
      <c r="Y173">
        <f>IF(ISBLANK(Calculations!Y173),"",Calculations!Y173)</f>
        <v>11993973938628.473</v>
      </c>
      <c r="Z173">
        <f>IF(ISBLANK(Calculations!Z173),"",Calculations!Z173)</f>
        <v>11993032549689.08</v>
      </c>
      <c r="AA173">
        <f>IF(ISBLANK(Calculations!AA173),"",Calculations!AA173)</f>
        <v>12001531983590.141</v>
      </c>
      <c r="AB173">
        <f>IF(ISBLANK(Calculations!AB173),"",Calculations!AB173)</f>
        <v>12023133684391.736</v>
      </c>
      <c r="AC173">
        <f>IF(ISBLANK(Calculations!AC173),"",Calculations!AC173)</f>
        <v>12054448838569.027</v>
      </c>
      <c r="AD173">
        <f>IF(ISBLANK(Calculations!AD173),"",Calculations!AD173)</f>
        <v>12096847430119.562</v>
      </c>
      <c r="AE173">
        <f>IF(ISBLANK(Calculations!AE173),"",Calculations!AE173)</f>
        <v>12145583947870.246</v>
      </c>
      <c r="AF173">
        <f>IF(ISBLANK(Calculations!AF173),"",Calculations!AF173)</f>
        <v>12199710359373.75</v>
      </c>
      <c r="AG173">
        <f>IF(ISBLANK(Calculations!AG173),"",Calculations!AG173)</f>
        <v>12257803534361.379</v>
      </c>
      <c r="AH173">
        <f>IF(ISBLANK(Calculations!AH173),"",Calculations!AH173)</f>
        <v>12322203085951.719</v>
      </c>
      <c r="AI173">
        <f>IF(ISBLANK(Calculations!AI173),"",Calculations!AI173)</f>
        <v>12391081135245.598</v>
      </c>
      <c r="AJ173">
        <f>IF(ISBLANK(Calculations!AJ173),"",Calculations!AJ173)</f>
        <v>12462008357014.797</v>
      </c>
      <c r="AK173">
        <f>IF(ISBLANK(Calculations!AK173),"",Calculations!AK173)</f>
        <v>12538110943276.551</v>
      </c>
      <c r="AL173">
        <f>IF(ISBLANK(Calculations!AL173),"",Calculations!AL173)</f>
        <v>12618775887250.668</v>
      </c>
      <c r="AM173">
        <f>IF(ISBLANK(Calculations!AM173),"",Calculations!AM173)</f>
        <v>12704134625097.297</v>
      </c>
      <c r="AN173">
        <f>IF(ISBLANK(Calculations!AN173),"",Calculations!AN173)</f>
        <v>12794176255220.402</v>
      </c>
      <c r="AO173">
        <f>IF(ISBLANK(Calculations!AO173),"",Calculations!AO173)</f>
        <v>12888814468520.16</v>
      </c>
      <c r="AP173">
        <f>IF(ISBLANK(Calculations!AP173),"",Calculations!AP173)</f>
        <v>12987451821640.088</v>
      </c>
      <c r="AQ173">
        <f>IF(ISBLANK(Calculations!AQ173),"",Calculations!AQ173)</f>
        <v>13088516833643.25</v>
      </c>
      <c r="AR173">
        <f>IF(ISBLANK(Calculations!AR173),"",Calculations!AR173)</f>
        <v>13191782587944.365</v>
      </c>
      <c r="AS173">
        <f>IF(ISBLANK(Calculations!AS173),"",Calculations!AS173)</f>
        <v>13297314252268.734</v>
      </c>
      <c r="AT173">
        <f>IF(ISBLANK(Calculations!AT173),"",Calculations!AT173)</f>
        <v>13404481031369.029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0.31464081908575015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14153487964934.299</v>
      </c>
      <c r="P175">
        <f>IF(ISBLANK(Calculations!P175),"",Calculations!P175)</f>
        <v>14153487964934.299</v>
      </c>
      <c r="Q175">
        <f>IF(ISBLANK(Calculations!Q175),"",Calculations!Q175)</f>
        <v>14153487964934.299</v>
      </c>
      <c r="R175">
        <f>IF(ISBLANK(Calculations!R175),"",Calculations!R175)</f>
        <v>14332707396820.504</v>
      </c>
      <c r="S175">
        <f>IF(ISBLANK(Calculations!S175),"",Calculations!S175)</f>
        <v>14501801329684.727</v>
      </c>
      <c r="T175">
        <f>IF(ISBLANK(Calculations!T175),"",Calculations!T175)</f>
        <v>14662889776727.174</v>
      </c>
      <c r="U175">
        <f>IF(ISBLANK(Calculations!U175),"",Calculations!U175)</f>
        <v>14818031861526.711</v>
      </c>
      <c r="V175">
        <f>IF(ISBLANK(Calculations!V175),"",Calculations!V175)</f>
        <v>14971834370161.207</v>
      </c>
      <c r="W175">
        <f>IF(ISBLANK(Calculations!W175),"",Calculations!W175)</f>
        <v>15126787188235.6</v>
      </c>
      <c r="X175">
        <f>IF(ISBLANK(Calculations!X175),"",Calculations!X175)</f>
        <v>15291362744562.186</v>
      </c>
      <c r="Y175">
        <f>IF(ISBLANK(Calculations!Y175),"",Calculations!Y175)</f>
        <v>15461920345050.982</v>
      </c>
      <c r="Z175">
        <f>IF(ISBLANK(Calculations!Z175),"",Calculations!Z175)</f>
        <v>15637545150900.377</v>
      </c>
      <c r="AA175">
        <f>IF(ISBLANK(Calculations!AA175),"",Calculations!AA175)</f>
        <v>15813260368200.395</v>
      </c>
      <c r="AB175">
        <f>IF(ISBLANK(Calculations!AB175),"",Calculations!AB175)</f>
        <v>15989621852755.191</v>
      </c>
      <c r="AC175">
        <f>IF(ISBLANK(Calculations!AC175),"",Calculations!AC175)</f>
        <v>16167775541782.275</v>
      </c>
      <c r="AD175">
        <f>IF(ISBLANK(Calculations!AD175),"",Calculations!AD175)</f>
        <v>16348455126351.766</v>
      </c>
      <c r="AE175">
        <f>IF(ISBLANK(Calculations!AE175),"",Calculations!AE175)</f>
        <v>16527420974052.375</v>
      </c>
      <c r="AF175">
        <f>IF(ISBLANK(Calculations!AF175),"",Calculations!AF175)</f>
        <v>16705713047577.875</v>
      </c>
      <c r="AG175">
        <f>IF(ISBLANK(Calculations!AG175),"",Calculations!AG175)</f>
        <v>16882447027126.016</v>
      </c>
      <c r="AH175">
        <f>IF(ISBLANK(Calculations!AH175),"",Calculations!AH175)</f>
        <v>17063862589314.477</v>
      </c>
      <c r="AI175">
        <f>IF(ISBLANK(Calculations!AI175),"",Calculations!AI175)</f>
        <v>17242089962841.852</v>
      </c>
      <c r="AJ175">
        <f>IF(ISBLANK(Calculations!AJ175),"",Calculations!AJ175)</f>
        <v>17423715845508.883</v>
      </c>
      <c r="AK175">
        <f>IF(ISBLANK(Calculations!AK175),"",Calculations!AK175)</f>
        <v>17604439347546.891</v>
      </c>
      <c r="AL175">
        <f>IF(ISBLANK(Calculations!AL175),"",Calculations!AL175)</f>
        <v>17782169607269.051</v>
      </c>
      <c r="AM175">
        <f>IF(ISBLANK(Calculations!AM175),"",Calculations!AM175)</f>
        <v>17962798049239.301</v>
      </c>
      <c r="AN175">
        <f>IF(ISBLANK(Calculations!AN175),"",Calculations!AN175)</f>
        <v>18144310725360.551</v>
      </c>
      <c r="AO175">
        <f>IF(ISBLANK(Calculations!AO175),"",Calculations!AO175)</f>
        <v>18326925631380.504</v>
      </c>
      <c r="AP175">
        <f>IF(ISBLANK(Calculations!AP175),"",Calculations!AP175)</f>
        <v>18509139197353.594</v>
      </c>
      <c r="AQ175">
        <f>IF(ISBLANK(Calculations!AQ175),"",Calculations!AQ175)</f>
        <v>18692172720321.402</v>
      </c>
      <c r="AR175">
        <f>IF(ISBLANK(Calculations!AR175),"",Calculations!AR175)</f>
        <v>18876107075205.82</v>
      </c>
      <c r="AS175">
        <f>IF(ISBLANK(Calculations!AS175),"",Calculations!AS175)</f>
        <v>19057484038500.883</v>
      </c>
      <c r="AT175">
        <f>IF(ISBLANK(Calculations!AT175),"",Calculations!AT175)</f>
        <v>19239084327058.699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0.43651698292896096</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29787045881106.438</v>
      </c>
      <c r="P186">
        <f>IF(ISBLANK(Calculations!P186),"",Calculations!P186)</f>
        <v>29787045881106.438</v>
      </c>
      <c r="Q186">
        <f>IF(ISBLANK(Calculations!Q186),"",Calculations!Q186)</f>
        <v>29787045881106.438</v>
      </c>
      <c r="R186">
        <f>IF(ISBLANK(Calculations!R186),"",Calculations!R186)</f>
        <v>30081560251983.867</v>
      </c>
      <c r="S186">
        <f>IF(ISBLANK(Calculations!S186),"",Calculations!S186)</f>
        <v>30423384022996.559</v>
      </c>
      <c r="T186">
        <f>IF(ISBLANK(Calculations!T186),"",Calculations!T186)</f>
        <v>30820699596591.434</v>
      </c>
      <c r="U186">
        <f>IF(ISBLANK(Calculations!U186),"",Calculations!U186)</f>
        <v>31228621023039.512</v>
      </c>
      <c r="V186">
        <f>IF(ISBLANK(Calculations!V186),"",Calculations!V186)</f>
        <v>31664907242683.473</v>
      </c>
      <c r="W186">
        <f>IF(ISBLANK(Calculations!W186),"",Calculations!W186)</f>
        <v>32120255332996.07</v>
      </c>
      <c r="X186">
        <f>IF(ISBLANK(Calculations!X186),"",Calculations!X186)</f>
        <v>32587421001365.055</v>
      </c>
      <c r="Y186">
        <f>IF(ISBLANK(Calculations!Y186),"",Calculations!Y186)</f>
        <v>33074495445114.496</v>
      </c>
      <c r="Z186">
        <f>IF(ISBLANK(Calculations!Z186),"",Calculations!Z186)</f>
        <v>33574481928394.156</v>
      </c>
      <c r="AA186">
        <f>IF(ISBLANK(Calculations!AA186),"",Calculations!AA186)</f>
        <v>34084904883584.684</v>
      </c>
      <c r="AB186">
        <f>IF(ISBLANK(Calculations!AB186),"",Calculations!AB186)</f>
        <v>34619405991198.629</v>
      </c>
      <c r="AC186">
        <f>IF(ISBLANK(Calculations!AC186),"",Calculations!AC186)</f>
        <v>35165933145721.211</v>
      </c>
      <c r="AD186">
        <f>IF(ISBLANK(Calculations!AD186),"",Calculations!AD186)</f>
        <v>35731926079313.383</v>
      </c>
      <c r="AE186">
        <f>IF(ISBLANK(Calculations!AE186),"",Calculations!AE186)</f>
        <v>36314401081528.773</v>
      </c>
      <c r="AF186">
        <f>IF(ISBLANK(Calculations!AF186),"",Calculations!AF186)</f>
        <v>36903038944185.969</v>
      </c>
      <c r="AG186">
        <f>IF(ISBLANK(Calculations!AG186),"",Calculations!AG186)</f>
        <v>37517566032419.797</v>
      </c>
      <c r="AH186">
        <f>IF(ISBLANK(Calculations!AH186),"",Calculations!AH186)</f>
        <v>38136119175360.75</v>
      </c>
      <c r="AI186">
        <f>IF(ISBLANK(Calculations!AI186),"",Calculations!AI186)</f>
        <v>38773838423396.398</v>
      </c>
      <c r="AJ186">
        <f>IF(ISBLANK(Calculations!AJ186),"",Calculations!AJ186)</f>
        <v>39429173289438.984</v>
      </c>
      <c r="AK186">
        <f>IF(ISBLANK(Calculations!AK186),"",Calculations!AK186)</f>
        <v>40104469048075</v>
      </c>
      <c r="AL186">
        <f>IF(ISBLANK(Calculations!AL186),"",Calculations!AL186)</f>
        <v>40793654043985.594</v>
      </c>
      <c r="AM186">
        <f>IF(ISBLANK(Calculations!AM186),"",Calculations!AM186)</f>
        <v>41504454654003.766</v>
      </c>
      <c r="AN186">
        <f>IF(ISBLANK(Calculations!AN186),"",Calculations!AN186)</f>
        <v>42227216164414.18</v>
      </c>
      <c r="AO186">
        <f>IF(ISBLANK(Calculations!AO186),"",Calculations!AO186)</f>
        <v>42957261055346.523</v>
      </c>
      <c r="AP186">
        <f>IF(ISBLANK(Calculations!AP186),"",Calculations!AP186)</f>
        <v>43714276604026.141</v>
      </c>
      <c r="AQ186">
        <f>IF(ISBLANK(Calculations!AQ186),"",Calculations!AQ186)</f>
        <v>44470301925657.977</v>
      </c>
      <c r="AR186">
        <f>IF(ISBLANK(Calculations!AR186),"",Calculations!AR186)</f>
        <v>45250262077377.5</v>
      </c>
      <c r="AS186">
        <f>IF(ISBLANK(Calculations!AS186),"",Calculations!AS186)</f>
        <v>46048020257349.492</v>
      </c>
      <c r="AT186">
        <f>IF(ISBLANK(Calculations!AT186),"",Calculations!AT186)</f>
        <v>46868019457985.445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0.20326456408042379</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9143449886029.7031</v>
      </c>
      <c r="P188">
        <f>IF(ISBLANK(Calculations!P188),"",Calculations!P188)</f>
        <v>9143449886029.7031</v>
      </c>
      <c r="Q188">
        <f>IF(ISBLANK(Calculations!Q188),"",Calculations!Q188)</f>
        <v>9143449886029.7031</v>
      </c>
      <c r="R188">
        <f>IF(ISBLANK(Calculations!R188),"",Calculations!R188)</f>
        <v>9111920023667.2441</v>
      </c>
      <c r="S188">
        <f>IF(ISBLANK(Calculations!S188),"",Calculations!S188)</f>
        <v>9101817330268.6113</v>
      </c>
      <c r="T188">
        <f>IF(ISBLANK(Calculations!T188),"",Calculations!T188)</f>
        <v>9088364588993.9648</v>
      </c>
      <c r="U188">
        <f>IF(ISBLANK(Calculations!U188),"",Calculations!U188)</f>
        <v>9069945894397.2285</v>
      </c>
      <c r="V188">
        <f>IF(ISBLANK(Calculations!V188),"",Calculations!V188)</f>
        <v>9051277588390.127</v>
      </c>
      <c r="W188">
        <f>IF(ISBLANK(Calculations!W188),"",Calculations!W188)</f>
        <v>9009461108431.9141</v>
      </c>
      <c r="X188">
        <f>IF(ISBLANK(Calculations!X188),"",Calculations!X188)</f>
        <v>8974081975372.7109</v>
      </c>
      <c r="Y188">
        <f>IF(ISBLANK(Calculations!Y188),"",Calculations!Y188)</f>
        <v>8948555924301.7734</v>
      </c>
      <c r="Z188">
        <f>IF(ISBLANK(Calculations!Z188),"",Calculations!Z188)</f>
        <v>8937126349195.3828</v>
      </c>
      <c r="AA188">
        <f>IF(ISBLANK(Calculations!AA188),"",Calculations!AA188)</f>
        <v>8930058405049.1348</v>
      </c>
      <c r="AB188">
        <f>IF(ISBLANK(Calculations!AB188),"",Calculations!AB188)</f>
        <v>8927903864454.3672</v>
      </c>
      <c r="AC188">
        <f>IF(ISBLANK(Calculations!AC188),"",Calculations!AC188)</f>
        <v>8931648035609.9062</v>
      </c>
      <c r="AD188">
        <f>IF(ISBLANK(Calculations!AD188),"",Calculations!AD188)</f>
        <v>8930951751149.3984</v>
      </c>
      <c r="AE188">
        <f>IF(ISBLANK(Calculations!AE188),"",Calculations!AE188)</f>
        <v>8915291919509.3867</v>
      </c>
      <c r="AF188">
        <f>IF(ISBLANK(Calculations!AF188),"",Calculations!AF188)</f>
        <v>8902364675940.7734</v>
      </c>
      <c r="AG188">
        <f>IF(ISBLANK(Calculations!AG188),"",Calculations!AG188)</f>
        <v>8893102778871.7969</v>
      </c>
      <c r="AH188">
        <f>IF(ISBLANK(Calculations!AH188),"",Calculations!AH188)</f>
        <v>8890449015456.3008</v>
      </c>
      <c r="AI188">
        <f>IF(ISBLANK(Calculations!AI188),"",Calculations!AI188)</f>
        <v>8888110550664.4141</v>
      </c>
      <c r="AJ188">
        <f>IF(ISBLANK(Calculations!AJ188),"",Calculations!AJ188)</f>
        <v>8893129053757.1133</v>
      </c>
      <c r="AK188">
        <f>IF(ISBLANK(Calculations!AK188),"",Calculations!AK188)</f>
        <v>8897306760520.1367</v>
      </c>
      <c r="AL188">
        <f>IF(ISBLANK(Calculations!AL188),"",Calculations!AL188)</f>
        <v>8895441243663.6855</v>
      </c>
      <c r="AM188">
        <f>IF(ISBLANK(Calculations!AM188),"",Calculations!AM188)</f>
        <v>8886862493612.5684</v>
      </c>
      <c r="AN188">
        <f>IF(ISBLANK(Calculations!AN188),"",Calculations!AN188)</f>
        <v>8875682529916.5527</v>
      </c>
      <c r="AO188">
        <f>IF(ISBLANK(Calculations!AO188),"",Calculations!AO188)</f>
        <v>8863044310086.2676</v>
      </c>
      <c r="AP188">
        <f>IF(ISBLANK(Calculations!AP188),"",Calculations!AP188)</f>
        <v>8851562185209.2676</v>
      </c>
      <c r="AQ188">
        <f>IF(ISBLANK(Calculations!AQ188),"",Calculations!AQ188)</f>
        <v>8842983435158.1504</v>
      </c>
      <c r="AR188">
        <f>IF(ISBLANK(Calculations!AR188),"",Calculations!AR188)</f>
        <v>8831238561428.1387</v>
      </c>
      <c r="AS188">
        <f>IF(ISBLANK(Calculations!AS188),"",Calculations!AS188)</f>
        <v>8823080209541.8496</v>
      </c>
      <c r="AT188">
        <f>IF(ISBLANK(Calculations!AT188),"",Calculations!AT188)</f>
        <v>8814028511555.2969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8497000000000</v>
      </c>
      <c r="P189">
        <f>IF(ISBLANK(Calculations!P189),"",Calculations!P189)</f>
        <v>8497000000000</v>
      </c>
      <c r="Q189">
        <f>IF(ISBLANK(Calculations!Q189),"",Calculations!Q189)</f>
        <v>8497000000000</v>
      </c>
      <c r="R189">
        <f>IF(ISBLANK(Calculations!R189),"",Calculations!R189)</f>
        <v>8506464267782.4111</v>
      </c>
      <c r="S189">
        <f>IF(ISBLANK(Calculations!S189),"",Calculations!S189)</f>
        <v>8504110460251.0195</v>
      </c>
      <c r="T189">
        <f>IF(ISBLANK(Calculations!T189),"",Calculations!T189)</f>
        <v>8494302928870.2715</v>
      </c>
      <c r="U189">
        <f>IF(ISBLANK(Calculations!U189),"",Calculations!U189)</f>
        <v>8467577405857.7168</v>
      </c>
      <c r="V189">
        <f>IF(ISBLANK(Calculations!V189),"",Calculations!V189)</f>
        <v>8442273974895.3975</v>
      </c>
      <c r="W189">
        <f>IF(ISBLANK(Calculations!W189),"",Calculations!W189)</f>
        <v>8426630962343.082</v>
      </c>
      <c r="X189">
        <f>IF(ISBLANK(Calculations!X189),"",Calculations!X189)</f>
        <v>8428592468619.248</v>
      </c>
      <c r="Y189">
        <f>IF(ISBLANK(Calculations!Y189),"",Calculations!Y189)</f>
        <v>8428347280334.7266</v>
      </c>
      <c r="Z189">
        <f>IF(ISBLANK(Calculations!Z189),"",Calculations!Z189)</f>
        <v>8414273472803.3516</v>
      </c>
      <c r="AA189">
        <f>IF(ISBLANK(Calculations!AA189),"",Calculations!AA189)</f>
        <v>8394854560669.4492</v>
      </c>
      <c r="AB189">
        <f>IF(ISBLANK(Calculations!AB189),"",Calculations!AB189)</f>
        <v>8373032803347.2676</v>
      </c>
      <c r="AC189">
        <f>IF(ISBLANK(Calculations!AC189),"",Calculations!AC189)</f>
        <v>8372542426778.2266</v>
      </c>
      <c r="AD189">
        <f>IF(ISBLANK(Calculations!AD189),"",Calculations!AD189)</f>
        <v>8371855899581.5928</v>
      </c>
      <c r="AE189">
        <f>IF(ISBLANK(Calculations!AE189),"",Calculations!AE189)</f>
        <v>8374405857740.5752</v>
      </c>
      <c r="AF189">
        <f>IF(ISBLANK(Calculations!AF189),"",Calculations!AF189)</f>
        <v>8361656066945.5791</v>
      </c>
      <c r="AG189">
        <f>IF(ISBLANK(Calculations!AG189),"",Calculations!AG189)</f>
        <v>8360920502092.0166</v>
      </c>
      <c r="AH189">
        <f>IF(ISBLANK(Calculations!AH189),"",Calculations!AH189)</f>
        <v>8366559832635.9521</v>
      </c>
      <c r="AI189">
        <f>IF(ISBLANK(Calculations!AI189),"",Calculations!AI189)</f>
        <v>8368276150627.5977</v>
      </c>
      <c r="AJ189">
        <f>IF(ISBLANK(Calculations!AJ189),"",Calculations!AJ189)</f>
        <v>8370580920502.0596</v>
      </c>
      <c r="AK189">
        <f>IF(ISBLANK(Calculations!AK189),"",Calculations!AK189)</f>
        <v>8379260585774.0605</v>
      </c>
      <c r="AL189">
        <f>IF(ISBLANK(Calculations!AL189),"",Calculations!AL189)</f>
        <v>8395639163179.8984</v>
      </c>
      <c r="AM189">
        <f>IF(ISBLANK(Calculations!AM189),"",Calculations!AM189)</f>
        <v>8414028284518.8301</v>
      </c>
      <c r="AN189">
        <f>IF(ISBLANK(Calculations!AN189),"",Calculations!AN189)</f>
        <v>8431093389121.3428</v>
      </c>
      <c r="AO189">
        <f>IF(ISBLANK(Calculations!AO189),"",Calculations!AO189)</f>
        <v>8444284518828.4521</v>
      </c>
      <c r="AP189">
        <f>IF(ISBLANK(Calculations!AP189),"",Calculations!AP189)</f>
        <v>8451738242677.8086</v>
      </c>
      <c r="AQ189">
        <f>IF(ISBLANK(Calculations!AQ189),"",Calculations!AQ189)</f>
        <v>8453601673640.1572</v>
      </c>
      <c r="AR189">
        <f>IF(ISBLANK(Calculations!AR189),"",Calculations!AR189)</f>
        <v>8459241004184.0928</v>
      </c>
      <c r="AS189">
        <f>IF(ISBLANK(Calculations!AS189),"",Calculations!AS189)</f>
        <v>8466253389121.3379</v>
      </c>
      <c r="AT189">
        <f>IF(ISBLANK(Calculations!AT189),"",Calculations!AT189)</f>
        <v>8468901422594.1367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81021000000000.016</v>
      </c>
      <c r="P199">
        <f>IF(ISBLANK(Calculations!P199),"",Calculations!P199)</f>
        <v>81021000000000.016</v>
      </c>
      <c r="Q199">
        <f>IF(ISBLANK(Calculations!Q199),"",Calculations!Q199)</f>
        <v>81021000000000.016</v>
      </c>
      <c r="R199">
        <f>IF(ISBLANK(Calculations!R199),"",Calculations!R199)</f>
        <v>81336030255872.922</v>
      </c>
      <c r="S199">
        <f>IF(ISBLANK(Calculations!S199),"",Calculations!S199)</f>
        <v>81769348639298.984</v>
      </c>
      <c r="T199">
        <f>IF(ISBLANK(Calculations!T199),"",Calculations!T199)</f>
        <v>82288780931788.594</v>
      </c>
      <c r="U199">
        <f>IF(ISBLANK(Calculations!U199),"",Calculations!U199)</f>
        <v>82860736703199.812</v>
      </c>
      <c r="V199">
        <f>IF(ISBLANK(Calculations!V199),"",Calculations!V199)</f>
        <v>83434529862144.578</v>
      </c>
      <c r="W199">
        <f>IF(ISBLANK(Calculations!W199),"",Calculations!W199)</f>
        <v>84065168330539.656</v>
      </c>
      <c r="X199">
        <f>IF(ISBLANK(Calculations!X199),"",Calculations!X199)</f>
        <v>84779047904159.219</v>
      </c>
      <c r="Y199">
        <f>IF(ISBLANK(Calculations!Y199),"",Calculations!Y199)</f>
        <v>85461180021217.016</v>
      </c>
      <c r="Z199">
        <f>IF(ISBLANK(Calculations!Z199),"",Calculations!Z199)</f>
        <v>86128220541070.328</v>
      </c>
      <c r="AA199">
        <f>IF(ISBLANK(Calculations!AA199),"",Calculations!AA199)</f>
        <v>86811720596326.109</v>
      </c>
      <c r="AB199">
        <f>IF(ISBLANK(Calculations!AB199),"",Calculations!AB199)</f>
        <v>87531026466969.547</v>
      </c>
      <c r="AC199">
        <f>IF(ISBLANK(Calculations!AC199),"",Calculations!AC199)</f>
        <v>88332258323029.031</v>
      </c>
      <c r="AD199">
        <f>IF(ISBLANK(Calculations!AD199),"",Calculations!AD199)</f>
        <v>89278390016891.812</v>
      </c>
      <c r="AE199">
        <f>IF(ISBLANK(Calculations!AE199),"",Calculations!AE199)</f>
        <v>90284714334926.219</v>
      </c>
      <c r="AF199">
        <f>IF(ISBLANK(Calculations!AF199),"",Calculations!AF199)</f>
        <v>91287955418775.875</v>
      </c>
      <c r="AG199">
        <f>IF(ISBLANK(Calculations!AG199),"",Calculations!AG199)</f>
        <v>92378261336027.844</v>
      </c>
      <c r="AH199">
        <f>IF(ISBLANK(Calculations!AH199),"",Calculations!AH199)</f>
        <v>93468813003884.156</v>
      </c>
      <c r="AI199">
        <f>IF(ISBLANK(Calculations!AI199),"",Calculations!AI199)</f>
        <v>94472559106706.766</v>
      </c>
      <c r="AJ199">
        <f>IF(ISBLANK(Calculations!AJ199),"",Calculations!AJ199)</f>
        <v>95167978146658.188</v>
      </c>
      <c r="AK199">
        <f>IF(ISBLANK(Calculations!AK199),"",Calculations!AK199)</f>
        <v>95891176224048.594</v>
      </c>
      <c r="AL199">
        <f>IF(ISBLANK(Calculations!AL199),"",Calculations!AL199)</f>
        <v>96976496800183.531</v>
      </c>
      <c r="AM199">
        <f>IF(ISBLANK(Calculations!AM199),"",Calculations!AM199)</f>
        <v>98052071617926.656</v>
      </c>
      <c r="AN199">
        <f>IF(ISBLANK(Calculations!AN199),"",Calculations!AN199)</f>
        <v>98969035690057.406</v>
      </c>
      <c r="AO199">
        <f>IF(ISBLANK(Calculations!AO199),"",Calculations!AO199)</f>
        <v>99734854890733.922</v>
      </c>
      <c r="AP199">
        <f>IF(ISBLANK(Calculations!AP199),"",Calculations!AP199)</f>
        <v>100419251123479.78</v>
      </c>
      <c r="AQ199">
        <f>IF(ISBLANK(Calculations!AQ199),"",Calculations!AQ199)</f>
        <v>100963686221212.5</v>
      </c>
      <c r="AR199">
        <f>IF(ISBLANK(Calculations!AR199),"",Calculations!AR199)</f>
        <v>101423726309140.22</v>
      </c>
      <c r="AS199">
        <f>IF(ISBLANK(Calculations!AS199),"",Calculations!AS199)</f>
        <v>101868220465105.06</v>
      </c>
      <c r="AT199">
        <f>IF(ISBLANK(Calculations!AT199),"",Calculations!AT199)</f>
        <v>102276799935342.91</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68238000000000</v>
      </c>
      <c r="P202">
        <f>IF(ISBLANK(Calculations!P202),"",Calculations!P202)</f>
        <v>68238000000000</v>
      </c>
      <c r="Q202">
        <f>IF(ISBLANK(Calculations!Q202),"",Calculations!Q202)</f>
        <v>68238000000000</v>
      </c>
      <c r="R202">
        <f>IF(ISBLANK(Calculations!R202),"",Calculations!R202)</f>
        <v>68548944477226.781</v>
      </c>
      <c r="S202">
        <f>IF(ISBLANK(Calculations!S202),"",Calculations!S202)</f>
        <v>68800933684370.078</v>
      </c>
      <c r="T202">
        <f>IF(ISBLANK(Calculations!T202),"",Calculations!T202)</f>
        <v>69058446365644.062</v>
      </c>
      <c r="U202">
        <f>IF(ISBLANK(Calculations!U202),"",Calculations!U202)</f>
        <v>69294806135029.578</v>
      </c>
      <c r="V202">
        <f>IF(ISBLANK(Calculations!V202),"",Calculations!V202)</f>
        <v>69525878294469.484</v>
      </c>
      <c r="W202">
        <f>IF(ISBLANK(Calculations!W202),"",Calculations!W202)</f>
        <v>69754425105366.867</v>
      </c>
      <c r="X202">
        <f>IF(ISBLANK(Calculations!X202),"",Calculations!X202)</f>
        <v>69993976276791.055</v>
      </c>
      <c r="Y202">
        <f>IF(ISBLANK(Calculations!Y202),"",Calculations!Y202)</f>
        <v>70263672389916.5</v>
      </c>
      <c r="Z202">
        <f>IF(ISBLANK(Calculations!Z202),"",Calculations!Z202)</f>
        <v>70563400581290.312</v>
      </c>
      <c r="AA202">
        <f>IF(ISBLANK(Calculations!AA202),"",Calculations!AA202)</f>
        <v>70910799432433.516</v>
      </c>
      <c r="AB202">
        <f>IF(ISBLANK(Calculations!AB202),"",Calculations!AB202)</f>
        <v>71318937478129.672</v>
      </c>
      <c r="AC202">
        <f>IF(ISBLANK(Calculations!AC202),"",Calculations!AC202)</f>
        <v>71770150120939.156</v>
      </c>
      <c r="AD202">
        <f>IF(ISBLANK(Calculations!AD202),"",Calculations!AD202)</f>
        <v>72267046873995.281</v>
      </c>
      <c r="AE202">
        <f>IF(ISBLANK(Calculations!AE202),"",Calculations!AE202)</f>
        <v>72799288134056.219</v>
      </c>
      <c r="AF202">
        <f>IF(ISBLANK(Calculations!AF202),"",Calculations!AF202)</f>
        <v>73352554294891.766</v>
      </c>
      <c r="AG202">
        <f>IF(ISBLANK(Calculations!AG202),"",Calculations!AG202)</f>
        <v>73948771533968.125</v>
      </c>
      <c r="AH202">
        <f>IF(ISBLANK(Calculations!AH202),"",Calculations!AH202)</f>
        <v>74572774209392.938</v>
      </c>
      <c r="AI202">
        <f>IF(ISBLANK(Calculations!AI202),"",Calculations!AI202)</f>
        <v>75236067383591.594</v>
      </c>
      <c r="AJ202">
        <f>IF(ISBLANK(Calculations!AJ202),"",Calculations!AJ202)</f>
        <v>75934883571572.609</v>
      </c>
      <c r="AK202">
        <f>IF(ISBLANK(Calculations!AK202),"",Calculations!AK202)</f>
        <v>76672355135766.844</v>
      </c>
      <c r="AL202">
        <f>IF(ISBLANK(Calculations!AL202),"",Calculations!AL202)</f>
        <v>77450956068692.812</v>
      </c>
      <c r="AM202">
        <f>IF(ISBLANK(Calculations!AM202),"",Calculations!AM202)</f>
        <v>78271050544670.422</v>
      </c>
      <c r="AN202">
        <f>IF(ISBLANK(Calculations!AN202),"",Calculations!AN202)</f>
        <v>79129033373725.25</v>
      </c>
      <c r="AO202">
        <f>IF(ISBLANK(Calculations!AO202),"",Calculations!AO202)</f>
        <v>80016408110825.875</v>
      </c>
      <c r="AP202">
        <f>IF(ISBLANK(Calculations!AP202),"",Calculations!AP202)</f>
        <v>80950516486213.078</v>
      </c>
      <c r="AQ202">
        <f>IF(ISBLANK(Calculations!AQ202),"",Calculations!AQ202)</f>
        <v>81900669820082.438</v>
      </c>
      <c r="AR202">
        <f>IF(ISBLANK(Calculations!AR202),"",Calculations!AR202)</f>
        <v>82890510804025.078</v>
      </c>
      <c r="AS202">
        <f>IF(ISBLANK(Calculations!AS202),"",Calculations!AS202)</f>
        <v>83916215849237.875</v>
      </c>
      <c r="AT202">
        <f>IF(ISBLANK(Calculations!AT202),"",Calculations!AT202)</f>
        <v>84980431067740.688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7484081678063.4551</v>
      </c>
      <c r="C2" s="7">
        <f>'IRA Calculations'!Q4</f>
        <v>7484072594430.2314</v>
      </c>
      <c r="D2" s="7">
        <f>'IRA Calculations'!R4</f>
        <v>7534042808041.0801</v>
      </c>
      <c r="E2" s="7">
        <f>'IRA Calculations'!S4</f>
        <v>7585892330807.8164</v>
      </c>
      <c r="F2" s="7">
        <f>'IRA Calculations'!T4</f>
        <v>7637582584271.5498</v>
      </c>
      <c r="G2" s="7">
        <f>'IRA Calculations'!U4</f>
        <v>7688773583908.5312</v>
      </c>
      <c r="H2" s="7">
        <f>'IRA Calculations'!V4</f>
        <v>7735375027983.6074</v>
      </c>
      <c r="I2" s="7">
        <f>'IRA Calculations'!W4</f>
        <v>7784680360629.917</v>
      </c>
      <c r="J2" s="7">
        <f>'IRA Calculations'!X4</f>
        <v>7831719409136.4414</v>
      </c>
      <c r="K2" s="7">
        <f>'IRA Calculations'!Y4</f>
        <v>7872554926993.834</v>
      </c>
      <c r="L2" s="7">
        <f>'IRA Calculations'!Z4</f>
        <v>7916332640552.0195</v>
      </c>
      <c r="M2" s="7">
        <f>'IRA Calculations'!AA4</f>
        <v>7961178171359.0342</v>
      </c>
      <c r="N2" s="7">
        <f>'IRA Calculations'!AB4</f>
        <v>8010128162142.4717</v>
      </c>
      <c r="O2" s="7">
        <f>'IRA Calculations'!AC4</f>
        <v>8050846247194.5244</v>
      </c>
      <c r="P2" s="7">
        <f>'IRA Calculations'!AD4</f>
        <v>8096943435178.9922</v>
      </c>
      <c r="Q2" s="7">
        <f>'IRA Calculations'!AE4</f>
        <v>8143777998906.2305</v>
      </c>
      <c r="R2" s="7">
        <f>'IRA Calculations'!AF4</f>
        <v>8199674947792.7305</v>
      </c>
      <c r="S2" s="7">
        <f>'IRA Calculations'!AG4</f>
        <v>8258888041123.9404</v>
      </c>
      <c r="T2" s="7">
        <f>'IRA Calculations'!AH4</f>
        <v>8320706358006.7432</v>
      </c>
      <c r="U2" s="7">
        <f>'IRA Calculations'!AI4</f>
        <v>8383719049762.5498</v>
      </c>
      <c r="V2" s="7">
        <f>'IRA Calculations'!AJ4</f>
        <v>8448750512671.4365</v>
      </c>
      <c r="W2" s="7">
        <f>'IRA Calculations'!AK4</f>
        <v>8500106947242.4639</v>
      </c>
      <c r="X2" s="7">
        <f>'IRA Calculations'!AL4</f>
        <v>8550470695605.8252</v>
      </c>
      <c r="Y2" s="7">
        <f>'IRA Calculations'!AM4</f>
        <v>8599076789355.0898</v>
      </c>
      <c r="Z2" s="7">
        <f>'IRA Calculations'!AN4</f>
        <v>8645685423436.1846</v>
      </c>
      <c r="AA2" s="7">
        <f>'IRA Calculations'!AO4</f>
        <v>8690766338886.2852</v>
      </c>
      <c r="AB2" s="7">
        <f>'IRA Calculations'!AP4</f>
        <v>8731312452939.9512</v>
      </c>
      <c r="AC2" s="7">
        <f>'IRA Calculations'!AQ4</f>
        <v>8775699904671.6836</v>
      </c>
      <c r="AD2" s="7">
        <f>'IRA Calculations'!AR4</f>
        <v>8820772502817.543</v>
      </c>
      <c r="AE2" s="7">
        <f>'IRA Calculations'!AS4</f>
        <v>8866547149134.1719</v>
      </c>
      <c r="AF2" s="7">
        <f>'IRA Calculations'!AT4</f>
        <v>8913317430113.0195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25946110538280.816</v>
      </c>
      <c r="C4" s="7">
        <f>'IRA Calculations'!Q6</f>
        <v>25946110538280.816</v>
      </c>
      <c r="D4" s="7">
        <f>'IRA Calculations'!R6</f>
        <v>25900515943974.793</v>
      </c>
      <c r="E4" s="7">
        <f>'IRA Calculations'!S6</f>
        <v>24972597208898.344</v>
      </c>
      <c r="F4" s="7">
        <f>'IRA Calculations'!T6</f>
        <v>24039409983954.391</v>
      </c>
      <c r="G4" s="7">
        <f>'IRA Calculations'!U6</f>
        <v>23093262361348.293</v>
      </c>
      <c r="H4" s="7">
        <f>'IRA Calculations'!V6</f>
        <v>22127612685121.863</v>
      </c>
      <c r="I4" s="7">
        <f>'IRA Calculations'!W6</f>
        <v>21182540223025.297</v>
      </c>
      <c r="J4" s="7">
        <f>'IRA Calculations'!X6</f>
        <v>20231514466241.609</v>
      </c>
      <c r="K4" s="7">
        <f>'IRA Calculations'!Y6</f>
        <v>19256949222871.219</v>
      </c>
      <c r="L4" s="7">
        <f>'IRA Calculations'!Z6</f>
        <v>18289941113761.328</v>
      </c>
      <c r="M4" s="7">
        <f>'IRA Calculations'!AA6</f>
        <v>17325465212154.977</v>
      </c>
      <c r="N4" s="7">
        <f>'IRA Calculations'!AB6</f>
        <v>16366803278286.777</v>
      </c>
      <c r="O4" s="7">
        <f>'IRA Calculations'!AC6</f>
        <v>16249765279233.508</v>
      </c>
      <c r="P4" s="7">
        <f>'IRA Calculations'!AD6</f>
        <v>16150512166283.871</v>
      </c>
      <c r="Q4" s="7">
        <f>'IRA Calculations'!AE6</f>
        <v>16051206332524.562</v>
      </c>
      <c r="R4" s="7">
        <f>'IRA Calculations'!AF6</f>
        <v>15982189338081.555</v>
      </c>
      <c r="S4" s="7">
        <f>'IRA Calculations'!AG6</f>
        <v>15928817038353.531</v>
      </c>
      <c r="T4" s="7">
        <f>'IRA Calculations'!AH6</f>
        <v>15891501310125.691</v>
      </c>
      <c r="U4" s="7">
        <f>'IRA Calculations'!AI6</f>
        <v>15869145309360.367</v>
      </c>
      <c r="V4" s="7">
        <f>'IRA Calculations'!AJ6</f>
        <v>15855155654152.422</v>
      </c>
      <c r="W4" s="7">
        <f>'IRA Calculations'!AK6</f>
        <v>15859058246990.785</v>
      </c>
      <c r="X4" s="7">
        <f>'IRA Calculations'!AL6</f>
        <v>15881122675047.16</v>
      </c>
      <c r="Y4" s="7">
        <f>'IRA Calculations'!AM6</f>
        <v>15920723130520.469</v>
      </c>
      <c r="Z4" s="7">
        <f>'IRA Calculations'!AN6</f>
        <v>15976762404021.086</v>
      </c>
      <c r="AA4" s="7">
        <f>'IRA Calculations'!AO6</f>
        <v>16047011792325.047</v>
      </c>
      <c r="AB4" s="7">
        <f>'IRA Calculations'!AP6</f>
        <v>16115346771511.426</v>
      </c>
      <c r="AC4" s="7">
        <f>'IRA Calculations'!AQ6</f>
        <v>16203799628041.867</v>
      </c>
      <c r="AD4" s="7">
        <f>'IRA Calculations'!AR6</f>
        <v>16297092854287.051</v>
      </c>
      <c r="AE4" s="7">
        <f>'IRA Calculations'!AS6</f>
        <v>16392974649588.887</v>
      </c>
      <c r="AF4" s="7">
        <f>'IRA Calculations'!AT6</f>
        <v>16489808583974.336</v>
      </c>
    </row>
    <row r="5" spans="1:34" x14ac:dyDescent="0.2">
      <c r="A5" s="1" t="s">
        <v>79</v>
      </c>
      <c r="B5" s="7">
        <f>'IRA Calculations'!P7</f>
        <v>14850582371.640209</v>
      </c>
      <c r="C5" s="7">
        <f>'IRA Calculations'!Q7</f>
        <v>14850582371.640209</v>
      </c>
      <c r="D5" s="7">
        <f>'IRA Calculations'!R7</f>
        <v>15281508771.922007</v>
      </c>
      <c r="E5" s="7">
        <f>'IRA Calculations'!S7</f>
        <v>15601518879.919477</v>
      </c>
      <c r="F5" s="7">
        <f>'IRA Calculations'!T7</f>
        <v>15805291300.178062</v>
      </c>
      <c r="G5" s="7">
        <f>'IRA Calculations'!U7</f>
        <v>15863093637.963095</v>
      </c>
      <c r="H5" s="7">
        <f>'IRA Calculations'!V7</f>
        <v>15750577285.091042</v>
      </c>
      <c r="I5" s="7">
        <f>'IRA Calculations'!W7</f>
        <v>15478781152.718943</v>
      </c>
      <c r="J5" s="7">
        <f>'IRA Calculations'!X7</f>
        <v>15021832696.428312</v>
      </c>
      <c r="K5" s="7">
        <f>'IRA Calculations'!Y7</f>
        <v>14371420550.778687</v>
      </c>
      <c r="L5" s="7">
        <f>'IRA Calculations'!Z7</f>
        <v>13563845151.688757</v>
      </c>
      <c r="M5" s="7">
        <f>'IRA Calculations'!AA7</f>
        <v>12634442530.020037</v>
      </c>
      <c r="N5" s="7">
        <f>'IRA Calculations'!AB7</f>
        <v>11629907680.908262</v>
      </c>
      <c r="O5" s="7">
        <f>'IRA Calculations'!AC7</f>
        <v>10581284543.395893</v>
      </c>
      <c r="P5" s="7">
        <f>'IRA Calculations'!AD7</f>
        <v>9536200213.5352516</v>
      </c>
      <c r="Q5" s="7">
        <f>'IRA Calculations'!AE7</f>
        <v>8519611454.7521992</v>
      </c>
      <c r="R5" s="7">
        <f>'IRA Calculations'!AF7</f>
        <v>7568715840.4303427</v>
      </c>
      <c r="S5" s="7">
        <f>'IRA Calculations'!AG7</f>
        <v>6692714941.5228958</v>
      </c>
      <c r="T5" s="7">
        <f>'IRA Calculations'!AH7</f>
        <v>5894836640.4220304</v>
      </c>
      <c r="U5" s="7">
        <f>'IRA Calculations'!AI7</f>
        <v>5170982857.4190331</v>
      </c>
      <c r="V5" s="7">
        <f>'IRA Calculations'!AJ7</f>
        <v>4508211909.5561056</v>
      </c>
      <c r="W5" s="7">
        <f>'IRA Calculations'!AK7</f>
        <v>3898627276.8228283</v>
      </c>
      <c r="X5" s="7">
        <f>'IRA Calculations'!AL7</f>
        <v>3336093876.2337947</v>
      </c>
      <c r="Y5" s="7">
        <f>'IRA Calculations'!AM7</f>
        <v>2816539618.8705382</v>
      </c>
      <c r="Z5" s="7">
        <f>'IRA Calculations'!AN7</f>
        <v>2340694572.6320682</v>
      </c>
      <c r="AA5" s="7">
        <f>'IRA Calculations'!AO7</f>
        <v>1911557571.0369921</v>
      </c>
      <c r="AB5" s="7">
        <f>'IRA Calculations'!AP7</f>
        <v>1531267762.8170738</v>
      </c>
      <c r="AC5" s="7">
        <f>'IRA Calculations'!AQ7</f>
        <v>1203114865.6568043</v>
      </c>
      <c r="AD5" s="7">
        <f>'IRA Calculations'!AR7</f>
        <v>925883150.53352726</v>
      </c>
      <c r="AE5" s="7">
        <f>'IRA Calculations'!AS7</f>
        <v>697279933.01700068</v>
      </c>
      <c r="AF5" s="7">
        <f>'IRA Calculations'!AT7</f>
        <v>513519636.90634501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2251428635941.2764</v>
      </c>
      <c r="C7" s="7">
        <f>'IRA Calculations'!Q9</f>
        <v>2251428635941.2764</v>
      </c>
      <c r="D7" s="7">
        <f>'IRA Calculations'!R9</f>
        <v>2241067076684.0127</v>
      </c>
      <c r="E7" s="7">
        <f>'IRA Calculations'!S9</f>
        <v>2229364051066.2061</v>
      </c>
      <c r="F7" s="7">
        <f>'IRA Calculations'!T9</f>
        <v>2218711134319.0142</v>
      </c>
      <c r="G7" s="7">
        <f>'IRA Calculations'!U9</f>
        <v>2208462113341.6567</v>
      </c>
      <c r="H7" s="7">
        <f>'IRA Calculations'!V9</f>
        <v>2197499092971.5574</v>
      </c>
      <c r="I7" s="7">
        <f>'IRA Calculations'!W9</f>
        <v>2188995635966.2192</v>
      </c>
      <c r="J7" s="7">
        <f>'IRA Calculations'!X9</f>
        <v>2181338291405.5171</v>
      </c>
      <c r="K7" s="7">
        <f>'IRA Calculations'!Y9</f>
        <v>2172517935833.2556</v>
      </c>
      <c r="L7" s="7">
        <f>'IRA Calculations'!Z9</f>
        <v>2165624184379.094</v>
      </c>
      <c r="M7" s="7">
        <f>'IRA Calculations'!AA9</f>
        <v>2159969877414.7603</v>
      </c>
      <c r="N7" s="7">
        <f>'IRA Calculations'!AB9</f>
        <v>2156126216717.7949</v>
      </c>
      <c r="O7" s="7">
        <f>'IRA Calculations'!AC9</f>
        <v>2152944846838.0811</v>
      </c>
      <c r="P7" s="7">
        <f>'IRA Calculations'!AD9</f>
        <v>2152600274770.8784</v>
      </c>
      <c r="Q7" s="7">
        <f>'IRA Calculations'!AE9</f>
        <v>2153761102087.2498</v>
      </c>
      <c r="R7" s="7">
        <f>'IRA Calculations'!AF9</f>
        <v>2159515272813.9954</v>
      </c>
      <c r="S7" s="7">
        <f>'IRA Calculations'!AG9</f>
        <v>2167827874398.479</v>
      </c>
      <c r="T7" s="7">
        <f>'IRA Calculations'!AH9</f>
        <v>2178096221454.032</v>
      </c>
      <c r="U7" s="7">
        <f>'IRA Calculations'!AI9</f>
        <v>2188887604435.8884</v>
      </c>
      <c r="V7" s="7">
        <f>'IRA Calculations'!AJ9</f>
        <v>2198975609310.4697</v>
      </c>
      <c r="W7" s="7">
        <f>'IRA Calculations'!AK9</f>
        <v>2214183501013.9951</v>
      </c>
      <c r="X7" s="7">
        <f>'IRA Calculations'!AL9</f>
        <v>2227903737094.0547</v>
      </c>
      <c r="Y7" s="7">
        <f>'IRA Calculations'!AM9</f>
        <v>2239693779691.5049</v>
      </c>
      <c r="Z7" s="7">
        <f>'IRA Calculations'!AN9</f>
        <v>2249699965449.8071</v>
      </c>
      <c r="AA7" s="7">
        <f>'IRA Calculations'!AO9</f>
        <v>2258573757369.4292</v>
      </c>
      <c r="AB7" s="7">
        <f>'IRA Calculations'!AP9</f>
        <v>2265808760704.6968</v>
      </c>
      <c r="AC7" s="7">
        <f>'IRA Calculations'!AQ9</f>
        <v>2274220390602.6528</v>
      </c>
      <c r="AD7" s="7">
        <f>'IRA Calculations'!AR9</f>
        <v>2282900839897.0605</v>
      </c>
      <c r="AE7" s="7">
        <f>'IRA Calculations'!AS9</f>
        <v>2291839975512.3018</v>
      </c>
      <c r="AF7" s="7">
        <f>'IRA Calculations'!AT9</f>
        <v>2301117763393.3799</v>
      </c>
    </row>
    <row r="8" spans="1:34" x14ac:dyDescent="0.2">
      <c r="A8" s="1" t="s">
        <v>344</v>
      </c>
      <c r="B8" s="7">
        <f>'IRA Calculations'!P10</f>
        <v>1938658412.1193538</v>
      </c>
      <c r="C8" s="7">
        <f>'IRA Calculations'!Q10</f>
        <v>1938658412.1193538</v>
      </c>
      <c r="D8" s="7">
        <f>'IRA Calculations'!R10</f>
        <v>1955908375.5506372</v>
      </c>
      <c r="E8" s="7">
        <f>'IRA Calculations'!S10</f>
        <v>1971333133.8217828</v>
      </c>
      <c r="F8" s="7">
        <f>'IRA Calculations'!T10</f>
        <v>1986972054.8413882</v>
      </c>
      <c r="G8" s="7">
        <f>'IRA Calculations'!U10</f>
        <v>2001899298.0451529</v>
      </c>
      <c r="H8" s="7">
        <f>'IRA Calculations'!V10</f>
        <v>2015293444.2168341</v>
      </c>
      <c r="I8" s="7">
        <f>'IRA Calculations'!W10</f>
        <v>2028569112.6480095</v>
      </c>
      <c r="J8" s="7">
        <f>'IRA Calculations'!X10</f>
        <v>2040019522.2314858</v>
      </c>
      <c r="K8" s="7">
        <f>'IRA Calculations'!Y10</f>
        <v>2048019366.6303101</v>
      </c>
      <c r="L8" s="7">
        <f>'IRA Calculations'!Z10</f>
        <v>2055030988.6704071</v>
      </c>
      <c r="M8" s="7">
        <f>'IRA Calculations'!AA10</f>
        <v>2060386469.7624433</v>
      </c>
      <c r="N8" s="7">
        <f>'IRA Calculations'!AB10</f>
        <v>2063982234.3175623</v>
      </c>
      <c r="O8" s="7">
        <f>'IRA Calculations'!AC10</f>
        <v>2065841301.5419536</v>
      </c>
      <c r="P8" s="7">
        <f>'IRA Calculations'!AD10</f>
        <v>2067036184.1291184</v>
      </c>
      <c r="Q8" s="7">
        <f>'IRA Calculations'!AE10</f>
        <v>2067240700.8119986</v>
      </c>
      <c r="R8" s="7">
        <f>'IRA Calculations'!AF10</f>
        <v>2069190412.1701121</v>
      </c>
      <c r="S8" s="7">
        <f>'IRA Calculations'!AG10</f>
        <v>2071794664.5736513</v>
      </c>
      <c r="T8" s="7">
        <f>'IRA Calculations'!AH10</f>
        <v>2075063622.8020682</v>
      </c>
      <c r="U8" s="7">
        <f>'IRA Calculations'!AI10</f>
        <v>2078765321.9916065</v>
      </c>
      <c r="V8" s="7">
        <f>'IRA Calculations'!AJ10</f>
        <v>2082641008.8634877</v>
      </c>
      <c r="W8" s="7">
        <f>'IRA Calculations'!AK10</f>
        <v>2095134809.6005929</v>
      </c>
      <c r="X8" s="7">
        <f>'IRA Calculations'!AL10</f>
        <v>2107861086.3803077</v>
      </c>
      <c r="Y8" s="7">
        <f>'IRA Calculations'!AM10</f>
        <v>2120773748.7378795</v>
      </c>
      <c r="Z8" s="7">
        <f>'IRA Calculations'!AN10</f>
        <v>2133884326.0803034</v>
      </c>
      <c r="AA8" s="7">
        <f>'IRA Calculations'!AO10</f>
        <v>2147229326.5704207</v>
      </c>
      <c r="AB8" s="7">
        <f>'IRA Calculations'!AP10</f>
        <v>2159726664.5643215</v>
      </c>
      <c r="AC8" s="7">
        <f>'IRA Calculations'!AQ10</f>
        <v>2173632830.4388657</v>
      </c>
      <c r="AD8" s="7">
        <f>'IRA Calculations'!AR10</f>
        <v>2187852473.8253183</v>
      </c>
      <c r="AE8" s="7">
        <f>'IRA Calculations'!AS10</f>
        <v>2202390910.1462831</v>
      </c>
      <c r="AF8" s="7">
        <f>'IRA Calculations'!AT10</f>
        <v>2217240200.7888794</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3970116182328.6299</v>
      </c>
      <c r="C10" s="7">
        <f>'IRA Calculations'!Q12</f>
        <v>3970116182328.6299</v>
      </c>
      <c r="D10" s="7">
        <f>'IRA Calculations'!R12</f>
        <v>3985067904225.6587</v>
      </c>
      <c r="E10" s="7">
        <f>'IRA Calculations'!S12</f>
        <v>3996900006151.8101</v>
      </c>
      <c r="F10" s="7">
        <f>'IRA Calculations'!T12</f>
        <v>4010001299170.4346</v>
      </c>
      <c r="G10" s="7">
        <f>'IRA Calculations'!U12</f>
        <v>4023063129437.2002</v>
      </c>
      <c r="H10" s="7">
        <f>'IRA Calculations'!V12</f>
        <v>4035053035676.8408</v>
      </c>
      <c r="I10" s="7">
        <f>'IRA Calculations'!W12</f>
        <v>4052867054393.7969</v>
      </c>
      <c r="J10" s="7">
        <f>'IRA Calculations'!X12</f>
        <v>4072245333537.9282</v>
      </c>
      <c r="K10" s="7">
        <f>'IRA Calculations'!Y12</f>
        <v>4089698822887.2129</v>
      </c>
      <c r="L10" s="7">
        <f>'IRA Calculations'!Z12</f>
        <v>4110052607890.4473</v>
      </c>
      <c r="M10" s="7">
        <f>'IRA Calculations'!AA12</f>
        <v>4130928233016.4082</v>
      </c>
      <c r="N10" s="7">
        <f>'IRA Calculations'!AB12</f>
        <v>4151129362272.6626</v>
      </c>
      <c r="O10" s="7">
        <f>'IRA Calculations'!AC12</f>
        <v>4166816032529.1934</v>
      </c>
      <c r="P10" s="7">
        <f>'IRA Calculations'!AD12</f>
        <v>4182107051231.3887</v>
      </c>
      <c r="Q10" s="7">
        <f>'IRA Calculations'!AE12</f>
        <v>4193131738043.1328</v>
      </c>
      <c r="R10" s="7">
        <f>'IRA Calculations'!AF12</f>
        <v>4204815439425.8149</v>
      </c>
      <c r="S10" s="7">
        <f>'IRA Calculations'!AG12</f>
        <v>4214305427103.311</v>
      </c>
      <c r="T10" s="7">
        <f>'IRA Calculations'!AH12</f>
        <v>4222338194330.3486</v>
      </c>
      <c r="U10" s="7">
        <f>'IRA Calculations'!AI12</f>
        <v>4229473770953.0732</v>
      </c>
      <c r="V10" s="7">
        <f>'IRA Calculations'!AJ12</f>
        <v>4235072585181.1694</v>
      </c>
      <c r="W10" s="7">
        <f>'IRA Calculations'!AK12</f>
        <v>4247699073552.0996</v>
      </c>
      <c r="X10" s="7">
        <f>'IRA Calculations'!AL12</f>
        <v>4262494989058.7979</v>
      </c>
      <c r="Y10" s="7">
        <f>'IRA Calculations'!AM12</f>
        <v>4279684317964.2817</v>
      </c>
      <c r="Z10" s="7">
        <f>'IRA Calculations'!AN12</f>
        <v>4299391079900.5503</v>
      </c>
      <c r="AA10" s="7">
        <f>'IRA Calculations'!AO12</f>
        <v>4321363069955.4492</v>
      </c>
      <c r="AB10" s="7">
        <f>'IRA Calculations'!AP12</f>
        <v>4342779667178.2295</v>
      </c>
      <c r="AC10" s="7">
        <f>'IRA Calculations'!AQ12</f>
        <v>4367476146788.9824</v>
      </c>
      <c r="AD10" s="7">
        <f>'IRA Calculations'!AR12</f>
        <v>4392698520949.2534</v>
      </c>
      <c r="AE10" s="7">
        <f>'IRA Calculations'!AS12</f>
        <v>4417957802729.4883</v>
      </c>
      <c r="AF10" s="7">
        <f>'IRA Calculations'!AT12</f>
        <v>4442976702183.1035</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7075781032585.1641</v>
      </c>
      <c r="C2" s="7">
        <f>'IRA Calculations'!P17</f>
        <v>7075781032585.1641</v>
      </c>
      <c r="D2" s="7">
        <f>'IRA Calculations'!Q17</f>
        <v>7075781032585.1641</v>
      </c>
      <c r="E2" s="7">
        <f>'IRA Calculations'!R17</f>
        <v>6915561889383.6475</v>
      </c>
      <c r="F2" s="7">
        <f>'IRA Calculations'!S17</f>
        <v>7076334327257.4443</v>
      </c>
      <c r="G2" s="7">
        <f>'IRA Calculations'!T17</f>
        <v>7247936086420.2119</v>
      </c>
      <c r="H2" s="7">
        <f>'IRA Calculations'!U17</f>
        <v>7434542881956.1865</v>
      </c>
      <c r="I2" s="7">
        <f>'IRA Calculations'!V17</f>
        <v>7641231532371.2529</v>
      </c>
      <c r="J2" s="7">
        <f>'IRA Calculations'!W17</f>
        <v>7863713884410.2627</v>
      </c>
      <c r="K2" s="7">
        <f>'IRA Calculations'!X17</f>
        <v>8103310474073.4531</v>
      </c>
      <c r="L2" s="7">
        <f>'IRA Calculations'!Y17</f>
        <v>8358122455714.8076</v>
      </c>
      <c r="M2" s="7">
        <f>'IRA Calculations'!Z17</f>
        <v>8627503267473.4639</v>
      </c>
      <c r="N2" s="7">
        <f>'IRA Calculations'!AA17</f>
        <v>8905772891128.3828</v>
      </c>
      <c r="O2" s="7">
        <f>'IRA Calculations'!AB17</f>
        <v>9192708400827.0273</v>
      </c>
      <c r="P2" s="7">
        <f>'IRA Calculations'!AC17</f>
        <v>9180405110057.6172</v>
      </c>
      <c r="Q2" s="7">
        <f>'IRA Calculations'!AD17</f>
        <v>9170280935577.8691</v>
      </c>
      <c r="R2" s="7">
        <f>'IRA Calculations'!AE17</f>
        <v>9163362955708.4316</v>
      </c>
      <c r="S2" s="7">
        <f>'IRA Calculations'!AF17</f>
        <v>9161220662563.8516</v>
      </c>
      <c r="T2" s="7">
        <f>'IRA Calculations'!AG17</f>
        <v>9159567316657.9922</v>
      </c>
      <c r="U2" s="7">
        <f>'IRA Calculations'!AH17</f>
        <v>9159961296947.3223</v>
      </c>
      <c r="V2" s="7">
        <f>'IRA Calculations'!AI17</f>
        <v>9164203754865.6934</v>
      </c>
      <c r="W2" s="7">
        <f>'IRA Calculations'!AJ17</f>
        <v>9168097502262.7207</v>
      </c>
      <c r="X2" s="7">
        <f>'IRA Calculations'!AK17</f>
        <v>9172514950079.1016</v>
      </c>
      <c r="Y2" s="7">
        <f>'IRA Calculations'!AL17</f>
        <v>9180708357079.748</v>
      </c>
      <c r="Z2" s="7">
        <f>'IRA Calculations'!AM17</f>
        <v>9188283440928.2578</v>
      </c>
      <c r="AA2" s="7">
        <f>'IRA Calculations'!AN17</f>
        <v>9197012168867.5977</v>
      </c>
      <c r="AB2" s="7">
        <f>'IRA Calculations'!AO17</f>
        <v>9208733861719.2852</v>
      </c>
      <c r="AC2" s="7">
        <f>'IRA Calculations'!AP17</f>
        <v>9219440091684.5508</v>
      </c>
      <c r="AD2" s="7">
        <f>'IRA Calculations'!AQ17</f>
        <v>9230909599578.8398</v>
      </c>
      <c r="AE2" s="7">
        <f>'IRA Calculations'!AR17</f>
        <v>9244956931514.6953</v>
      </c>
      <c r="AF2" s="7">
        <f>'IRA Calculations'!AS17</f>
        <v>9257493260338.8203</v>
      </c>
      <c r="AG2" s="7">
        <f>'IRA Calculations'!AT17</f>
        <v>9272159627028.5527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2198011996806.45</v>
      </c>
      <c r="C2" s="7">
        <f>'IRA Calculations'!P30</f>
        <v>2198011996806.45</v>
      </c>
      <c r="D2" s="7">
        <f>'IRA Calculations'!Q30</f>
        <v>2198011996806.45</v>
      </c>
      <c r="E2" s="7">
        <f>'IRA Calculations'!R30</f>
        <v>2198437128364.0989</v>
      </c>
      <c r="F2" s="7">
        <f>'IRA Calculations'!S30</f>
        <v>2200468069058.6562</v>
      </c>
      <c r="G2" s="7">
        <f>'IRA Calculations'!T30</f>
        <v>2204473585494.7954</v>
      </c>
      <c r="H2" s="7">
        <f>'IRA Calculations'!U30</f>
        <v>2214299872600.6934</v>
      </c>
      <c r="I2" s="7">
        <f>'IRA Calculations'!V30</f>
        <v>2230374277244.1616</v>
      </c>
      <c r="J2" s="7">
        <f>'IRA Calculations'!W30</f>
        <v>2248762633520.564</v>
      </c>
      <c r="K2" s="7">
        <f>'IRA Calculations'!X30</f>
        <v>2266984634565.7739</v>
      </c>
      <c r="L2" s="7">
        <f>'IRA Calculations'!Y30</f>
        <v>2285214743767.9683</v>
      </c>
      <c r="M2" s="7">
        <f>'IRA Calculations'!Z30</f>
        <v>2304637560781.4839</v>
      </c>
      <c r="N2" s="7">
        <f>'IRA Calculations'!AA30</f>
        <v>2327516639619.9209</v>
      </c>
      <c r="O2" s="7">
        <f>'IRA Calculations'!AB30</f>
        <v>2352565696652.1187</v>
      </c>
      <c r="P2" s="7">
        <f>'IRA Calculations'!AC30</f>
        <v>2380022598558.5586</v>
      </c>
      <c r="Q2" s="7">
        <f>'IRA Calculations'!AD30</f>
        <v>2407899859094.5112</v>
      </c>
      <c r="R2" s="7">
        <f>'IRA Calculations'!AE30</f>
        <v>2435676641171.7729</v>
      </c>
      <c r="S2" s="7">
        <f>'IRA Calculations'!AF30</f>
        <v>2459161343472.998</v>
      </c>
      <c r="T2" s="7">
        <f>'IRA Calculations'!AG30</f>
        <v>2481788522616.0962</v>
      </c>
      <c r="U2" s="7">
        <f>'IRA Calculations'!AH30</f>
        <v>2503746243370.8901</v>
      </c>
      <c r="V2" s="7">
        <f>'IRA Calculations'!AI30</f>
        <v>2525119670338.8721</v>
      </c>
      <c r="W2" s="7">
        <f>'IRA Calculations'!AJ30</f>
        <v>2546037092514.0552</v>
      </c>
      <c r="X2" s="7">
        <f>'IRA Calculations'!AK30</f>
        <v>2577143630035.3784</v>
      </c>
      <c r="Y2" s="7">
        <f>'IRA Calculations'!AL30</f>
        <v>2609094660319.3892</v>
      </c>
      <c r="Z2" s="7">
        <f>'IRA Calculations'!AM30</f>
        <v>2642139387273.4126</v>
      </c>
      <c r="AA2" s="7">
        <f>'IRA Calculations'!AN30</f>
        <v>2676475687864.8525</v>
      </c>
      <c r="AB2" s="7">
        <f>'IRA Calculations'!AO30</f>
        <v>2712090525437.2827</v>
      </c>
      <c r="AC2" s="7">
        <f>'IRA Calculations'!AP30</f>
        <v>2748904421721.4683</v>
      </c>
      <c r="AD2" s="7">
        <f>'IRA Calculations'!AQ30</f>
        <v>2786771671660.3701</v>
      </c>
      <c r="AE2" s="7">
        <f>'IRA Calculations'!AR30</f>
        <v>2825529221737.4165</v>
      </c>
      <c r="AF2" s="7">
        <f>'IRA Calculations'!AS30</f>
        <v>2865089216061.2104</v>
      </c>
      <c r="AG2" s="7">
        <f>'IRA Calculations'!AT30</f>
        <v>2905427890899.0464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11753144360761.955</v>
      </c>
      <c r="C2" s="7">
        <f>'IRA Calculations'!P43</f>
        <v>11753144360761.955</v>
      </c>
      <c r="D2" s="7">
        <f>'IRA Calculations'!Q43</f>
        <v>11753144360761.955</v>
      </c>
      <c r="E2" s="7">
        <f>'IRA Calculations'!R43</f>
        <v>11700406827989.213</v>
      </c>
      <c r="F2" s="7">
        <f>'IRA Calculations'!S43</f>
        <v>11650124709115.264</v>
      </c>
      <c r="G2" s="7">
        <f>'IRA Calculations'!T43</f>
        <v>11607803921933.678</v>
      </c>
      <c r="H2" s="7">
        <f>'IRA Calculations'!U43</f>
        <v>11575984352783.023</v>
      </c>
      <c r="I2" s="7">
        <f>'IRA Calculations'!V43</f>
        <v>11556828598508.424</v>
      </c>
      <c r="J2" s="7">
        <f>'IRA Calculations'!W43</f>
        <v>11549130051420.131</v>
      </c>
      <c r="K2" s="7">
        <f>'IRA Calculations'!X43</f>
        <v>11552709733454.795</v>
      </c>
      <c r="L2" s="7">
        <f>'IRA Calculations'!Y43</f>
        <v>11565645683645.508</v>
      </c>
      <c r="M2" s="7">
        <f>'IRA Calculations'!Z43</f>
        <v>11589266815330.326</v>
      </c>
      <c r="N2" s="7">
        <f>'IRA Calculations'!AA43</f>
        <v>11624953567234.48</v>
      </c>
      <c r="O2" s="7">
        <f>'IRA Calculations'!AB43</f>
        <v>11670532104847.701</v>
      </c>
      <c r="P2" s="7">
        <f>'IRA Calculations'!AC43</f>
        <v>11724159453525.654</v>
      </c>
      <c r="Q2" s="7">
        <f>'IRA Calculations'!AD43</f>
        <v>11787062088704.865</v>
      </c>
      <c r="R2" s="7">
        <f>'IRA Calculations'!AE43</f>
        <v>11858885916826.727</v>
      </c>
      <c r="S2" s="7">
        <f>'IRA Calculations'!AF43</f>
        <v>11938825902726.127</v>
      </c>
      <c r="T2" s="7">
        <f>'IRA Calculations'!AG43</f>
        <v>12022670041501.865</v>
      </c>
      <c r="U2" s="7">
        <f>'IRA Calculations'!AH43</f>
        <v>12107905586783.281</v>
      </c>
      <c r="V2" s="7">
        <f>'IRA Calculations'!AI43</f>
        <v>12193384388801.684</v>
      </c>
      <c r="W2" s="7">
        <f>'IRA Calculations'!AJ43</f>
        <v>12278889607737.76</v>
      </c>
      <c r="X2" s="7">
        <f>'IRA Calculations'!AK43</f>
        <v>12399031139516.25</v>
      </c>
      <c r="Y2" s="7">
        <f>'IRA Calculations'!AL43</f>
        <v>12520387487058.432</v>
      </c>
      <c r="Z2" s="7">
        <f>'IRA Calculations'!AM43</f>
        <v>12642920412840.146</v>
      </c>
      <c r="AA2" s="7">
        <f>'IRA Calculations'!AN43</f>
        <v>12766680058104.902</v>
      </c>
      <c r="AB2" s="7">
        <f>'IRA Calculations'!AO43</f>
        <v>12891797386718.365</v>
      </c>
      <c r="AC2" s="7">
        <f>'IRA Calculations'!AP43</f>
        <v>13018328746113.93</v>
      </c>
      <c r="AD2" s="7">
        <f>'IRA Calculations'!AQ43</f>
        <v>13146280059499.625</v>
      </c>
      <c r="AE2" s="7">
        <f>'IRA Calculations'!AR43</f>
        <v>13275752305039.58</v>
      </c>
      <c r="AF2" s="7">
        <f>'IRA Calculations'!AS43</f>
        <v>13406632216293.02</v>
      </c>
      <c r="AG2" s="7">
        <f>'IRA Calculations'!AT43</f>
        <v>13538814103003.793</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16349298697382.857</v>
      </c>
      <c r="C4" s="7">
        <f>'IRA Calculations'!P45</f>
        <v>16349298697382.857</v>
      </c>
      <c r="D4" s="7">
        <f>'IRA Calculations'!Q45</f>
        <v>16349298697382.857</v>
      </c>
      <c r="E4" s="7">
        <f>'IRA Calculations'!R45</f>
        <v>16404400811061.381</v>
      </c>
      <c r="F4" s="7">
        <f>'IRA Calculations'!S45</f>
        <v>16464548384990.82</v>
      </c>
      <c r="G4" s="7">
        <f>'IRA Calculations'!T45</f>
        <v>16533554166658.871</v>
      </c>
      <c r="H4" s="7">
        <f>'IRA Calculations'!U45</f>
        <v>16613854751588.209</v>
      </c>
      <c r="I4" s="7">
        <f>'IRA Calculations'!V45</f>
        <v>16708137847614.654</v>
      </c>
      <c r="J4" s="7">
        <f>'IRA Calculations'!W45</f>
        <v>16811882328930.748</v>
      </c>
      <c r="K4" s="7">
        <f>'IRA Calculations'!X45</f>
        <v>16919676332991.709</v>
      </c>
      <c r="L4" s="7">
        <f>'IRA Calculations'!Y45</f>
        <v>17026123479063.867</v>
      </c>
      <c r="M4" s="7">
        <f>'IRA Calculations'!Z45</f>
        <v>17133353029485.771</v>
      </c>
      <c r="N4" s="7">
        <f>'IRA Calculations'!AA45</f>
        <v>17241133186153.807</v>
      </c>
      <c r="O4" s="7">
        <f>'IRA Calculations'!AB45</f>
        <v>17345756252599.875</v>
      </c>
      <c r="P4" s="7">
        <f>'IRA Calculations'!AC45</f>
        <v>17447031161233.533</v>
      </c>
      <c r="Q4" s="7">
        <f>'IRA Calculations'!AD45</f>
        <v>17550923743628.086</v>
      </c>
      <c r="R4" s="7">
        <f>'IRA Calculations'!AE45</f>
        <v>17659798714486.77</v>
      </c>
      <c r="S4" s="7">
        <f>'IRA Calculations'!AF45</f>
        <v>17774187834271.062</v>
      </c>
      <c r="T4" s="7">
        <f>'IRA Calculations'!AG45</f>
        <v>17890021591298.688</v>
      </c>
      <c r="U4" s="7">
        <f>'IRA Calculations'!AH45</f>
        <v>18006025027988.758</v>
      </c>
      <c r="V4" s="7">
        <f>'IRA Calculations'!AI45</f>
        <v>18120540828460.156</v>
      </c>
      <c r="W4" s="7">
        <f>'IRA Calculations'!AJ45</f>
        <v>18233294585892.984</v>
      </c>
      <c r="X4" s="7">
        <f>'IRA Calculations'!AK45</f>
        <v>18408706107294.723</v>
      </c>
      <c r="Y4" s="7">
        <f>'IRA Calculations'!AL45</f>
        <v>18584939212676.035</v>
      </c>
      <c r="Z4" s="7">
        <f>'IRA Calculations'!AM45</f>
        <v>18762561724891.023</v>
      </c>
      <c r="AA4" s="7">
        <f>'IRA Calculations'!AN45</f>
        <v>18942000310107.355</v>
      </c>
      <c r="AB4" s="7">
        <f>'IRA Calculations'!AO45</f>
        <v>19123394065073.441</v>
      </c>
      <c r="AC4" s="7">
        <f>'IRA Calculations'!AP45</f>
        <v>19306735203275.664</v>
      </c>
      <c r="AD4" s="7">
        <f>'IRA Calculations'!AQ45</f>
        <v>19492207936385.047</v>
      </c>
      <c r="AE4" s="7">
        <f>'IRA Calculations'!AR45</f>
        <v>19679598183342.504</v>
      </c>
      <c r="AF4" s="7">
        <f>'IRA Calculations'!AS45</f>
        <v>19869177357955.762</v>
      </c>
      <c r="AG4" s="7">
        <f>'IRA Calculations'!AT45</f>
        <v>20061146102603.137</v>
      </c>
    </row>
    <row r="5" spans="1:35" x14ac:dyDescent="0.2">
      <c r="A5" s="1" t="s">
        <v>79</v>
      </c>
      <c r="B5" s="7">
        <f>'IRA Calculations'!O46</f>
        <v>658684925.31462026</v>
      </c>
      <c r="C5" s="7">
        <f>'IRA Calculations'!P46</f>
        <v>658684925.31462026</v>
      </c>
      <c r="D5" s="7">
        <f>'IRA Calculations'!Q46</f>
        <v>658684925.31462026</v>
      </c>
      <c r="E5" s="7">
        <f>'IRA Calculations'!R46</f>
        <v>629935736.21926761</v>
      </c>
      <c r="F5" s="7">
        <f>'IRA Calculations'!S46</f>
        <v>597122868.97156513</v>
      </c>
      <c r="G5" s="7">
        <f>'IRA Calculations'!T46</f>
        <v>563043036.15483189</v>
      </c>
      <c r="H5" s="7">
        <f>'IRA Calculations'!U46</f>
        <v>530366922.9380464</v>
      </c>
      <c r="I5" s="7">
        <f>'IRA Calculations'!V46</f>
        <v>501348380.12421566</v>
      </c>
      <c r="J5" s="7">
        <f>'IRA Calculations'!W46</f>
        <v>477313570.55425167</v>
      </c>
      <c r="K5" s="7">
        <f>'IRA Calculations'!X46</f>
        <v>458755180.02465725</v>
      </c>
      <c r="L5" s="7">
        <f>'IRA Calculations'!Y46</f>
        <v>445444970.5033018</v>
      </c>
      <c r="M5" s="7">
        <f>'IRA Calculations'!Z46</f>
        <v>436850324.70248145</v>
      </c>
      <c r="N5" s="7">
        <f>'IRA Calculations'!AA46</f>
        <v>432058448.72768676</v>
      </c>
      <c r="O5" s="7">
        <f>'IRA Calculations'!AB46</f>
        <v>429959873.88986969</v>
      </c>
      <c r="P5" s="7">
        <f>'IRA Calculations'!AC46</f>
        <v>429627784.30804247</v>
      </c>
      <c r="Q5" s="7">
        <f>'IRA Calculations'!AD46</f>
        <v>430504956.78509963</v>
      </c>
      <c r="R5" s="7">
        <f>'IRA Calculations'!AE46</f>
        <v>432147490.96181202</v>
      </c>
      <c r="S5" s="7">
        <f>'IRA Calculations'!AF46</f>
        <v>434252842.81225246</v>
      </c>
      <c r="T5" s="7">
        <f>'IRA Calculations'!AG46</f>
        <v>436545327.2512843</v>
      </c>
      <c r="U5" s="7">
        <f>'IRA Calculations'!AH46</f>
        <v>438911770.48674476</v>
      </c>
      <c r="V5" s="7">
        <f>'IRA Calculations'!AI46</f>
        <v>441271308.81983733</v>
      </c>
      <c r="W5" s="7">
        <f>'IRA Calculations'!AJ46</f>
        <v>443599662.70774335</v>
      </c>
      <c r="X5" s="7">
        <f>'IRA Calculations'!AK46</f>
        <v>447750832.4145031</v>
      </c>
      <c r="Y5" s="7">
        <f>'IRA Calculations'!AL46</f>
        <v>451931028.20346546</v>
      </c>
      <c r="Z5" s="7">
        <f>'IRA Calculations'!AM46</f>
        <v>456157837.66597104</v>
      </c>
      <c r="AA5" s="7">
        <f>'IRA Calculations'!AN46</f>
        <v>460444194.85652155</v>
      </c>
      <c r="AB5" s="7">
        <f>'IRA Calculations'!AO46</f>
        <v>464794667.667068</v>
      </c>
      <c r="AC5" s="7">
        <f>'IRA Calculations'!AP46</f>
        <v>469204043.53210163</v>
      </c>
      <c r="AD5" s="7">
        <f>'IRA Calculations'!AQ46</f>
        <v>473674384.63786411</v>
      </c>
      <c r="AE5" s="7">
        <f>'IRA Calculations'!AR46</f>
        <v>478197596.87771732</v>
      </c>
      <c r="AF5" s="7">
        <f>'IRA Calculations'!AS46</f>
        <v>482777509.54469961</v>
      </c>
      <c r="AG5" s="7">
        <f>'IRA Calculations'!AT46</f>
        <v>487419787.61880589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1230658117916.8899</v>
      </c>
      <c r="C10" s="7">
        <f>'IRA Calculations'!P51</f>
        <v>1230658117916.8899</v>
      </c>
      <c r="D10" s="7">
        <f>'IRA Calculations'!Q51</f>
        <v>1230658117916.8899</v>
      </c>
      <c r="E10" s="7">
        <f>'IRA Calculations'!R51</f>
        <v>1217867736794.75</v>
      </c>
      <c r="F10" s="7">
        <f>'IRA Calculations'!S51</f>
        <v>1210373214498.6851</v>
      </c>
      <c r="G10" s="7">
        <f>'IRA Calculations'!T51</f>
        <v>1207215972146.6704</v>
      </c>
      <c r="H10" s="7">
        <f>'IRA Calculations'!U51</f>
        <v>1207324935176.7778</v>
      </c>
      <c r="I10" s="7">
        <f>'IRA Calculations'!V51</f>
        <v>1209918821637.4099</v>
      </c>
      <c r="J10" s="7">
        <f>'IRA Calculations'!W51</f>
        <v>1214035980598.0684</v>
      </c>
      <c r="K10" s="7">
        <f>'IRA Calculations'!X51</f>
        <v>1218975723701.4524</v>
      </c>
      <c r="L10" s="7">
        <f>'IRA Calculations'!Y51</f>
        <v>1224163075709.0781</v>
      </c>
      <c r="M10" s="7">
        <f>'IRA Calculations'!Z51</f>
        <v>1229693126773.4446</v>
      </c>
      <c r="N10" s="7">
        <f>'IRA Calculations'!AA51</f>
        <v>1235511438524.7542</v>
      </c>
      <c r="O10" s="7">
        <f>'IRA Calculations'!AB51</f>
        <v>1241291804211.8926</v>
      </c>
      <c r="P10" s="7">
        <f>'IRA Calculations'!AC51</f>
        <v>1246900424234.4761</v>
      </c>
      <c r="Q10" s="7">
        <f>'IRA Calculations'!AD51</f>
        <v>1252660586573.5576</v>
      </c>
      <c r="R10" s="7">
        <f>'IRA Calculations'!AE51</f>
        <v>1258708102471.0664</v>
      </c>
      <c r="S10" s="7">
        <f>'IRA Calculations'!AF51</f>
        <v>1265117209646.1831</v>
      </c>
      <c r="T10" s="7">
        <f>'IRA Calculations'!AG51</f>
        <v>1271605053999.5715</v>
      </c>
      <c r="U10" s="7">
        <f>'IRA Calculations'!AH51</f>
        <v>1278100585671.5962</v>
      </c>
      <c r="V10" s="7">
        <f>'IRA Calculations'!AI51</f>
        <v>1284498518092.7944</v>
      </c>
      <c r="W10" s="7">
        <f>'IRA Calculations'!AJ51</f>
        <v>1290783940509.2922</v>
      </c>
      <c r="X10" s="7">
        <f>'IRA Calculations'!AK51</f>
        <v>1303677869233.0044</v>
      </c>
      <c r="Y10" s="7">
        <f>'IRA Calculations'!AL51</f>
        <v>1316594262735.1147</v>
      </c>
      <c r="Z10" s="7">
        <f>'IRA Calculations'!AM51</f>
        <v>1329564651231.3066</v>
      </c>
      <c r="AA10" s="7">
        <f>'IRA Calculations'!AN51</f>
        <v>1342615867259.2437</v>
      </c>
      <c r="AB10" s="7">
        <f>'IRA Calculations'!AO51</f>
        <v>1355761339434.4141</v>
      </c>
      <c r="AC10" s="7">
        <f>'IRA Calculations'!AP51</f>
        <v>1369007513279.5063</v>
      </c>
      <c r="AD10" s="7">
        <f>'IRA Calculations'!AQ51</f>
        <v>1382367608512.5244</v>
      </c>
      <c r="AE10" s="7">
        <f>'IRA Calculations'!AR51</f>
        <v>1395837797454.7917</v>
      </c>
      <c r="AF10" s="7">
        <f>'IRA Calculations'!AS51</f>
        <v>1409436893665.9958</v>
      </c>
      <c r="AG10" s="7">
        <f>'IRA Calculations'!AT51</f>
        <v>1423181840640.3423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23846328667890.363</v>
      </c>
      <c r="C2" s="7">
        <f>'IRA Calculations'!P56</f>
        <v>23846328667890.363</v>
      </c>
      <c r="D2" s="7">
        <f>'IRA Calculations'!Q56</f>
        <v>23846328667890.363</v>
      </c>
      <c r="E2" s="7">
        <f>'IRA Calculations'!R56</f>
        <v>24212463355727.898</v>
      </c>
      <c r="F2" s="7">
        <f>'IRA Calculations'!S56</f>
        <v>24640280983496.898</v>
      </c>
      <c r="G2" s="7">
        <f>'IRA Calculations'!T56</f>
        <v>25103143943067.586</v>
      </c>
      <c r="H2" s="7">
        <f>'IRA Calculations'!U56</f>
        <v>25569116749263.953</v>
      </c>
      <c r="I2" s="7">
        <f>'IRA Calculations'!V56</f>
        <v>26001873072079.461</v>
      </c>
      <c r="J2" s="7">
        <f>'IRA Calculations'!W56</f>
        <v>26439095078883.918</v>
      </c>
      <c r="K2" s="7">
        <f>'IRA Calculations'!X56</f>
        <v>26904149439318.391</v>
      </c>
      <c r="L2" s="7">
        <f>'IRA Calculations'!Y56</f>
        <v>27330305745011.953</v>
      </c>
      <c r="M2" s="7">
        <f>'IRA Calculations'!Z56</f>
        <v>27717326073317.664</v>
      </c>
      <c r="N2" s="7">
        <f>'IRA Calculations'!AA56</f>
        <v>28089512085450.434</v>
      </c>
      <c r="O2" s="7">
        <f>'IRA Calculations'!AB56</f>
        <v>28460001156051.691</v>
      </c>
      <c r="P2" s="7">
        <f>'IRA Calculations'!AC56</f>
        <v>28868273737120.562</v>
      </c>
      <c r="Q2" s="7">
        <f>'IRA Calculations'!AD56</f>
        <v>29352932356813.383</v>
      </c>
      <c r="R2" s="7">
        <f>'IRA Calculations'!AE56</f>
        <v>29863720260526.227</v>
      </c>
      <c r="S2" s="7">
        <f>'IRA Calculations'!AF56</f>
        <v>30354853961141.035</v>
      </c>
      <c r="T2" s="7">
        <f>'IRA Calculations'!AG56</f>
        <v>30895398818130.844</v>
      </c>
      <c r="U2" s="7">
        <f>'IRA Calculations'!AH56</f>
        <v>31430728144128.953</v>
      </c>
      <c r="V2" s="7">
        <f>'IRA Calculations'!AI56</f>
        <v>31905254215861.156</v>
      </c>
      <c r="W2" s="7">
        <f>'IRA Calculations'!AJ56</f>
        <v>32179298285156.953</v>
      </c>
      <c r="X2" s="7">
        <f>'IRA Calculations'!AK56</f>
        <v>32439627331813.766</v>
      </c>
      <c r="Y2" s="7">
        <f>'IRA Calculations'!AL56</f>
        <v>32929117328578.758</v>
      </c>
      <c r="Z2" s="7">
        <f>'IRA Calculations'!AM56</f>
        <v>33412415361647.5</v>
      </c>
      <c r="AA2" s="7">
        <f>'IRA Calculations'!AN56</f>
        <v>33791541346055.777</v>
      </c>
      <c r="AB2" s="7">
        <f>'IRA Calculations'!AO56</f>
        <v>34068893198912.066</v>
      </c>
      <c r="AC2" s="7">
        <f>'IRA Calculations'!AP56</f>
        <v>34296565485555.98</v>
      </c>
      <c r="AD2" s="7">
        <f>'IRA Calculations'!AQ56</f>
        <v>34426713769476.418</v>
      </c>
      <c r="AE2" s="7">
        <f>'IRA Calculations'!AR56</f>
        <v>34496650158704.098</v>
      </c>
      <c r="AF2" s="7">
        <f>'IRA Calculations'!AS56</f>
        <v>34555139373935.672</v>
      </c>
      <c r="AG2" s="7">
        <f>'IRA Calculations'!AT56</f>
        <v>34585213148870.008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4094592253312.9087</v>
      </c>
      <c r="C2" s="7">
        <f>'IRA Calculations'!P69</f>
        <v>4094592253312.9087</v>
      </c>
      <c r="D2" s="7">
        <f>'IRA Calculations'!Q69</f>
        <v>4094592253312.9087</v>
      </c>
      <c r="E2" s="7">
        <f>'IRA Calculations'!R69</f>
        <v>4121580568622.8037</v>
      </c>
      <c r="F2" s="7">
        <f>'IRA Calculations'!S69</f>
        <v>4149587260372.4214</v>
      </c>
      <c r="G2" s="7">
        <f>'IRA Calculations'!T69</f>
        <v>4177511776397.4385</v>
      </c>
      <c r="H2" s="7">
        <f>'IRA Calculations'!U69</f>
        <v>4205279852170.499</v>
      </c>
      <c r="I2" s="7">
        <f>'IRA Calculations'!V69</f>
        <v>4230502489554.8262</v>
      </c>
      <c r="J2" s="7">
        <f>'IRA Calculations'!W69</f>
        <v>4257249780255.4224</v>
      </c>
      <c r="K2" s="7">
        <f>'IRA Calculations'!X69</f>
        <v>4282821416044.9795</v>
      </c>
      <c r="L2" s="7">
        <f>'IRA Calculations'!Y69</f>
        <v>4304945365980.5005</v>
      </c>
      <c r="M2" s="7">
        <f>'IRA Calculations'!Z69</f>
        <v>4328771518681.731</v>
      </c>
      <c r="N2" s="7">
        <f>'IRA Calculations'!AA69</f>
        <v>4353097230219.7744</v>
      </c>
      <c r="O2" s="7">
        <f>'IRA Calculations'!AB69</f>
        <v>4379744381380.457</v>
      </c>
      <c r="P2" s="7">
        <f>'IRA Calculations'!AC69</f>
        <v>4401810682161.6758</v>
      </c>
      <c r="Q2" s="7">
        <f>'IRA Calculations'!AD69</f>
        <v>4426848214716.3936</v>
      </c>
      <c r="R2" s="7">
        <f>'IRA Calculations'!AE69</f>
        <v>4452408767706.0547</v>
      </c>
      <c r="S2" s="7">
        <f>'IRA Calculations'!AF69</f>
        <v>4482789937414.876</v>
      </c>
      <c r="T2" s="7">
        <f>'IRA Calculations'!AG69</f>
        <v>4514987610992.4014</v>
      </c>
      <c r="U2" s="7">
        <f>'IRA Calculations'!AH69</f>
        <v>4548633598325.834</v>
      </c>
      <c r="V2" s="7">
        <f>'IRA Calculations'!AI69</f>
        <v>4582824822853.4121</v>
      </c>
      <c r="W2" s="7">
        <f>'IRA Calculations'!AJ69</f>
        <v>4618144529674.6309</v>
      </c>
      <c r="X2" s="7">
        <f>'IRA Calculations'!AK69</f>
        <v>4646027171994.8643</v>
      </c>
      <c r="Y2" s="7">
        <f>'IRA Calculations'!AL69</f>
        <v>4673322603210.1924</v>
      </c>
      <c r="Z2" s="7">
        <f>'IRA Calculations'!AM69</f>
        <v>4699624553961.1562</v>
      </c>
      <c r="AA2" s="7">
        <f>'IRA Calculations'!AN69</f>
        <v>4724957978477.1387</v>
      </c>
      <c r="AB2" s="7">
        <f>'IRA Calculations'!AO69</f>
        <v>4749318996543.7197</v>
      </c>
      <c r="AC2" s="7">
        <f>'IRA Calculations'!AP69</f>
        <v>4771104507131.998</v>
      </c>
      <c r="AD2" s="7">
        <f>'IRA Calculations'!AQ69</f>
        <v>4795173563330.5156</v>
      </c>
      <c r="AE2" s="7">
        <f>'IRA Calculations'!AR69</f>
        <v>4819495037967.7793</v>
      </c>
      <c r="AF2" s="7">
        <f>'IRA Calculations'!AS69</f>
        <v>4844265290867.751</v>
      </c>
      <c r="AG2" s="7">
        <f>'IRA Calculations'!AT69</f>
        <v>4869870798100.0938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14204506573141.66</v>
      </c>
      <c r="C4" s="7">
        <f>'IRA Calculations'!P71</f>
        <v>14204506573141.66</v>
      </c>
      <c r="D4" s="7">
        <f>'IRA Calculations'!Q71</f>
        <v>14204506573141.66</v>
      </c>
      <c r="E4" s="7">
        <f>'IRA Calculations'!R71</f>
        <v>14179545270615.639</v>
      </c>
      <c r="F4" s="7">
        <f>'IRA Calculations'!S71</f>
        <v>13671545131161.672</v>
      </c>
      <c r="G4" s="7">
        <f>'IRA Calculations'!T71</f>
        <v>13160660694315.883</v>
      </c>
      <c r="H4" s="7">
        <f>'IRA Calculations'!U71</f>
        <v>12642680933740.902</v>
      </c>
      <c r="I4" s="7">
        <f>'IRA Calculations'!V71</f>
        <v>12114024542137.504</v>
      </c>
      <c r="J4" s="7">
        <f>'IRA Calculations'!W71</f>
        <v>11596633390961.311</v>
      </c>
      <c r="K4" s="7">
        <f>'IRA Calculations'!X71</f>
        <v>11075983037856.168</v>
      </c>
      <c r="L4" s="7">
        <f>'IRA Calculations'!Y71</f>
        <v>10542445713061.926</v>
      </c>
      <c r="M4" s="7">
        <f>'IRA Calculations'!Z71</f>
        <v>10013045631232.055</v>
      </c>
      <c r="N4" s="7">
        <f>'IRA Calculations'!AA71</f>
        <v>9485031836494.2539</v>
      </c>
      <c r="O4" s="7">
        <f>'IRA Calculations'!AB71</f>
        <v>8960200967491.3398</v>
      </c>
      <c r="P4" s="7">
        <f>'IRA Calculations'!AC71</f>
        <v>8896127123960.6641</v>
      </c>
      <c r="Q4" s="7">
        <f>'IRA Calculations'!AD71</f>
        <v>8841789827693.5469</v>
      </c>
      <c r="R4" s="7">
        <f>'IRA Calculations'!AE71</f>
        <v>8787423668792.6123</v>
      </c>
      <c r="S4" s="7">
        <f>'IRA Calculations'!AF71</f>
        <v>8749639494945.9092</v>
      </c>
      <c r="T4" s="7">
        <f>'IRA Calculations'!AG71</f>
        <v>8720420195151.751</v>
      </c>
      <c r="U4" s="7">
        <f>'IRA Calculations'!AH71</f>
        <v>8699991256251.1826</v>
      </c>
      <c r="V4" s="7">
        <f>'IRA Calculations'!AI71</f>
        <v>8687752197940.2393</v>
      </c>
      <c r="W4" s="7">
        <f>'IRA Calculations'!AJ71</f>
        <v>8680093394935.292</v>
      </c>
      <c r="X4" s="7">
        <f>'IRA Calculations'!AK71</f>
        <v>8682229915765.3818</v>
      </c>
      <c r="Y4" s="7">
        <f>'IRA Calculations'!AL71</f>
        <v>8694309349131.5869</v>
      </c>
      <c r="Z4" s="7">
        <f>'IRA Calculations'!AM71</f>
        <v>8715989089115.7412</v>
      </c>
      <c r="AA4" s="7">
        <f>'IRA Calculations'!AN71</f>
        <v>8746668455397.6045</v>
      </c>
      <c r="AB4" s="7">
        <f>'IRA Calculations'!AO71</f>
        <v>8785127317909.9873</v>
      </c>
      <c r="AC4" s="7">
        <f>'IRA Calculations'!AP71</f>
        <v>8822538114398.9766</v>
      </c>
      <c r="AD4" s="7">
        <f>'IRA Calculations'!AQ71</f>
        <v>8870962681932.7539</v>
      </c>
      <c r="AE4" s="7">
        <f>'IRA Calculations'!AR71</f>
        <v>8922037167392.6875</v>
      </c>
      <c r="AF4" s="7">
        <f>'IRA Calculations'!AS71</f>
        <v>8974528795746.7773</v>
      </c>
      <c r="AG4" s="7">
        <f>'IRA Calculations'!AT71</f>
        <v>9027541683957.9766</v>
      </c>
    </row>
    <row r="5" spans="1:35" x14ac:dyDescent="0.2">
      <c r="A5" s="1" t="s">
        <v>79</v>
      </c>
      <c r="B5" s="7">
        <f>'IRA Calculations'!O72</f>
        <v>8130127812.4795265</v>
      </c>
      <c r="C5" s="7">
        <f>'IRA Calculations'!P72</f>
        <v>8130127812.4795265</v>
      </c>
      <c r="D5" s="7">
        <f>'IRA Calculations'!Q72</f>
        <v>8130127812.4795265</v>
      </c>
      <c r="E5" s="7">
        <f>'IRA Calculations'!R72</f>
        <v>8366043591.6986132</v>
      </c>
      <c r="F5" s="7">
        <f>'IRA Calculations'!S72</f>
        <v>8541236928.5116711</v>
      </c>
      <c r="G5" s="7">
        <f>'IRA Calculations'!T72</f>
        <v>8652794561.7344818</v>
      </c>
      <c r="H5" s="7">
        <f>'IRA Calculations'!U72</f>
        <v>8684439138.5121479</v>
      </c>
      <c r="I5" s="7">
        <f>'IRA Calculations'!V72</f>
        <v>8622840723.921299</v>
      </c>
      <c r="J5" s="7">
        <f>'IRA Calculations'!W72</f>
        <v>8474042701.0678215</v>
      </c>
      <c r="K5" s="7">
        <f>'IRA Calculations'!X72</f>
        <v>8223880838.0251589</v>
      </c>
      <c r="L5" s="7">
        <f>'IRA Calculations'!Y72</f>
        <v>7867804979.0057344</v>
      </c>
      <c r="M5" s="7">
        <f>'IRA Calculations'!Z72</f>
        <v>7425688229.0691376</v>
      </c>
      <c r="N5" s="7">
        <f>'IRA Calculations'!AA72</f>
        <v>6916875718.264843</v>
      </c>
      <c r="O5" s="7">
        <f>'IRA Calculations'!AB72</f>
        <v>6366931176.6309156</v>
      </c>
      <c r="P5" s="7">
        <f>'IRA Calculations'!AC72</f>
        <v>5792849977.5407257</v>
      </c>
      <c r="Q5" s="7">
        <f>'IRA Calculations'!AD72</f>
        <v>5220706140.7567616</v>
      </c>
      <c r="R5" s="7">
        <f>'IRA Calculations'!AE72</f>
        <v>4664162543.0174837</v>
      </c>
      <c r="S5" s="7">
        <f>'IRA Calculations'!AF72</f>
        <v>4143583437.9497628</v>
      </c>
      <c r="T5" s="7">
        <f>'IRA Calculations'!AG72</f>
        <v>3664006334.9288602</v>
      </c>
      <c r="U5" s="7">
        <f>'IRA Calculations'!AH72</f>
        <v>3227198376.5324378</v>
      </c>
      <c r="V5" s="7">
        <f>'IRA Calculations'!AI72</f>
        <v>2830916020.319952</v>
      </c>
      <c r="W5" s="7">
        <f>'IRA Calculations'!AJ72</f>
        <v>2468074188.1495233</v>
      </c>
      <c r="X5" s="7">
        <f>'IRA Calculations'!AK72</f>
        <v>2134349836.294522</v>
      </c>
      <c r="Y5" s="7">
        <f>'IRA Calculations'!AL72</f>
        <v>1826384240.6616244</v>
      </c>
      <c r="Z5" s="7">
        <f>'IRA Calculations'!AM72</f>
        <v>1541948087.7772965</v>
      </c>
      <c r="AA5" s="7">
        <f>'IRA Calculations'!AN72</f>
        <v>1281441061.9894111</v>
      </c>
      <c r="AB5" s="7">
        <f>'IRA Calculations'!AO72</f>
        <v>1046504910.3476453</v>
      </c>
      <c r="AC5" s="7">
        <f>'IRA Calculations'!AP72</f>
        <v>838310735.24811482</v>
      </c>
      <c r="AD5" s="7">
        <f>'IRA Calculations'!AQ72</f>
        <v>658659531.73414946</v>
      </c>
      <c r="AE5" s="7">
        <f>'IRA Calculations'!AR72</f>
        <v>506885734.50385165</v>
      </c>
      <c r="AF5" s="7">
        <f>'IRA Calculations'!AS72</f>
        <v>381734186.21826446</v>
      </c>
      <c r="AG5" s="7">
        <f>'IRA Calculations'!AT72</f>
        <v>281132428.19618446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1232571364058.7239</v>
      </c>
      <c r="C7" s="7">
        <f>'IRA Calculations'!P74</f>
        <v>1232571364058.7239</v>
      </c>
      <c r="D7" s="7">
        <f>'IRA Calculations'!Q74</f>
        <v>1232571364058.7239</v>
      </c>
      <c r="E7" s="7">
        <f>'IRA Calculations'!R74</f>
        <v>1226898805300.4219</v>
      </c>
      <c r="F7" s="7">
        <f>'IRA Calculations'!S74</f>
        <v>1220491844840.259</v>
      </c>
      <c r="G7" s="7">
        <f>'IRA Calculations'!T74</f>
        <v>1214659778961.4304</v>
      </c>
      <c r="H7" s="7">
        <f>'IRA Calculations'!U74</f>
        <v>1209048830621.9348</v>
      </c>
      <c r="I7" s="7">
        <f>'IRA Calculations'!V74</f>
        <v>1203046994829.2903</v>
      </c>
      <c r="J7" s="7">
        <f>'IRA Calculations'!W74</f>
        <v>1198391676231.5935</v>
      </c>
      <c r="K7" s="7">
        <f>'IRA Calculations'!X74</f>
        <v>1194199571947.4148</v>
      </c>
      <c r="L7" s="7">
        <f>'IRA Calculations'!Y74</f>
        <v>1189370763463.0454</v>
      </c>
      <c r="M7" s="7">
        <f>'IRA Calculations'!Z74</f>
        <v>1185596697300.0354</v>
      </c>
      <c r="N7" s="7">
        <f>'IRA Calculations'!AA74</f>
        <v>1182501179753.2747</v>
      </c>
      <c r="O7" s="7">
        <f>'IRA Calculations'!AB74</f>
        <v>1180396922024.3787</v>
      </c>
      <c r="P7" s="7">
        <f>'IRA Calculations'!AC74</f>
        <v>1178655243274.4436</v>
      </c>
      <c r="Q7" s="7">
        <f>'IRA Calculations'!AD74</f>
        <v>1178466603201.1548</v>
      </c>
      <c r="R7" s="7">
        <f>'IRA Calculations'!AE74</f>
        <v>1179102111911.4624</v>
      </c>
      <c r="S7" s="7">
        <f>'IRA Calculations'!AF74</f>
        <v>1182252301061.7957</v>
      </c>
      <c r="T7" s="7">
        <f>'IRA Calculations'!AG74</f>
        <v>1186803133591.1067</v>
      </c>
      <c r="U7" s="7">
        <f>'IRA Calculations'!AH74</f>
        <v>1192424662221.7932</v>
      </c>
      <c r="V7" s="7">
        <f>'IRA Calculations'!AI74</f>
        <v>1198332533086.4036</v>
      </c>
      <c r="W7" s="7">
        <f>'IRA Calculations'!AJ74</f>
        <v>1203855331246.8237</v>
      </c>
      <c r="X7" s="7">
        <f>'IRA Calculations'!AK74</f>
        <v>1212181072299.5198</v>
      </c>
      <c r="Y7" s="7">
        <f>'IRA Calculations'!AL74</f>
        <v>1219692378600.968</v>
      </c>
      <c r="Z7" s="7">
        <f>'IRA Calculations'!AM74</f>
        <v>1226146977540.7981</v>
      </c>
      <c r="AA7" s="7">
        <f>'IRA Calculations'!AN74</f>
        <v>1231624982853.6243</v>
      </c>
      <c r="AB7" s="7">
        <f>'IRA Calculations'!AO74</f>
        <v>1236483045701.4253</v>
      </c>
      <c r="AC7" s="7">
        <f>'IRA Calculations'!AP74</f>
        <v>1240443934262.3865</v>
      </c>
      <c r="AD7" s="7">
        <f>'IRA Calculations'!AQ74</f>
        <v>1245048981018.8191</v>
      </c>
      <c r="AE7" s="7">
        <f>'IRA Calculations'!AR74</f>
        <v>1249801196148.6482</v>
      </c>
      <c r="AF7" s="7">
        <f>'IRA Calculations'!AS74</f>
        <v>1254695032179.1992</v>
      </c>
      <c r="AG7" s="7">
        <f>'IRA Calculations'!AT74</f>
        <v>1259774267417.427</v>
      </c>
    </row>
    <row r="8" spans="1:35" x14ac:dyDescent="0.2">
      <c r="A8" s="1" t="s">
        <v>344</v>
      </c>
      <c r="B8" s="7">
        <f>'IRA Calculations'!O75</f>
        <v>1061341587.8806462</v>
      </c>
      <c r="C8" s="7">
        <f>'IRA Calculations'!P75</f>
        <v>1061341587.8806462</v>
      </c>
      <c r="D8" s="7">
        <f>'IRA Calculations'!Q75</f>
        <v>1061341587.8806462</v>
      </c>
      <c r="E8" s="7">
        <f>'IRA Calculations'!R75</f>
        <v>1070785285.3698945</v>
      </c>
      <c r="F8" s="7">
        <f>'IRA Calculations'!S75</f>
        <v>1079229752.6024051</v>
      </c>
      <c r="G8" s="7">
        <f>'IRA Calculations'!T75</f>
        <v>1087791465.7767971</v>
      </c>
      <c r="H8" s="7">
        <f>'IRA Calculations'!U75</f>
        <v>1095963562.4729059</v>
      </c>
      <c r="I8" s="7">
        <f>'IRA Calculations'!V75</f>
        <v>1103296346.9785664</v>
      </c>
      <c r="J8" s="7">
        <f>'IRA Calculations'!W75</f>
        <v>1110564269.4371276</v>
      </c>
      <c r="K8" s="7">
        <f>'IRA Calculations'!X75</f>
        <v>1116832932.2470577</v>
      </c>
      <c r="L8" s="7">
        <f>'IRA Calculations'!Y75</f>
        <v>1121212542.1380875</v>
      </c>
      <c r="M8" s="7">
        <f>'IRA Calculations'!Z75</f>
        <v>1125051137.954212</v>
      </c>
      <c r="N8" s="7">
        <f>'IRA Calculations'!AA75</f>
        <v>1127983059.7257595</v>
      </c>
      <c r="O8" s="7">
        <f>'IRA Calculations'!AB75</f>
        <v>1129951603.7656572</v>
      </c>
      <c r="P8" s="7">
        <f>'IRA Calculations'!AC75</f>
        <v>1130969372.2119071</v>
      </c>
      <c r="Q8" s="7">
        <f>'IRA Calculations'!AD75</f>
        <v>1131623524.8849437</v>
      </c>
      <c r="R8" s="7">
        <f>'IRA Calculations'!AE75</f>
        <v>1131735489.9735839</v>
      </c>
      <c r="S8" s="7">
        <f>'IRA Calculations'!AF75</f>
        <v>1132802882.6281087</v>
      </c>
      <c r="T8" s="7">
        <f>'IRA Calculations'!AG75</f>
        <v>1134228611.5569057</v>
      </c>
      <c r="U8" s="7">
        <f>'IRA Calculations'!AH75</f>
        <v>1136018241.5892901</v>
      </c>
      <c r="V8" s="7">
        <f>'IRA Calculations'!AI75</f>
        <v>1138044780.8037906</v>
      </c>
      <c r="W8" s="7">
        <f>'IRA Calculations'!AJ75</f>
        <v>1140166571.6427624</v>
      </c>
      <c r="X8" s="7">
        <f>'IRA Calculations'!AK75</f>
        <v>1147006451.3400254</v>
      </c>
      <c r="Y8" s="7">
        <f>'IRA Calculations'!AL75</f>
        <v>1153973602.8096983</v>
      </c>
      <c r="Z8" s="7">
        <f>'IRA Calculations'!AM75</f>
        <v>1161042793.2790859</v>
      </c>
      <c r="AA8" s="7">
        <f>'IRA Calculations'!AN75</f>
        <v>1168220334.6590698</v>
      </c>
      <c r="AB8" s="7">
        <f>'IRA Calculations'!AO75</f>
        <v>1175526213.777282</v>
      </c>
      <c r="AC8" s="7">
        <f>'IRA Calculations'!AP75</f>
        <v>1182368029.9878168</v>
      </c>
      <c r="AD8" s="7">
        <f>'IRA Calculations'!AQ75</f>
        <v>1189981125.7649555</v>
      </c>
      <c r="AE8" s="7">
        <f>'IRA Calculations'!AR75</f>
        <v>1197765838.5315411</v>
      </c>
      <c r="AF8" s="7">
        <f>'IRA Calculations'!AS75</f>
        <v>1205725078.2788496</v>
      </c>
      <c r="AG8" s="7">
        <f>'IRA Calculations'!AT75</f>
        <v>1213854498.9189124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2173487287230.2083</v>
      </c>
      <c r="C10" s="7">
        <f>'IRA Calculations'!P77</f>
        <v>2173487287230.2083</v>
      </c>
      <c r="D10" s="7">
        <f>'IRA Calculations'!Q77</f>
        <v>2173487287230.2083</v>
      </c>
      <c r="E10" s="7">
        <f>'IRA Calculations'!R77</f>
        <v>2181672785077.8638</v>
      </c>
      <c r="F10" s="7">
        <f>'IRA Calculations'!S77</f>
        <v>2188150409897.0493</v>
      </c>
      <c r="G10" s="7">
        <f>'IRA Calculations'!T77</f>
        <v>2195322868463.6284</v>
      </c>
      <c r="H10" s="7">
        <f>'IRA Calculations'!U77</f>
        <v>2202473722677.7036</v>
      </c>
      <c r="I10" s="7">
        <f>'IRA Calculations'!V77</f>
        <v>2209037739343.749</v>
      </c>
      <c r="J10" s="7">
        <f>'IRA Calculations'!W77</f>
        <v>2218790235602.7061</v>
      </c>
      <c r="K10" s="7">
        <f>'IRA Calculations'!X77</f>
        <v>2229399104823.1187</v>
      </c>
      <c r="L10" s="7">
        <f>'IRA Calculations'!Y77</f>
        <v>2238954224994.999</v>
      </c>
      <c r="M10" s="7">
        <f>'IRA Calculations'!Z77</f>
        <v>2250097146491.4673</v>
      </c>
      <c r="N10" s="7">
        <f>'IRA Calculations'!AA77</f>
        <v>2261525755564.9795</v>
      </c>
      <c r="O10" s="7">
        <f>'IRA Calculations'!AB77</f>
        <v>2272585103858.5122</v>
      </c>
      <c r="P10" s="7">
        <f>'IRA Calculations'!AC77</f>
        <v>2281172957920.1392</v>
      </c>
      <c r="Q10" s="7">
        <f>'IRA Calculations'!AD77</f>
        <v>2289544207836.1875</v>
      </c>
      <c r="R10" s="7">
        <f>'IRA Calculations'!AE77</f>
        <v>2295579803655.1909</v>
      </c>
      <c r="S10" s="7">
        <f>'IRA Calculations'!AF77</f>
        <v>2301976184833.1738</v>
      </c>
      <c r="T10" s="7">
        <f>'IRA Calculations'!AG77</f>
        <v>2307171591371.8589</v>
      </c>
      <c r="U10" s="7">
        <f>'IRA Calculations'!AH77</f>
        <v>2311569225256.4688</v>
      </c>
      <c r="V10" s="7">
        <f>'IRA Calculations'!AI77</f>
        <v>2315475681482.002</v>
      </c>
      <c r="W10" s="7">
        <f>'IRA Calculations'!AJ77</f>
        <v>2318540818870.8008</v>
      </c>
      <c r="X10" s="7">
        <f>'IRA Calculations'!AK77</f>
        <v>2325453339990.1396</v>
      </c>
      <c r="Y10" s="7">
        <f>'IRA Calculations'!AL77</f>
        <v>2333553539777.7134</v>
      </c>
      <c r="Z10" s="7">
        <f>'IRA Calculations'!AM77</f>
        <v>2342964042175.1958</v>
      </c>
      <c r="AA10" s="7">
        <f>'IRA Calculations'!AN77</f>
        <v>2353752743204.0479</v>
      </c>
      <c r="AB10" s="7">
        <f>'IRA Calculations'!AO77</f>
        <v>2365781570287.7583</v>
      </c>
      <c r="AC10" s="7">
        <f>'IRA Calculations'!AP77</f>
        <v>2377506340964.9077</v>
      </c>
      <c r="AD10" s="7">
        <f>'IRA Calculations'!AQ77</f>
        <v>2391026722235.4194</v>
      </c>
      <c r="AE10" s="7">
        <f>'IRA Calculations'!AR77</f>
        <v>2404835010727.1074</v>
      </c>
      <c r="AF10" s="7">
        <f>'IRA Calculations'!AS77</f>
        <v>2418663504733.9766</v>
      </c>
      <c r="AG10" s="7">
        <f>'IRA Calculations'!AT77</f>
        <v>2432360398579.292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3871208178697.8032</v>
      </c>
      <c r="C2" s="7">
        <f>'IRA Calculations'!P82</f>
        <v>3871208178697.8032</v>
      </c>
      <c r="D2" s="7">
        <f>'IRA Calculations'!Q82</f>
        <v>3871208178697.8032</v>
      </c>
      <c r="E2" s="7">
        <f>'IRA Calculations'!R82</f>
        <v>3783143177084.9399</v>
      </c>
      <c r="F2" s="7">
        <f>'IRA Calculations'!S82</f>
        <v>3870801686929.6909</v>
      </c>
      <c r="G2" s="7">
        <f>'IRA Calculations'!T82</f>
        <v>3964395034416.9683</v>
      </c>
      <c r="H2" s="7">
        <f>'IRA Calculations'!U82</f>
        <v>4066311462805.1621</v>
      </c>
      <c r="I2" s="7">
        <f>'IRA Calculations'!V82</f>
        <v>4179191104105.3345</v>
      </c>
      <c r="J2" s="7">
        <f>'IRA Calculations'!W82</f>
        <v>4300759093022.2524</v>
      </c>
      <c r="K2" s="7">
        <f>'IRA Calculations'!X82</f>
        <v>4431758056981.3916</v>
      </c>
      <c r="L2" s="7">
        <f>'IRA Calculations'!Y82</f>
        <v>4571035086178.7139</v>
      </c>
      <c r="M2" s="7">
        <f>'IRA Calculations'!Z82</f>
        <v>4718377273738.8633</v>
      </c>
      <c r="N2" s="7">
        <f>'IRA Calculations'!AA82</f>
        <v>4870509352772.6924</v>
      </c>
      <c r="O2" s="7">
        <f>'IRA Calculations'!AB82</f>
        <v>5027454338690.0645</v>
      </c>
      <c r="P2" s="7">
        <f>'IRA Calculations'!AC82</f>
        <v>5020505748514.0713</v>
      </c>
      <c r="Q2" s="7">
        <f>'IRA Calculations'!AD82</f>
        <v>5014776532943.6426</v>
      </c>
      <c r="R2" s="7">
        <f>'IRA Calculations'!AE82</f>
        <v>5010913301426.0449</v>
      </c>
      <c r="S2" s="7">
        <f>'IRA Calculations'!AF82</f>
        <v>5009531761580.0234</v>
      </c>
      <c r="T2" s="7">
        <f>'IRA Calculations'!AG82</f>
        <v>5008418827714.4033</v>
      </c>
      <c r="U2" s="7">
        <f>'IRA Calculations'!AH82</f>
        <v>5008447658741.2871</v>
      </c>
      <c r="V2" s="7">
        <f>'IRA Calculations'!AI82</f>
        <v>5010477572176.7705</v>
      </c>
      <c r="W2" s="7">
        <f>'IRA Calculations'!AJ82</f>
        <v>5012341397994.1699</v>
      </c>
      <c r="X2" s="7">
        <f>'IRA Calculations'!AK82</f>
        <v>5014542719279.1152</v>
      </c>
      <c r="Y2" s="7">
        <f>'IRA Calculations'!AL82</f>
        <v>5018766204587.4727</v>
      </c>
      <c r="Z2" s="7">
        <f>'IRA Calculations'!AM82</f>
        <v>5022621774070.9756</v>
      </c>
      <c r="AA2" s="7">
        <f>'IRA Calculations'!AN82</f>
        <v>5027226993292.6611</v>
      </c>
      <c r="AB2" s="7">
        <f>'IRA Calculations'!AO82</f>
        <v>5033342178306.5635</v>
      </c>
      <c r="AC2" s="7">
        <f>'IRA Calculations'!AP82</f>
        <v>5038813816060.4893</v>
      </c>
      <c r="AD2" s="7">
        <f>'IRA Calculations'!AQ82</f>
        <v>5044873785751.8154</v>
      </c>
      <c r="AE2" s="7">
        <f>'IRA Calculations'!AR82</f>
        <v>5052229038709.25</v>
      </c>
      <c r="AF2" s="7">
        <f>'IRA Calculations'!AS82</f>
        <v>5058818027085.9941</v>
      </c>
      <c r="AG2" s="7">
        <f>'IRA Calculations'!AT82</f>
        <v>5066847303834.0859</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1202547390843.1897</v>
      </c>
      <c r="C2" s="7">
        <f>'IRA Calculations'!P95</f>
        <v>1202547390843.1897</v>
      </c>
      <c r="D2" s="7">
        <f>'IRA Calculations'!Q95</f>
        <v>1202547390843.1897</v>
      </c>
      <c r="E2" s="7">
        <f>'IRA Calculations'!R95</f>
        <v>1202671060339.5847</v>
      </c>
      <c r="F2" s="7">
        <f>'IRA Calculations'!S95</f>
        <v>1203671629787.165</v>
      </c>
      <c r="G2" s="7">
        <f>'IRA Calculations'!T95</f>
        <v>1205755129220.2805</v>
      </c>
      <c r="H2" s="7">
        <f>'IRA Calculations'!U95</f>
        <v>1211058950552.0007</v>
      </c>
      <c r="I2" s="7">
        <f>'IRA Calculations'!V95</f>
        <v>1219773798853.8286</v>
      </c>
      <c r="J2" s="7">
        <f>'IRA Calculations'!W95</f>
        <v>1229768462609.0251</v>
      </c>
      <c r="K2" s="7">
        <f>'IRA Calculations'!X95</f>
        <v>1239691183053.7642</v>
      </c>
      <c r="L2" s="7">
        <f>'IRA Calculations'!Y95</f>
        <v>1249602256930.0876</v>
      </c>
      <c r="M2" s="7">
        <f>'IRA Calculations'!Z95</f>
        <v>1260194026445.2847</v>
      </c>
      <c r="N2" s="7">
        <f>'IRA Calculations'!AA95</f>
        <v>1272654236559.5469</v>
      </c>
      <c r="O2" s="7">
        <f>'IRA Calculations'!AB95</f>
        <v>1286323756906.2375</v>
      </c>
      <c r="P2" s="7">
        <f>'IRA Calculations'!AC95</f>
        <v>1301289195802.2061</v>
      </c>
      <c r="Q2" s="7">
        <f>'IRA Calculations'!AD95</f>
        <v>1316492963247.498</v>
      </c>
      <c r="R2" s="7">
        <f>'IRA Calculations'!AE95</f>
        <v>1331676114848.7419</v>
      </c>
      <c r="S2" s="7">
        <f>'IRA Calculations'!AF95</f>
        <v>1344468258944.6306</v>
      </c>
      <c r="T2" s="7">
        <f>'IRA Calculations'!AG95</f>
        <v>1356791229448.9268</v>
      </c>
      <c r="U2" s="7">
        <f>'IRA Calculations'!AH95</f>
        <v>1368754199242.1162</v>
      </c>
      <c r="V2" s="7">
        <f>'IRA Calculations'!AI95</f>
        <v>1380364421020.4604</v>
      </c>
      <c r="W2" s="7">
        <f>'IRA Calculations'!AJ95</f>
        <v>1391732707020.2388</v>
      </c>
      <c r="X2" s="7">
        <f>'IRA Calculations'!AK95</f>
        <v>1408694922482.2905</v>
      </c>
      <c r="Y2" s="7">
        <f>'IRA Calculations'!AL95</f>
        <v>1426105477570.1899</v>
      </c>
      <c r="Z2" s="7">
        <f>'IRA Calculations'!AM95</f>
        <v>1444105654798.6106</v>
      </c>
      <c r="AA2" s="7">
        <f>'IRA Calculations'!AN95</f>
        <v>1462849597594.573</v>
      </c>
      <c r="AB2" s="7">
        <f>'IRA Calculations'!AO95</f>
        <v>1482253552318.6089</v>
      </c>
      <c r="AC2" s="7">
        <f>'IRA Calculations'!AP95</f>
        <v>1502286727804.002</v>
      </c>
      <c r="AD2" s="7">
        <f>'IRA Calculations'!AQ95</f>
        <v>1522949527729.8887</v>
      </c>
      <c r="AE2" s="7">
        <f>'IRA Calculations'!AR95</f>
        <v>1544063706049.2566</v>
      </c>
      <c r="AF2" s="7">
        <f>'IRA Calculations'!AS95</f>
        <v>1565636126072.698</v>
      </c>
      <c r="AG2" s="7">
        <f>'IRA Calculations'!AT95</f>
        <v>1587720013021.3977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6430225633787.6602</v>
      </c>
      <c r="C2" s="7">
        <f>'IRA Calculations'!P108</f>
        <v>6430225633787.6602</v>
      </c>
      <c r="D2" s="7">
        <f>'IRA Calculations'!Q108</f>
        <v>6430225633787.6602</v>
      </c>
      <c r="E2" s="7">
        <f>'IRA Calculations'!R108</f>
        <v>6400770608382.3164</v>
      </c>
      <c r="F2" s="7">
        <f>'IRA Calculations'!S108</f>
        <v>6372647961280.8135</v>
      </c>
      <c r="G2" s="7">
        <f>'IRA Calculations'!T108</f>
        <v>6348894133288.0938</v>
      </c>
      <c r="H2" s="7">
        <f>'IRA Calculations'!U108</f>
        <v>6331069370852.3789</v>
      </c>
      <c r="I2" s="7">
        <f>'IRA Calculations'!V108</f>
        <v>6320126342589.5654</v>
      </c>
      <c r="J2" s="7">
        <f>'IRA Calculations'!W108</f>
        <v>6315525292689.3535</v>
      </c>
      <c r="K2" s="7">
        <f>'IRA Calculations'!X108</f>
        <v>6317200933859.9131</v>
      </c>
      <c r="L2" s="7">
        <f>'IRA Calculations'!Y108</f>
        <v>6323912763452.8408</v>
      </c>
      <c r="M2" s="7">
        <f>'IRA Calculations'!Z108</f>
        <v>6336622618778.7471</v>
      </c>
      <c r="N2" s="7">
        <f>'IRA Calculations'!AA108</f>
        <v>6355811047520.623</v>
      </c>
      <c r="O2" s="7">
        <f>'IRA Calculations'!AB108</f>
        <v>6380528906413.6299</v>
      </c>
      <c r="P2" s="7">
        <f>'IRA Calculations'!AC108</f>
        <v>6409534022264.002</v>
      </c>
      <c r="Q2" s="7">
        <f>'IRA Calculations'!AD108</f>
        <v>6443660841230.2402</v>
      </c>
      <c r="R2" s="7">
        <f>'IRA Calculations'!AE108</f>
        <v>6482855574686.5029</v>
      </c>
      <c r="S2" s="7">
        <f>'IRA Calculations'!AF108</f>
        <v>6526272984713.9189</v>
      </c>
      <c r="T2" s="7">
        <f>'IRA Calculations'!AG108</f>
        <v>6571829307760.3799</v>
      </c>
      <c r="U2" s="7">
        <f>'IRA Calculations'!AH108</f>
        <v>6618182141417.957</v>
      </c>
      <c r="V2" s="7">
        <f>'IRA Calculations'!AI108</f>
        <v>6664492390390.6465</v>
      </c>
      <c r="W2" s="7">
        <f>'IRA Calculations'!AJ108</f>
        <v>6710858325439.0762</v>
      </c>
      <c r="X2" s="7">
        <f>'IRA Calculations'!AK108</f>
        <v>6776270684819.2217</v>
      </c>
      <c r="Y2" s="7">
        <f>'IRA Calculations'!AL108</f>
        <v>6842273313450.8145</v>
      </c>
      <c r="Z2" s="7">
        <f>'IRA Calculations'!AM108</f>
        <v>6908871226889.8828</v>
      </c>
      <c r="AA2" s="7">
        <f>'IRA Calculations'!AN108</f>
        <v>6976336847228.8457</v>
      </c>
      <c r="AB2" s="7">
        <f>'IRA Calculations'!AO108</f>
        <v>7044332190364.7637</v>
      </c>
      <c r="AC2" s="7">
        <f>'IRA Calculations'!AP108</f>
        <v>7112956121211.2998</v>
      </c>
      <c r="AD2" s="7">
        <f>'IRA Calculations'!AQ108</f>
        <v>7182640573930.2373</v>
      </c>
      <c r="AE2" s="7">
        <f>'IRA Calculations'!AR108</f>
        <v>7252965036540.7402</v>
      </c>
      <c r="AF2" s="7">
        <f>'IRA Calculations'!AS108</f>
        <v>7324161386141.8809</v>
      </c>
      <c r="AG2" s="7">
        <f>'IRA Calculations'!AT108</f>
        <v>7396525930949.5996</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8950617876640.6699</v>
      </c>
      <c r="C4" s="7">
        <f>'IRA Calculations'!P110</f>
        <v>8950617876640.6699</v>
      </c>
      <c r="D4" s="7">
        <f>'IRA Calculations'!Q110</f>
        <v>8950617876640.6699</v>
      </c>
      <c r="E4" s="7">
        <f>'IRA Calculations'!R110</f>
        <v>8980784183640.1641</v>
      </c>
      <c r="F4" s="7">
        <f>'IRA Calculations'!S110</f>
        <v>9013712687817.2617</v>
      </c>
      <c r="G4" s="7">
        <f>'IRA Calculations'!T110</f>
        <v>9051490723097.0566</v>
      </c>
      <c r="H4" s="7">
        <f>'IRA Calculations'!U110</f>
        <v>9095452232656.3789</v>
      </c>
      <c r="I4" s="7">
        <f>'IRA Calculations'!V110</f>
        <v>9147068634092.2656</v>
      </c>
      <c r="J4" s="7">
        <f>'IRA Calculations'!W110</f>
        <v>9203864783349.6816</v>
      </c>
      <c r="K4" s="7">
        <f>'IRA Calculations'!X110</f>
        <v>9262877891960.7051</v>
      </c>
      <c r="L4" s="7">
        <f>'IRA Calculations'!Y110</f>
        <v>9321153647158.8984</v>
      </c>
      <c r="M4" s="7">
        <f>'IRA Calculations'!Z110</f>
        <v>9379857738916.918</v>
      </c>
      <c r="N4" s="7">
        <f>'IRA Calculations'!AA110</f>
        <v>9438863266608.1133</v>
      </c>
      <c r="O4" s="7">
        <f>'IRA Calculations'!AB110</f>
        <v>9496140407736.5605</v>
      </c>
      <c r="P4" s="7">
        <f>'IRA Calculations'!AC110</f>
        <v>9551584560079.1113</v>
      </c>
      <c r="Q4" s="7">
        <f>'IRA Calculations'!AD110</f>
        <v>9608461789032.0508</v>
      </c>
      <c r="R4" s="7">
        <f>'IRA Calculations'!AE110</f>
        <v>9668066685763.3379</v>
      </c>
      <c r="S4" s="7">
        <f>'IRA Calculations'!AF110</f>
        <v>9730690368857.3633</v>
      </c>
      <c r="T4" s="7">
        <f>'IRA Calculations'!AG110</f>
        <v>9794104935779.1777</v>
      </c>
      <c r="U4" s="7">
        <f>'IRA Calculations'!AH110</f>
        <v>9857612395848.7695</v>
      </c>
      <c r="V4" s="7">
        <f>'IRA Calculations'!AI110</f>
        <v>9920305431790.5</v>
      </c>
      <c r="W4" s="7">
        <f>'IRA Calculations'!AJ110</f>
        <v>9982033816329.6016</v>
      </c>
      <c r="X4" s="7">
        <f>'IRA Calculations'!AK110</f>
        <v>10078064938415.496</v>
      </c>
      <c r="Y4" s="7">
        <f>'IRA Calculations'!AL110</f>
        <v>10174545846415.201</v>
      </c>
      <c r="Z4" s="7">
        <f>'IRA Calculations'!AM110</f>
        <v>10271787401698.535</v>
      </c>
      <c r="AA4" s="7">
        <f>'IRA Calculations'!AN110</f>
        <v>10370023187729.744</v>
      </c>
      <c r="AB4" s="7">
        <f>'IRA Calculations'!AO110</f>
        <v>10469329354676.852</v>
      </c>
      <c r="AC4" s="7">
        <f>'IRA Calculations'!AP110</f>
        <v>10569701639720.439</v>
      </c>
      <c r="AD4" s="7">
        <f>'IRA Calculations'!AQ110</f>
        <v>10671240891729.088</v>
      </c>
      <c r="AE4" s="7">
        <f>'IRA Calculations'!AR110</f>
        <v>10773829909482.738</v>
      </c>
      <c r="AF4" s="7">
        <f>'IRA Calculations'!AS110</f>
        <v>10877617281696.07</v>
      </c>
      <c r="AG4" s="7">
        <f>'IRA Calculations'!AT110</f>
        <v>10982712852423.646</v>
      </c>
    </row>
    <row r="5" spans="1:35" x14ac:dyDescent="0.2">
      <c r="A5" s="1" t="s">
        <v>79</v>
      </c>
      <c r="B5" s="7">
        <f>'IRA Calculations'!O111</f>
        <v>360604890.56564361</v>
      </c>
      <c r="C5" s="7">
        <f>'IRA Calculations'!P111</f>
        <v>360604890.56564361</v>
      </c>
      <c r="D5" s="7">
        <f>'IRA Calculations'!Q111</f>
        <v>360604890.56564361</v>
      </c>
      <c r="E5" s="7">
        <f>'IRA Calculations'!R111</f>
        <v>344865805.32298559</v>
      </c>
      <c r="F5" s="7">
        <f>'IRA Calculations'!S111</f>
        <v>326902011.18066335</v>
      </c>
      <c r="G5" s="7">
        <f>'IRA Calculations'!T111</f>
        <v>308244601.68020529</v>
      </c>
      <c r="H5" s="7">
        <f>'IRA Calculations'!U111</f>
        <v>290355675.1573745</v>
      </c>
      <c r="I5" s="7">
        <f>'IRA Calculations'!V111</f>
        <v>274469129.02037638</v>
      </c>
      <c r="J5" s="7">
        <f>'IRA Calculations'!W111</f>
        <v>261310986.87737361</v>
      </c>
      <c r="K5" s="7">
        <f>'IRA Calculations'!X111</f>
        <v>251150975.42303172</v>
      </c>
      <c r="L5" s="7">
        <f>'IRA Calculations'!Y111</f>
        <v>243864143.03414473</v>
      </c>
      <c r="M5" s="7">
        <f>'IRA Calculations'!Z111</f>
        <v>239158902.04661959</v>
      </c>
      <c r="N5" s="7">
        <f>'IRA Calculations'!AA111</f>
        <v>236535532.59472328</v>
      </c>
      <c r="O5" s="7">
        <f>'IRA Calculations'!AB111</f>
        <v>235386642.85905281</v>
      </c>
      <c r="P5" s="7">
        <f>'IRA Calculations'!AC111</f>
        <v>235204836.47073203</v>
      </c>
      <c r="Q5" s="7">
        <f>'IRA Calculations'!AD111</f>
        <v>235685054.96813473</v>
      </c>
      <c r="R5" s="7">
        <f>'IRA Calculations'!AE111</f>
        <v>236584279.82402584</v>
      </c>
      <c r="S5" s="7">
        <f>'IRA Calculations'!AF111</f>
        <v>237736879.715799</v>
      </c>
      <c r="T5" s="7">
        <f>'IRA Calculations'!AG111</f>
        <v>238991927.56719118</v>
      </c>
      <c r="U5" s="7">
        <f>'IRA Calculations'!AH111</f>
        <v>240287465.04065838</v>
      </c>
      <c r="V5" s="7">
        <f>'IRA Calculations'!AI111</f>
        <v>241579222.34326231</v>
      </c>
      <c r="W5" s="7">
        <f>'IRA Calculations'!AJ111</f>
        <v>242853907.35073444</v>
      </c>
      <c r="X5" s="7">
        <f>'IRA Calculations'!AK111</f>
        <v>245126514.54166189</v>
      </c>
      <c r="Y5" s="7">
        <f>'IRA Calculations'!AL111</f>
        <v>247415012.40625432</v>
      </c>
      <c r="Z5" s="7">
        <f>'IRA Calculations'!AM111</f>
        <v>249729029.48041251</v>
      </c>
      <c r="AA5" s="7">
        <f>'IRA Calculations'!AN111</f>
        <v>252075646.66598943</v>
      </c>
      <c r="AB5" s="7">
        <f>'IRA Calculations'!AO111</f>
        <v>254457364.70972115</v>
      </c>
      <c r="AC5" s="7">
        <f>'IRA Calculations'!AP111</f>
        <v>256871329.93067071</v>
      </c>
      <c r="AD5" s="7">
        <f>'IRA Calculations'!AQ111</f>
        <v>259318671.29720432</v>
      </c>
      <c r="AE5" s="7">
        <f>'IRA Calculations'!AR111</f>
        <v>261794957.59444779</v>
      </c>
      <c r="AF5" s="7">
        <f>'IRA Calculations'!AS111</f>
        <v>264302285.21438462</v>
      </c>
      <c r="AG5" s="7">
        <f>'IRA Calculations'!AT111</f>
        <v>266843755.51763892</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673738412524.27222</v>
      </c>
      <c r="C10" s="7">
        <f>'IRA Calculations'!P116</f>
        <v>673738412524.27222</v>
      </c>
      <c r="D10" s="7">
        <f>'IRA Calculations'!Q116</f>
        <v>673738412524.27222</v>
      </c>
      <c r="E10" s="7">
        <f>'IRA Calculations'!R116</f>
        <v>666736166370.48462</v>
      </c>
      <c r="F10" s="7">
        <f>'IRA Calculations'!S116</f>
        <v>662633201070.15784</v>
      </c>
      <c r="G10" s="7">
        <f>'IRA Calculations'!T116</f>
        <v>660904731222.00757</v>
      </c>
      <c r="H10" s="7">
        <f>'IRA Calculations'!U116</f>
        <v>660964384327.82117</v>
      </c>
      <c r="I10" s="7">
        <f>'IRA Calculations'!V116</f>
        <v>662384438297.97876</v>
      </c>
      <c r="J10" s="7">
        <f>'IRA Calculations'!W116</f>
        <v>664638425901.74915</v>
      </c>
      <c r="K10" s="7">
        <f>'IRA Calculations'!X116</f>
        <v>667342746970.53223</v>
      </c>
      <c r="L10" s="7">
        <f>'IRA Calculations'!Y116</f>
        <v>670182624476.67358</v>
      </c>
      <c r="M10" s="7">
        <f>'IRA Calculations'!Z116</f>
        <v>673210116654.26636</v>
      </c>
      <c r="N10" s="7">
        <f>'IRA Calculations'!AA116</f>
        <v>676395420570.78699</v>
      </c>
      <c r="O10" s="7">
        <f>'IRA Calculations'!AB116</f>
        <v>679559950463.50354</v>
      </c>
      <c r="P10" s="7">
        <f>'IRA Calculations'!AC116</f>
        <v>682630456151.03235</v>
      </c>
      <c r="Q10" s="7">
        <f>'IRA Calculations'!AD116</f>
        <v>685783925480.7467</v>
      </c>
      <c r="R10" s="7">
        <f>'IRA Calculations'!AE116</f>
        <v>689094709931.10217</v>
      </c>
      <c r="S10" s="7">
        <f>'IRA Calculations'!AF116</f>
        <v>692603451823.74915</v>
      </c>
      <c r="T10" s="7">
        <f>'IRA Calculations'!AG116</f>
        <v>696155299320.40027</v>
      </c>
      <c r="U10" s="7">
        <f>'IRA Calculations'!AH116</f>
        <v>699711355330.99951</v>
      </c>
      <c r="V10" s="7">
        <f>'IRA Calculations'!AI116</f>
        <v>703213979471.8064</v>
      </c>
      <c r="W10" s="7">
        <f>'IRA Calculations'!AJ116</f>
        <v>706655008673.40454</v>
      </c>
      <c r="X10" s="7">
        <f>'IRA Calculations'!AK116</f>
        <v>713713943192.29395</v>
      </c>
      <c r="Y10" s="7">
        <f>'IRA Calculations'!AL116</f>
        <v>720785176321.10217</v>
      </c>
      <c r="Z10" s="7">
        <f>'IRA Calculations'!AM116</f>
        <v>727885969651.12891</v>
      </c>
      <c r="AA10" s="7">
        <f>'IRA Calculations'!AN116</f>
        <v>735031012974.01172</v>
      </c>
      <c r="AB10" s="7">
        <f>'IRA Calculations'!AO116</f>
        <v>742227657944.89331</v>
      </c>
      <c r="AC10" s="7">
        <f>'IRA Calculations'!AP116</f>
        <v>749479433241.77209</v>
      </c>
      <c r="AD10" s="7">
        <f>'IRA Calculations'!AQ116</f>
        <v>756793576156.38013</v>
      </c>
      <c r="AE10" s="7">
        <f>'IRA Calculations'!AR116</f>
        <v>764167991180.53564</v>
      </c>
      <c r="AF10" s="7">
        <f>'IRA Calculations'!AS116</f>
        <v>771612978021.08093</v>
      </c>
      <c r="AG10" s="7">
        <f>'IRA Calculations'!AT116</f>
        <v>779137812595.2854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13046489447020.91</v>
      </c>
      <c r="C2" s="7">
        <f>'IRA Calculations'!P121</f>
        <v>13046489447020.91</v>
      </c>
      <c r="D2" s="7">
        <f>'IRA Calculations'!Q121</f>
        <v>13046489447020.91</v>
      </c>
      <c r="E2" s="7">
        <f>'IRA Calculations'!R121</f>
        <v>13245750886496.859</v>
      </c>
      <c r="F2" s="7">
        <f>'IRA Calculations'!S121</f>
        <v>13478757306741.359</v>
      </c>
      <c r="G2" s="7">
        <f>'IRA Calculations'!T121</f>
        <v>13730970595101.93</v>
      </c>
      <c r="H2" s="7">
        <f>'IRA Calculations'!U121</f>
        <v>13985251712988.516</v>
      </c>
      <c r="I2" s="7">
        <f>'IRA Calculations'!V121</f>
        <v>14221244146773.451</v>
      </c>
      <c r="J2" s="7">
        <f>'IRA Calculations'!W121</f>
        <v>14459822574064.611</v>
      </c>
      <c r="K2" s="7">
        <f>'IRA Calculations'!X121</f>
        <v>14713845694578.324</v>
      </c>
      <c r="L2" s="7">
        <f>'IRA Calculations'!Y121</f>
        <v>14946399100708.539</v>
      </c>
      <c r="M2" s="7">
        <f>'IRA Calculations'!Z121</f>
        <v>15157827933650.826</v>
      </c>
      <c r="N2" s="7">
        <f>'IRA Calculations'!AA121</f>
        <v>15360878085099.625</v>
      </c>
      <c r="O2" s="7">
        <f>'IRA Calculations'!AB121</f>
        <v>15563230634554.525</v>
      </c>
      <c r="P2" s="7">
        <f>'IRA Calculations'!AC121</f>
        <v>15786026447697.084</v>
      </c>
      <c r="Q2" s="7">
        <f>'IRA Calculations'!AD121</f>
        <v>16050729648369.641</v>
      </c>
      <c r="R2" s="7">
        <f>'IRA Calculations'!AE121</f>
        <v>16330110759495.787</v>
      </c>
      <c r="S2" s="7">
        <f>'IRA Calculations'!AF121</f>
        <v>16598284339967.094</v>
      </c>
      <c r="T2" s="7">
        <f>'IRA Calculations'!AG121</f>
        <v>16893511765983.471</v>
      </c>
      <c r="U2" s="7">
        <f>'IRA Calculations'!AH121</f>
        <v>17185954430659.199</v>
      </c>
      <c r="V2" s="7">
        <f>'IRA Calculations'!AI121</f>
        <v>17444753029198.08</v>
      </c>
      <c r="W2" s="7">
        <f>'IRA Calculations'!AJ121</f>
        <v>17593879013177.047</v>
      </c>
      <c r="X2" s="7">
        <f>'IRA Calculations'!AK121</f>
        <v>17735667712252.52</v>
      </c>
      <c r="Y2" s="7">
        <f>'IRA Calculations'!AL121</f>
        <v>18002761540810.18</v>
      </c>
      <c r="Z2" s="7">
        <f>'IRA Calculations'!AM121</f>
        <v>18266366398156.5</v>
      </c>
      <c r="AA2" s="7">
        <f>'IRA Calculations'!AN121</f>
        <v>18473338953148.102</v>
      </c>
      <c r="AB2" s="7">
        <f>'IRA Calculations'!AO121</f>
        <v>18624160757504.988</v>
      </c>
      <c r="AC2" s="7">
        <f>'IRA Calculations'!AP121</f>
        <v>18747489601679.738</v>
      </c>
      <c r="AD2" s="7">
        <f>'IRA Calculations'!AQ121</f>
        <v>18818002265981.578</v>
      </c>
      <c r="AE2" s="7">
        <f>'IRA Calculations'!AR121</f>
        <v>18855160354456.762</v>
      </c>
      <c r="AF2" s="7">
        <f>'IRA Calculations'!AS121</f>
        <v>18886256967979.586</v>
      </c>
      <c r="AG2" s="7">
        <f>'IRA Calculations'!AT121</f>
        <v>18902721213481.957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1899189381972.375</v>
      </c>
      <c r="C2" s="7">
        <f>'IRA Calculations'!P134</f>
        <v>1899189381972.375</v>
      </c>
      <c r="D2" s="7">
        <f>'IRA Calculations'!Q134</f>
        <v>1899189381972.375</v>
      </c>
      <c r="E2" s="7">
        <f>'IRA Calculations'!R134</f>
        <v>1918973317340.2903</v>
      </c>
      <c r="F2" s="7">
        <f>'IRA Calculations'!S134</f>
        <v>1937507055787.9275</v>
      </c>
      <c r="G2" s="7">
        <f>'IRA Calculations'!T134</f>
        <v>1954996264325.8191</v>
      </c>
      <c r="H2" s="7">
        <f>'IRA Calculations'!U134</f>
        <v>1971790408101.8083</v>
      </c>
      <c r="I2" s="7">
        <f>'IRA Calculations'!V134</f>
        <v>1987751992152.0928</v>
      </c>
      <c r="J2" s="7">
        <f>'IRA Calculations'!W134</f>
        <v>2003460931014.6575</v>
      </c>
      <c r="K2" s="7">
        <f>'IRA Calculations'!X134</f>
        <v>2018262181805.5388</v>
      </c>
      <c r="L2" s="7">
        <f>'IRA Calculations'!Y134</f>
        <v>2032362017919.0745</v>
      </c>
      <c r="M2" s="7">
        <f>'IRA Calculations'!Z134</f>
        <v>2044793404841.865</v>
      </c>
      <c r="N2" s="7">
        <f>'IRA Calculations'!AA134</f>
        <v>2055927841543.1978</v>
      </c>
      <c r="O2" s="7">
        <f>'IRA Calculations'!AB134</f>
        <v>2065315048558.5464</v>
      </c>
      <c r="P2" s="7">
        <f>'IRA Calculations'!AC134</f>
        <v>2072718488022.8657</v>
      </c>
      <c r="Q2" s="7">
        <f>'IRA Calculations'!AD134</f>
        <v>2078387390959.3191</v>
      </c>
      <c r="R2" s="7">
        <f>'IRA Calculations'!AE134</f>
        <v>2082144361768.9641</v>
      </c>
      <c r="S2" s="7">
        <f>'IRA Calculations'!AF134</f>
        <v>2084623681973.3262</v>
      </c>
      <c r="T2" s="7">
        <f>'IRA Calculations'!AG134</f>
        <v>2085599229873.0044</v>
      </c>
      <c r="U2" s="7">
        <f>'IRA Calculations'!AH134</f>
        <v>2086109907402.334</v>
      </c>
      <c r="V2" s="7">
        <f>'IRA Calculations'!AI134</f>
        <v>2085975750189.9353</v>
      </c>
      <c r="W2" s="7">
        <f>'IRA Calculations'!AJ134</f>
        <v>2085474921325.8174</v>
      </c>
      <c r="X2" s="7">
        <f>'IRA Calculations'!AK134</f>
        <v>2084497979624.6284</v>
      </c>
      <c r="Y2" s="7">
        <f>'IRA Calculations'!AL134</f>
        <v>2083720141831.7986</v>
      </c>
      <c r="Z2" s="7">
        <f>'IRA Calculations'!AM134</f>
        <v>2082642112997.1113</v>
      </c>
      <c r="AA2" s="7">
        <f>'IRA Calculations'!AN134</f>
        <v>2081718102083.4307</v>
      </c>
      <c r="AB2" s="7">
        <f>'IRA Calculations'!AO134</f>
        <v>2080717140735.8584</v>
      </c>
      <c r="AC2" s="7">
        <f>'IRA Calculations'!AP134</f>
        <v>2079445235106.4802</v>
      </c>
      <c r="AD2" s="7">
        <f>'IRA Calculations'!AQ134</f>
        <v>2078502592217.925</v>
      </c>
      <c r="AE2" s="7">
        <f>'IRA Calculations'!AR134</f>
        <v>2077096327777.6919</v>
      </c>
      <c r="AF2" s="7">
        <f>'IRA Calculations'!AS134</f>
        <v>2075273943543.0212</v>
      </c>
      <c r="AG2" s="7">
        <f>'IRA Calculations'!AT134</f>
        <v>2073574183278.9719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21162263940857.641</v>
      </c>
      <c r="C4" s="7">
        <f>'IRA Calculations'!P136</f>
        <v>21162263940857.641</v>
      </c>
      <c r="D4" s="7">
        <f>'IRA Calculations'!Q136</f>
        <v>21162263940857.641</v>
      </c>
      <c r="E4" s="7">
        <f>'IRA Calculations'!R136</f>
        <v>21052482538908.477</v>
      </c>
      <c r="F4" s="7">
        <f>'IRA Calculations'!S136</f>
        <v>20909851473544.578</v>
      </c>
      <c r="G4" s="7">
        <f>'IRA Calculations'!T136</f>
        <v>20762072791574.211</v>
      </c>
      <c r="H4" s="7">
        <f>'IRA Calculations'!U136</f>
        <v>20614396129554.434</v>
      </c>
      <c r="I4" s="7">
        <f>'IRA Calculations'!V136</f>
        <v>20468603212961.09</v>
      </c>
      <c r="J4" s="7">
        <f>'IRA Calculations'!W136</f>
        <v>20333784365754.496</v>
      </c>
      <c r="K4" s="7">
        <f>'IRA Calculations'!X136</f>
        <v>20208042285019.387</v>
      </c>
      <c r="L4" s="7">
        <f>'IRA Calculations'!Y136</f>
        <v>20098098312327.609</v>
      </c>
      <c r="M4" s="7">
        <f>'IRA Calculations'!Z136</f>
        <v>19999017020768.809</v>
      </c>
      <c r="N4" s="7">
        <f>'IRA Calculations'!AA136</f>
        <v>19917153454785.012</v>
      </c>
      <c r="O4" s="7">
        <f>'IRA Calculations'!AB136</f>
        <v>19850579345051.301</v>
      </c>
      <c r="P4" s="7">
        <f>'IRA Calculations'!AC136</f>
        <v>19821749030983.809</v>
      </c>
      <c r="Q4" s="7">
        <f>'IRA Calculations'!AD136</f>
        <v>19807119358428.371</v>
      </c>
      <c r="R4" s="7">
        <f>'IRA Calculations'!AE136</f>
        <v>19801124467876.961</v>
      </c>
      <c r="S4" s="7">
        <f>'IRA Calculations'!AF136</f>
        <v>19804899660040.359</v>
      </c>
      <c r="T4" s="7">
        <f>'IRA Calculations'!AG136</f>
        <v>19810614717601.465</v>
      </c>
      <c r="U4" s="7">
        <f>'IRA Calculations'!AH136</f>
        <v>19823525646555.594</v>
      </c>
      <c r="V4" s="7">
        <f>'IRA Calculations'!AI136</f>
        <v>19837752509277.355</v>
      </c>
      <c r="W4" s="7">
        <f>'IRA Calculations'!AJ136</f>
        <v>19853075232980.793</v>
      </c>
      <c r="X4" s="7">
        <f>'IRA Calculations'!AK136</f>
        <v>19865791074679.312</v>
      </c>
      <c r="Y4" s="7">
        <f>'IRA Calculations'!AL136</f>
        <v>19881164140102.598</v>
      </c>
      <c r="Z4" s="7">
        <f>'IRA Calculations'!AM136</f>
        <v>19893365281996.645</v>
      </c>
      <c r="AA4" s="7">
        <f>'IRA Calculations'!AN136</f>
        <v>19906289460604.559</v>
      </c>
      <c r="AB4" s="7">
        <f>'IRA Calculations'!AO136</f>
        <v>19917616403575.406</v>
      </c>
      <c r="AC4" s="7">
        <f>'IRA Calculations'!AP136</f>
        <v>19925444691462.746</v>
      </c>
      <c r="AD4" s="7">
        <f>'IRA Calculations'!AQ136</f>
        <v>19936013449093.695</v>
      </c>
      <c r="AE4" s="7">
        <f>'IRA Calculations'!AR136</f>
        <v>19941715851304.328</v>
      </c>
      <c r="AF4" s="7">
        <f>'IRA Calculations'!AS136</f>
        <v>19943255794292.848</v>
      </c>
      <c r="AG4" s="7">
        <f>'IRA Calculations'!AT136</f>
        <v>19946130872388.016</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625000000000</v>
      </c>
      <c r="C7" s="7">
        <f>'IRA Calculations'!P139</f>
        <v>625000000000</v>
      </c>
      <c r="D7" s="7">
        <f>'IRA Calculations'!Q139</f>
        <v>625000000000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2000000000</v>
      </c>
      <c r="C8" s="7">
        <f>'IRA Calculations'!P140</f>
        <v>2000000000</v>
      </c>
      <c r="D8" s="7">
        <f>'IRA Calculations'!Q140</f>
        <v>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2643000000000</v>
      </c>
      <c r="C10" s="7">
        <f>'IRA Calculations'!P142</f>
        <v>2643000000000</v>
      </c>
      <c r="D10" s="7">
        <f>'IRA Calculations'!Q142</f>
        <v>2643000000000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17091205202943.637</v>
      </c>
      <c r="C2" s="7">
        <f>'IRA Calculations'!P147</f>
        <v>17091205202943.637</v>
      </c>
      <c r="D2" s="7">
        <f>'IRA Calculations'!Q147</f>
        <v>17091205202943.637</v>
      </c>
      <c r="E2" s="7">
        <f>'IRA Calculations'!R147</f>
        <v>17080172060855.293</v>
      </c>
      <c r="F2" s="7">
        <f>'IRA Calculations'!S147</f>
        <v>16998770389956.838</v>
      </c>
      <c r="G2" s="7">
        <f>'IRA Calculations'!T147</f>
        <v>16904010838075.578</v>
      </c>
      <c r="H2" s="7">
        <f>'IRA Calculations'!U147</f>
        <v>16800673830281.666</v>
      </c>
      <c r="I2" s="7">
        <f>'IRA Calculations'!V147</f>
        <v>16689457437507.312</v>
      </c>
      <c r="J2" s="7">
        <f>'IRA Calculations'!W147</f>
        <v>16571837204253.564</v>
      </c>
      <c r="K2" s="7">
        <f>'IRA Calculations'!X147</f>
        <v>16450497349308.908</v>
      </c>
      <c r="L2" s="7">
        <f>'IRA Calculations'!Y147</f>
        <v>16323854383803.527</v>
      </c>
      <c r="M2" s="7">
        <f>'IRA Calculations'!Z147</f>
        <v>16193356424828.098</v>
      </c>
      <c r="N2" s="7">
        <f>'IRA Calculations'!AA147</f>
        <v>16068544758073.805</v>
      </c>
      <c r="O2" s="7">
        <f>'IRA Calculations'!AB147</f>
        <v>15948556703897.262</v>
      </c>
      <c r="P2" s="7">
        <f>'IRA Calculations'!AC147</f>
        <v>15896818020764.762</v>
      </c>
      <c r="Q2" s="7">
        <f>'IRA Calculations'!AD147</f>
        <v>15850693858846.725</v>
      </c>
      <c r="R2" s="7">
        <f>'IRA Calculations'!AE147</f>
        <v>15812289947919.062</v>
      </c>
      <c r="S2" s="7">
        <f>'IRA Calculations'!AF147</f>
        <v>15780053898341.211</v>
      </c>
      <c r="T2" s="7">
        <f>'IRA Calculations'!AG147</f>
        <v>15756095766156.082</v>
      </c>
      <c r="U2" s="7">
        <f>'IRA Calculations'!AH147</f>
        <v>15742291223600.854</v>
      </c>
      <c r="V2" s="7">
        <f>'IRA Calculations'!AI147</f>
        <v>15739736345117.814</v>
      </c>
      <c r="W2" s="7">
        <f>'IRA Calculations'!AJ147</f>
        <v>15749654817055.689</v>
      </c>
      <c r="X2" s="7">
        <f>'IRA Calculations'!AK147</f>
        <v>15767278725078.908</v>
      </c>
      <c r="Y2" s="7">
        <f>'IRA Calculations'!AL147</f>
        <v>15798313279446.381</v>
      </c>
      <c r="Z2" s="7">
        <f>'IRA Calculations'!AM147</f>
        <v>15836744484390.035</v>
      </c>
      <c r="AA2" s="7">
        <f>'IRA Calculations'!AN147</f>
        <v>15889235829753.215</v>
      </c>
      <c r="AB2" s="7">
        <f>'IRA Calculations'!AO147</f>
        <v>15952926800938.422</v>
      </c>
      <c r="AC2" s="7">
        <f>'IRA Calculations'!AP147</f>
        <v>16026270652770.512</v>
      </c>
      <c r="AD2" s="7">
        <f>'IRA Calculations'!AQ147</f>
        <v>16107970665324.918</v>
      </c>
      <c r="AE2" s="7">
        <f>'IRA Calculations'!AR147</f>
        <v>16197267682949.73</v>
      </c>
      <c r="AF2" s="7">
        <f>'IRA Calculations'!AS147</f>
        <v>16295956612075.652</v>
      </c>
      <c r="AG2" s="7">
        <f>'IRA Calculations'!AT147</f>
        <v>16402125894900.328</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523798208178.35999</v>
      </c>
      <c r="C4" s="7">
        <f>'IRA Calculations'!P149</f>
        <v>523798208178.35999</v>
      </c>
      <c r="D4" s="7">
        <f>'IRA Calculations'!Q149</f>
        <v>523798208178.35999</v>
      </c>
      <c r="E4" s="7">
        <f>'IRA Calculations'!R149</f>
        <v>523593512432.57391</v>
      </c>
      <c r="F4" s="7">
        <f>'IRA Calculations'!S149</f>
        <v>523223414438.99725</v>
      </c>
      <c r="G4" s="7">
        <f>'IRA Calculations'!T149</f>
        <v>522615496755.29614</v>
      </c>
      <c r="H4" s="7">
        <f>'IRA Calculations'!U149</f>
        <v>521759458480.2738</v>
      </c>
      <c r="I4" s="7">
        <f>'IRA Calculations'!V149</f>
        <v>520636910594.20544</v>
      </c>
      <c r="J4" s="7">
        <f>'IRA Calculations'!W149</f>
        <v>519200445749.85736</v>
      </c>
      <c r="K4" s="7">
        <f>'IRA Calculations'!X149</f>
        <v>517384666027.24683</v>
      </c>
      <c r="L4" s="7">
        <f>'IRA Calculations'!Y149</f>
        <v>515180352812.8866</v>
      </c>
      <c r="M4" s="7">
        <f>'IRA Calculations'!Z149</f>
        <v>512537922098.66089</v>
      </c>
      <c r="N4" s="7">
        <f>'IRA Calculations'!AA149</f>
        <v>509438989733.18689</v>
      </c>
      <c r="O4" s="7">
        <f>'IRA Calculations'!AB149</f>
        <v>505880449369.34326</v>
      </c>
      <c r="P4" s="7">
        <f>'IRA Calculations'!AC149</f>
        <v>501864219927.31104</v>
      </c>
      <c r="Q4" s="7">
        <f>'IRA Calculations'!AD149</f>
        <v>497367008890.83124</v>
      </c>
      <c r="R4" s="7">
        <f>'IRA Calculations'!AE149</f>
        <v>492393993921.77972</v>
      </c>
      <c r="S4" s="7">
        <f>'IRA Calculations'!AF149</f>
        <v>486935791093.61908</v>
      </c>
      <c r="T4" s="7">
        <f>'IRA Calculations'!AG149</f>
        <v>481029470519.05682</v>
      </c>
      <c r="U4" s="7">
        <f>'IRA Calculations'!AH149</f>
        <v>474732421436.47766</v>
      </c>
      <c r="V4" s="7">
        <f>'IRA Calculations'!AI149</f>
        <v>468111501983.42267</v>
      </c>
      <c r="W4" s="7">
        <f>'IRA Calculations'!AJ149</f>
        <v>461249443428.95428</v>
      </c>
      <c r="X4" s="7">
        <f>'IRA Calculations'!AK149</f>
        <v>454243929271.03925</v>
      </c>
      <c r="Y4" s="7">
        <f>'IRA Calculations'!AL149</f>
        <v>447237778771.67584</v>
      </c>
      <c r="Z4" s="7">
        <f>'IRA Calculations'!AM149</f>
        <v>440344960870.71375</v>
      </c>
      <c r="AA4" s="7">
        <f>'IRA Calculations'!AN149</f>
        <v>433707406817.31793</v>
      </c>
      <c r="AB4" s="7">
        <f>'IRA Calculations'!AO149</f>
        <v>427421855830.63306</v>
      </c>
      <c r="AC4" s="7">
        <f>'IRA Calculations'!AP149</f>
        <v>421592325827.6864</v>
      </c>
      <c r="AD4" s="7">
        <f>'IRA Calculations'!AQ149</f>
        <v>416230692212.38843</v>
      </c>
      <c r="AE4" s="7">
        <f>'IRA Calculations'!AR149</f>
        <v>411411625403.3941</v>
      </c>
      <c r="AF4" s="7">
        <f>'IRA Calculations'!AS149</f>
        <v>407121125103.146</v>
      </c>
      <c r="AG4" s="7">
        <f>'IRA Calculations'!AT149</f>
        <v>403346263920.27557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7883191382035.4902</v>
      </c>
      <c r="C2" s="7">
        <f>'IRA Calculations'!P160</f>
        <v>7883191382035.4902</v>
      </c>
      <c r="D2" s="7">
        <f>'IRA Calculations'!Q160</f>
        <v>7883191382035.4902</v>
      </c>
      <c r="E2" s="7">
        <f>'IRA Calculations'!R160</f>
        <v>7761223685029.4365</v>
      </c>
      <c r="F2" s="7">
        <f>'IRA Calculations'!S160</f>
        <v>7561319052637.0928</v>
      </c>
      <c r="G2" s="7">
        <f>'IRA Calculations'!T160</f>
        <v>7348587943422.1543</v>
      </c>
      <c r="H2" s="7">
        <f>'IRA Calculations'!U160</f>
        <v>7143667412194.9863</v>
      </c>
      <c r="I2" s="7">
        <f>'IRA Calculations'!V160</f>
        <v>6943781588747.2021</v>
      </c>
      <c r="J2" s="7">
        <f>'IRA Calculations'!W160</f>
        <v>6749801770917.4795</v>
      </c>
      <c r="K2" s="7">
        <f>'IRA Calculations'!X160</f>
        <v>6571321740197.6123</v>
      </c>
      <c r="L2" s="7">
        <f>'IRA Calculations'!Y160</f>
        <v>6409624281676.9355</v>
      </c>
      <c r="M2" s="7">
        <f>'IRA Calculations'!Z160</f>
        <v>6267036476081.1221</v>
      </c>
      <c r="N2" s="7">
        <f>'IRA Calculations'!AA160</f>
        <v>6147852693503.6982</v>
      </c>
      <c r="O2" s="7">
        <f>'IRA Calculations'!AB160</f>
        <v>6049151303263.5107</v>
      </c>
      <c r="P2" s="7">
        <f>'IRA Calculations'!AC160</f>
        <v>5966856881041.3037</v>
      </c>
      <c r="Q2" s="7">
        <f>'IRA Calculations'!AD160</f>
        <v>5895817367936.3047</v>
      </c>
      <c r="R2" s="7">
        <f>'IRA Calculations'!AE160</f>
        <v>5831494048149.1836</v>
      </c>
      <c r="S2" s="7">
        <f>'IRA Calculations'!AF160</f>
        <v>5771752664197.5244</v>
      </c>
      <c r="T2" s="7">
        <f>'IRA Calculations'!AG160</f>
        <v>5718332224337.877</v>
      </c>
      <c r="U2" s="7">
        <f>'IRA Calculations'!AH160</f>
        <v>5672676070257.3027</v>
      </c>
      <c r="V2" s="7">
        <f>'IRA Calculations'!AI160</f>
        <v>5632060982821.8633</v>
      </c>
      <c r="W2" s="7">
        <f>'IRA Calculations'!AJ160</f>
        <v>5595197439917.3359</v>
      </c>
      <c r="X2" s="7">
        <f>'IRA Calculations'!AK160</f>
        <v>5564623692891.7744</v>
      </c>
      <c r="Y2" s="7">
        <f>'IRA Calculations'!AL160</f>
        <v>5543117969358.3984</v>
      </c>
      <c r="Z2" s="7">
        <f>'IRA Calculations'!AM160</f>
        <v>5529699921362.2305</v>
      </c>
      <c r="AA2" s="7">
        <f>'IRA Calculations'!AN160</f>
        <v>5523312275434.0273</v>
      </c>
      <c r="AB2" s="7">
        <f>'IRA Calculations'!AO160</f>
        <v>5523313898464.9199</v>
      </c>
      <c r="AC2" s="7">
        <f>'IRA Calculations'!AP160</f>
        <v>5529697425849.874</v>
      </c>
      <c r="AD2" s="7">
        <f>'IRA Calculations'!AQ160</f>
        <v>5542003056418.3779</v>
      </c>
      <c r="AE2" s="7">
        <f>'IRA Calculations'!AR160</f>
        <v>5560727381155.8096</v>
      </c>
      <c r="AF2" s="7">
        <f>'IRA Calculations'!AS160</f>
        <v>5586276037180.9902</v>
      </c>
      <c r="AG2" s="7">
        <f>'IRA Calculations'!AT160</f>
        <v>5618855753386.9385</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11577368151942.062</v>
      </c>
      <c r="C2" s="7">
        <f>'IRA Calculations'!P173</f>
        <v>11577368151942.062</v>
      </c>
      <c r="D2" s="7">
        <f>'IRA Calculations'!Q173</f>
        <v>11577368151942.062</v>
      </c>
      <c r="E2" s="7">
        <f>'IRA Calculations'!R173</f>
        <v>11707015162017.893</v>
      </c>
      <c r="F2" s="7">
        <f>'IRA Calculations'!S173</f>
        <v>11818615688309.656</v>
      </c>
      <c r="G2" s="7">
        <f>'IRA Calculations'!T173</f>
        <v>11907476773865.088</v>
      </c>
      <c r="H2" s="7">
        <f>'IRA Calculations'!U173</f>
        <v>11966041037365.609</v>
      </c>
      <c r="I2" s="7">
        <f>'IRA Calculations'!V173</f>
        <v>11994630134651.406</v>
      </c>
      <c r="J2" s="7">
        <f>'IRA Calculations'!W173</f>
        <v>12002382492775.104</v>
      </c>
      <c r="K2" s="7">
        <f>'IRA Calculations'!X173</f>
        <v>11998449156021.953</v>
      </c>
      <c r="L2" s="7">
        <f>'IRA Calculations'!Y173</f>
        <v>11993973938628.473</v>
      </c>
      <c r="M2" s="7">
        <f>'IRA Calculations'!Z173</f>
        <v>11993032549689.08</v>
      </c>
      <c r="N2" s="7">
        <f>'IRA Calculations'!AA173</f>
        <v>12001531983590.141</v>
      </c>
      <c r="O2" s="7">
        <f>'IRA Calculations'!AB173</f>
        <v>12023133684391.736</v>
      </c>
      <c r="P2" s="7">
        <f>'IRA Calculations'!AC173</f>
        <v>12054448838569.027</v>
      </c>
      <c r="Q2" s="7">
        <f>'IRA Calculations'!AD173</f>
        <v>12096847430119.562</v>
      </c>
      <c r="R2" s="7">
        <f>'IRA Calculations'!AE173</f>
        <v>12145583947870.246</v>
      </c>
      <c r="S2" s="7">
        <f>'IRA Calculations'!AF173</f>
        <v>12199710359373.75</v>
      </c>
      <c r="T2" s="7">
        <f>'IRA Calculations'!AG173</f>
        <v>12257803534361.379</v>
      </c>
      <c r="U2" s="7">
        <f>'IRA Calculations'!AH173</f>
        <v>12322203085951.719</v>
      </c>
      <c r="V2" s="7">
        <f>'IRA Calculations'!AI173</f>
        <v>12391081135245.598</v>
      </c>
      <c r="W2" s="7">
        <f>'IRA Calculations'!AJ173</f>
        <v>12462008357014.797</v>
      </c>
      <c r="X2" s="7">
        <f>'IRA Calculations'!AK173</f>
        <v>12538110943276.551</v>
      </c>
      <c r="Y2" s="7">
        <f>'IRA Calculations'!AL173</f>
        <v>12618775887250.668</v>
      </c>
      <c r="Z2" s="7">
        <f>'IRA Calculations'!AM173</f>
        <v>12704134625097.297</v>
      </c>
      <c r="AA2" s="7">
        <f>'IRA Calculations'!AN173</f>
        <v>12794176255220.402</v>
      </c>
      <c r="AB2" s="7">
        <f>'IRA Calculations'!AO173</f>
        <v>12888814468520.16</v>
      </c>
      <c r="AC2" s="7">
        <f>'IRA Calculations'!AP173</f>
        <v>12987451821640.088</v>
      </c>
      <c r="AD2" s="7">
        <f>'IRA Calculations'!AQ173</f>
        <v>13088516833643.25</v>
      </c>
      <c r="AE2" s="7">
        <f>'IRA Calculations'!AR173</f>
        <v>13191782587944.365</v>
      </c>
      <c r="AF2" s="7">
        <f>'IRA Calculations'!AS173</f>
        <v>13297314252268.734</v>
      </c>
      <c r="AG2" s="7">
        <f>'IRA Calculations'!AT173</f>
        <v>13404481031369.029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14153487964934.299</v>
      </c>
      <c r="C4" s="7">
        <f>'IRA Calculations'!P175</f>
        <v>14153487964934.299</v>
      </c>
      <c r="D4" s="7">
        <f>'IRA Calculations'!Q175</f>
        <v>14153487964934.299</v>
      </c>
      <c r="E4" s="7">
        <f>'IRA Calculations'!R175</f>
        <v>14332707396820.504</v>
      </c>
      <c r="F4" s="7">
        <f>'IRA Calculations'!S175</f>
        <v>14501801329684.727</v>
      </c>
      <c r="G4" s="7">
        <f>'IRA Calculations'!T175</f>
        <v>14662889776727.174</v>
      </c>
      <c r="H4" s="7">
        <f>'IRA Calculations'!U175</f>
        <v>14818031861526.711</v>
      </c>
      <c r="I4" s="7">
        <f>'IRA Calculations'!V175</f>
        <v>14971834370161.207</v>
      </c>
      <c r="J4" s="7">
        <f>'IRA Calculations'!W175</f>
        <v>15126787188235.6</v>
      </c>
      <c r="K4" s="7">
        <f>'IRA Calculations'!X175</f>
        <v>15291362744562.186</v>
      </c>
      <c r="L4" s="7">
        <f>'IRA Calculations'!Y175</f>
        <v>15461920345050.982</v>
      </c>
      <c r="M4" s="7">
        <f>'IRA Calculations'!Z175</f>
        <v>15637545150900.377</v>
      </c>
      <c r="N4" s="7">
        <f>'IRA Calculations'!AA175</f>
        <v>15813260368200.395</v>
      </c>
      <c r="O4" s="7">
        <f>'IRA Calculations'!AB175</f>
        <v>15989621852755.191</v>
      </c>
      <c r="P4" s="7">
        <f>'IRA Calculations'!AC175</f>
        <v>16167775541782.275</v>
      </c>
      <c r="Q4" s="7">
        <f>'IRA Calculations'!AD175</f>
        <v>16348455126351.766</v>
      </c>
      <c r="R4" s="7">
        <f>'IRA Calculations'!AE175</f>
        <v>16527420974052.375</v>
      </c>
      <c r="S4" s="7">
        <f>'IRA Calculations'!AF175</f>
        <v>16705713047577.875</v>
      </c>
      <c r="T4" s="7">
        <f>'IRA Calculations'!AG175</f>
        <v>16882447027126.016</v>
      </c>
      <c r="U4" s="7">
        <f>'IRA Calculations'!AH175</f>
        <v>17063862589314.477</v>
      </c>
      <c r="V4" s="7">
        <f>'IRA Calculations'!AI175</f>
        <v>17242089962841.852</v>
      </c>
      <c r="W4" s="7">
        <f>'IRA Calculations'!AJ175</f>
        <v>17423715845508.883</v>
      </c>
      <c r="X4" s="7">
        <f>'IRA Calculations'!AK175</f>
        <v>17604439347546.891</v>
      </c>
      <c r="Y4" s="7">
        <f>'IRA Calculations'!AL175</f>
        <v>17782169607269.051</v>
      </c>
      <c r="Z4" s="7">
        <f>'IRA Calculations'!AM175</f>
        <v>17962798049239.301</v>
      </c>
      <c r="AA4" s="7">
        <f>'IRA Calculations'!AN175</f>
        <v>18144310725360.551</v>
      </c>
      <c r="AB4" s="7">
        <f>'IRA Calculations'!AO175</f>
        <v>18326925631380.504</v>
      </c>
      <c r="AC4" s="7">
        <f>'IRA Calculations'!AP175</f>
        <v>18509139197353.594</v>
      </c>
      <c r="AD4" s="7">
        <f>'IRA Calculations'!AQ175</f>
        <v>18692172720321.402</v>
      </c>
      <c r="AE4" s="7">
        <f>'IRA Calculations'!AR175</f>
        <v>18876107075205.82</v>
      </c>
      <c r="AF4" s="7">
        <f>'IRA Calculations'!AS175</f>
        <v>19057484038500.883</v>
      </c>
      <c r="AG4" s="7">
        <f>'IRA Calculations'!AT175</f>
        <v>19239084327058.699</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29787045881106.438</v>
      </c>
      <c r="C2" s="7">
        <f>'IRA Calculations'!P186</f>
        <v>29787045881106.438</v>
      </c>
      <c r="D2" s="7">
        <f>'IRA Calculations'!Q186</f>
        <v>29787045881106.438</v>
      </c>
      <c r="E2" s="7">
        <f>'IRA Calculations'!R186</f>
        <v>30081560251983.867</v>
      </c>
      <c r="F2" s="7">
        <f>'IRA Calculations'!S186</f>
        <v>30423384022996.559</v>
      </c>
      <c r="G2" s="7">
        <f>'IRA Calculations'!T186</f>
        <v>30820699596591.434</v>
      </c>
      <c r="H2" s="7">
        <f>'IRA Calculations'!U186</f>
        <v>31228621023039.512</v>
      </c>
      <c r="I2" s="7">
        <f>'IRA Calculations'!V186</f>
        <v>31664907242683.473</v>
      </c>
      <c r="J2" s="7">
        <f>'IRA Calculations'!W186</f>
        <v>32120255332996.07</v>
      </c>
      <c r="K2" s="7">
        <f>'IRA Calculations'!X186</f>
        <v>32587421001365.055</v>
      </c>
      <c r="L2" s="7">
        <f>'IRA Calculations'!Y186</f>
        <v>33074495445114.496</v>
      </c>
      <c r="M2" s="7">
        <f>'IRA Calculations'!Z186</f>
        <v>33574481928394.156</v>
      </c>
      <c r="N2" s="7">
        <f>'IRA Calculations'!AA186</f>
        <v>34084904883584.684</v>
      </c>
      <c r="O2" s="7">
        <f>'IRA Calculations'!AB186</f>
        <v>34619405991198.629</v>
      </c>
      <c r="P2" s="7">
        <f>'IRA Calculations'!AC186</f>
        <v>35165933145721.211</v>
      </c>
      <c r="Q2" s="7">
        <f>'IRA Calculations'!AD186</f>
        <v>35731926079313.383</v>
      </c>
      <c r="R2" s="7">
        <f>'IRA Calculations'!AE186</f>
        <v>36314401081528.773</v>
      </c>
      <c r="S2" s="7">
        <f>'IRA Calculations'!AF186</f>
        <v>36903038944185.969</v>
      </c>
      <c r="T2" s="7">
        <f>'IRA Calculations'!AG186</f>
        <v>37517566032419.797</v>
      </c>
      <c r="U2" s="7">
        <f>'IRA Calculations'!AH186</f>
        <v>38136119175360.75</v>
      </c>
      <c r="V2" s="7">
        <f>'IRA Calculations'!AI186</f>
        <v>38773838423396.398</v>
      </c>
      <c r="W2" s="7">
        <f>'IRA Calculations'!AJ186</f>
        <v>39429173289438.984</v>
      </c>
      <c r="X2" s="7">
        <f>'IRA Calculations'!AK186</f>
        <v>40104469048075</v>
      </c>
      <c r="Y2" s="7">
        <f>'IRA Calculations'!AL186</f>
        <v>40793654043985.594</v>
      </c>
      <c r="Z2" s="7">
        <f>'IRA Calculations'!AM186</f>
        <v>41504454654003.766</v>
      </c>
      <c r="AA2" s="7">
        <f>'IRA Calculations'!AN186</f>
        <v>42227216164414.18</v>
      </c>
      <c r="AB2" s="7">
        <f>'IRA Calculations'!AO186</f>
        <v>42957261055346.523</v>
      </c>
      <c r="AC2" s="7">
        <f>'IRA Calculations'!AP186</f>
        <v>43714276604026.141</v>
      </c>
      <c r="AD2" s="7">
        <f>'IRA Calculations'!AQ186</f>
        <v>44470301925657.977</v>
      </c>
      <c r="AE2" s="7">
        <f>'IRA Calculations'!AR186</f>
        <v>45250262077377.5</v>
      </c>
      <c r="AF2" s="7">
        <f>'IRA Calculations'!AS186</f>
        <v>46048020257349.492</v>
      </c>
      <c r="AG2" s="7">
        <f>'IRA Calculations'!AT186</f>
        <v>46868019457985.445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9143449886029.7031</v>
      </c>
      <c r="C4" s="7">
        <f>'IRA Calculations'!P188</f>
        <v>9143449886029.7031</v>
      </c>
      <c r="D4" s="7">
        <f>'IRA Calculations'!Q188</f>
        <v>9143449886029.7031</v>
      </c>
      <c r="E4" s="7">
        <f>'IRA Calculations'!R188</f>
        <v>9111920023667.2441</v>
      </c>
      <c r="F4" s="7">
        <f>'IRA Calculations'!S188</f>
        <v>9101817330268.6113</v>
      </c>
      <c r="G4" s="7">
        <f>'IRA Calculations'!T188</f>
        <v>9088364588993.9648</v>
      </c>
      <c r="H4" s="7">
        <f>'IRA Calculations'!U188</f>
        <v>9069945894397.2285</v>
      </c>
      <c r="I4" s="7">
        <f>'IRA Calculations'!V188</f>
        <v>9051277588390.127</v>
      </c>
      <c r="J4" s="7">
        <f>'IRA Calculations'!W188</f>
        <v>9009461108431.9141</v>
      </c>
      <c r="K4" s="7">
        <f>'IRA Calculations'!X188</f>
        <v>8974081975372.7109</v>
      </c>
      <c r="L4" s="7">
        <f>'IRA Calculations'!Y188</f>
        <v>8948555924301.7734</v>
      </c>
      <c r="M4" s="7">
        <f>'IRA Calculations'!Z188</f>
        <v>8937126349195.3828</v>
      </c>
      <c r="N4" s="7">
        <f>'IRA Calculations'!AA188</f>
        <v>8930058405049.1348</v>
      </c>
      <c r="O4" s="7">
        <f>'IRA Calculations'!AB188</f>
        <v>8927903864454.3672</v>
      </c>
      <c r="P4" s="7">
        <f>'IRA Calculations'!AC188</f>
        <v>8931648035609.9062</v>
      </c>
      <c r="Q4" s="7">
        <f>'IRA Calculations'!AD188</f>
        <v>8930951751149.3984</v>
      </c>
      <c r="R4" s="7">
        <f>'IRA Calculations'!AE188</f>
        <v>8915291919509.3867</v>
      </c>
      <c r="S4" s="7">
        <f>'IRA Calculations'!AF188</f>
        <v>8902364675940.7734</v>
      </c>
      <c r="T4" s="7">
        <f>'IRA Calculations'!AG188</f>
        <v>8893102778871.7969</v>
      </c>
      <c r="U4" s="7">
        <f>'IRA Calculations'!AH188</f>
        <v>8890449015456.3008</v>
      </c>
      <c r="V4" s="7">
        <f>'IRA Calculations'!AI188</f>
        <v>8888110550664.4141</v>
      </c>
      <c r="W4" s="7">
        <f>'IRA Calculations'!AJ188</f>
        <v>8893129053757.1133</v>
      </c>
      <c r="X4" s="7">
        <f>'IRA Calculations'!AK188</f>
        <v>8897306760520.1367</v>
      </c>
      <c r="Y4" s="7">
        <f>'IRA Calculations'!AL188</f>
        <v>8895441243663.6855</v>
      </c>
      <c r="Z4" s="7">
        <f>'IRA Calculations'!AM188</f>
        <v>8886862493612.5684</v>
      </c>
      <c r="AA4" s="7">
        <f>'IRA Calculations'!AN188</f>
        <v>8875682529916.5527</v>
      </c>
      <c r="AB4" s="7">
        <f>'IRA Calculations'!AO188</f>
        <v>8863044310086.2676</v>
      </c>
      <c r="AC4" s="7">
        <f>'IRA Calculations'!AP188</f>
        <v>8851562185209.2676</v>
      </c>
      <c r="AD4" s="7">
        <f>'IRA Calculations'!AQ188</f>
        <v>8842983435158.1504</v>
      </c>
      <c r="AE4" s="7">
        <f>'IRA Calculations'!AR188</f>
        <v>8831238561428.1387</v>
      </c>
      <c r="AF4" s="7">
        <f>'IRA Calculations'!AS188</f>
        <v>8823080209541.8496</v>
      </c>
      <c r="AG4" s="7">
        <f>'IRA Calculations'!AT188</f>
        <v>8814028511555.2969</v>
      </c>
    </row>
    <row r="5" spans="1:35" x14ac:dyDescent="0.2">
      <c r="A5" s="1" t="s">
        <v>79</v>
      </c>
      <c r="B5" s="7">
        <f>'IRA Calculations'!O189</f>
        <v>8497000000000</v>
      </c>
      <c r="C5" s="7">
        <f>'IRA Calculations'!P189</f>
        <v>8497000000000</v>
      </c>
      <c r="D5" s="7">
        <f>'IRA Calculations'!Q189</f>
        <v>8497000000000</v>
      </c>
      <c r="E5" s="7">
        <f>'IRA Calculations'!R189</f>
        <v>8506464267782.4111</v>
      </c>
      <c r="F5" s="7">
        <f>'IRA Calculations'!S189</f>
        <v>8504110460251.0195</v>
      </c>
      <c r="G5" s="7">
        <f>'IRA Calculations'!T189</f>
        <v>8494302928870.2715</v>
      </c>
      <c r="H5" s="7">
        <f>'IRA Calculations'!U189</f>
        <v>8467577405857.7168</v>
      </c>
      <c r="I5" s="7">
        <f>'IRA Calculations'!V189</f>
        <v>8442273974895.3975</v>
      </c>
      <c r="J5" s="7">
        <f>'IRA Calculations'!W189</f>
        <v>8426630962343.082</v>
      </c>
      <c r="K5" s="7">
        <f>'IRA Calculations'!X189</f>
        <v>8428592468619.248</v>
      </c>
      <c r="L5" s="7">
        <f>'IRA Calculations'!Y189</f>
        <v>8428347280334.7266</v>
      </c>
      <c r="M5" s="7">
        <f>'IRA Calculations'!Z189</f>
        <v>8414273472803.3516</v>
      </c>
      <c r="N5" s="7">
        <f>'IRA Calculations'!AA189</f>
        <v>8394854560669.4492</v>
      </c>
      <c r="O5" s="7">
        <f>'IRA Calculations'!AB189</f>
        <v>8373032803347.2676</v>
      </c>
      <c r="P5" s="7">
        <f>'IRA Calculations'!AC189</f>
        <v>8372542426778.2266</v>
      </c>
      <c r="Q5" s="7">
        <f>'IRA Calculations'!AD189</f>
        <v>8371855899581.5928</v>
      </c>
      <c r="R5" s="7">
        <f>'IRA Calculations'!AE189</f>
        <v>8374405857740.5752</v>
      </c>
      <c r="S5" s="7">
        <f>'IRA Calculations'!AF189</f>
        <v>8361656066945.5791</v>
      </c>
      <c r="T5" s="7">
        <f>'IRA Calculations'!AG189</f>
        <v>8360920502092.0166</v>
      </c>
      <c r="U5" s="7">
        <f>'IRA Calculations'!AH189</f>
        <v>8366559832635.9521</v>
      </c>
      <c r="V5" s="7">
        <f>'IRA Calculations'!AI189</f>
        <v>8368276150627.5977</v>
      </c>
      <c r="W5" s="7">
        <f>'IRA Calculations'!AJ189</f>
        <v>8370580920502.0596</v>
      </c>
      <c r="X5" s="7">
        <f>'IRA Calculations'!AK189</f>
        <v>8379260585774.0605</v>
      </c>
      <c r="Y5" s="7">
        <f>'IRA Calculations'!AL189</f>
        <v>8395639163179.8984</v>
      </c>
      <c r="Z5" s="7">
        <f>'IRA Calculations'!AM189</f>
        <v>8414028284518.8301</v>
      </c>
      <c r="AA5" s="7">
        <f>'IRA Calculations'!AN189</f>
        <v>8431093389121.3428</v>
      </c>
      <c r="AB5" s="7">
        <f>'IRA Calculations'!AO189</f>
        <v>8444284518828.4521</v>
      </c>
      <c r="AC5" s="7">
        <f>'IRA Calculations'!AP189</f>
        <v>8451738242677.8086</v>
      </c>
      <c r="AD5" s="7">
        <f>'IRA Calculations'!AQ189</f>
        <v>8453601673640.1572</v>
      </c>
      <c r="AE5" s="7">
        <f>'IRA Calculations'!AR189</f>
        <v>8459241004184.0928</v>
      </c>
      <c r="AF5" s="7">
        <f>'IRA Calculations'!AS189</f>
        <v>8466253389121.3379</v>
      </c>
      <c r="AG5" s="7">
        <f>'IRA Calculations'!AT189</f>
        <v>8468901422594.1367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2023-12-15T19:15:44Z</dcterms:modified>
</cp:coreProperties>
</file>