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772D9CC1-068C-485E-BE8F-D76617DB5CC0}"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<sst xmlns="http://schemas.openxmlformats.org/spreadsheetml/2006/main" count="42870" uniqueCount="4487">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</sst>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4070</v>
      </c>
      <c r="C1" s="380">
        <v>46286</v>
      </c>
      <c r="G1" s="381" t="s">
        <v>3999</v>
      </c>
      <c r="H1" s="381" t="s">
        <v>4000</v>
      </c>
    </row>
    <row r="2" spans="1:8" x14ac:dyDescent="0.45">
      <c r="B2" t="str">
        <f>_xlfn.XLOOKUP(B1,H:H,G:G,0,0,1)</f>
        <v>OK</v>
      </c>
      <c r="C2" t="str">
        <f>_xlfn.XLOOKUP(B2,G:G, H:H, 0,0,1)</f>
        <v>Oklahoma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129.10227899999998</v>
      </c>
      <c r="E2" s="437">
        <f>SUMIFS('frozen policy trendline'!E:E,'frozen policy trendline'!$A:$A,About!$B$2)-SUMIFS('frozen policy trendline'!E:E,'frozen policy trendline'!$A:$A,About!$B$2,'frozen policy trendline'!$B:$B,"Output Total CO2e Emissions by Sector[LULUCF sector]")</f>
        <v>125.74296700000001</v>
      </c>
      <c r="F2" s="437">
        <f>SUMIFS('frozen policy trendline'!F:F,'frozen policy trendline'!$A:$A,About!$B$2)-SUMIFS('frozen policy trendline'!F:F,'frozen policy trendline'!$A:$A,About!$B$2,'frozen policy trendline'!$B:$B,"Output Total CO2e Emissions by Sector[LULUCF sector]")</f>
        <v>121.89615499999999</v>
      </c>
      <c r="G2" s="437">
        <f>SUMIFS('frozen policy trendline'!G:G,'frozen policy trendline'!$A:$A,About!$B$2)-SUMIFS('frozen policy trendline'!G:G,'frozen policy trendline'!$A:$A,About!$B$2,'frozen policy trendline'!$B:$B,"Output Total CO2e Emissions by Sector[LULUCF sector]")</f>
        <v>115.09826099999999</v>
      </c>
      <c r="H2" s="437">
        <f>SUMIFS('frozen policy trendline'!H:H,'frozen policy trendline'!$A:$A,About!$B$2)-SUMIFS('frozen policy trendline'!H:H,'frozen policy trendline'!$A:$A,About!$B$2,'frozen policy trendline'!$B:$B,"Output Total CO2e Emissions by Sector[LULUCF sector]")</f>
        <v>111.32995899999999</v>
      </c>
      <c r="I2" s="437">
        <f>SUMIFS('frozen policy trendline'!I:I,'frozen policy trendline'!$A:$A,About!$B$2)-SUMIFS('frozen policy trendline'!I:I,'frozen policy trendline'!$A:$A,About!$B$2,'frozen policy trendline'!$B:$B,"Output Total CO2e Emissions by Sector[LULUCF sector]")</f>
        <v>108.551873</v>
      </c>
      <c r="J2" s="437">
        <f>SUMIFS('frozen policy trendline'!J:J,'frozen policy trendline'!$A:$A,About!$B$2)-SUMIFS('frozen policy trendline'!J:J,'frozen policy trendline'!$A:$A,About!$B$2,'frozen policy trendline'!$B:$B,"Output Total CO2e Emissions by Sector[LULUCF sector]")</f>
        <v>107.521709</v>
      </c>
      <c r="K2" s="437">
        <f>SUMIFS('frozen policy trendline'!K:K,'frozen policy trendline'!$A:$A,About!$B$2)-SUMIFS('frozen policy trendline'!K:K,'frozen policy trendline'!$A:$A,About!$B$2,'frozen policy trendline'!$B:$B,"Output Total CO2e Emissions by Sector[LULUCF sector]")</f>
        <v>106.687504</v>
      </c>
      <c r="L2" s="437">
        <f>SUMIFS('frozen policy trendline'!L:L,'frozen policy trendline'!$A:$A,About!$B$2)-SUMIFS('frozen policy trendline'!L:L,'frozen policy trendline'!$A:$A,About!$B$2,'frozen policy trendline'!$B:$B,"Output Total CO2e Emissions by Sector[LULUCF sector]")</f>
        <v>105.866322</v>
      </c>
      <c r="M2" s="437">
        <f>SUMIFS('frozen policy trendline'!M:M,'frozen policy trendline'!$A:$A,About!$B$2)-SUMIFS('frozen policy trendline'!M:M,'frozen policy trendline'!$A:$A,About!$B$2,'frozen policy trendline'!$B:$B,"Output Total CO2e Emissions by Sector[LULUCF sector]")</f>
        <v>105.1536</v>
      </c>
      <c r="N2" s="437">
        <f>SUMIFS('frozen policy trendline'!N:N,'frozen policy trendline'!$A:$A,About!$B$2)-SUMIFS('frozen policy trendline'!N:N,'frozen policy trendline'!$A:$A,About!$B$2,'frozen policy trendline'!$B:$B,"Output Total CO2e Emissions by Sector[LULUCF sector]")</f>
        <v>104.010893</v>
      </c>
      <c r="O2" s="437">
        <f>SUMIFS('frozen policy trendline'!O:O,'frozen policy trendline'!$A:$A,About!$B$2)-SUMIFS('frozen policy trendline'!O:O,'frozen policy trendline'!$A:$A,About!$B$2,'frozen policy trendline'!$B:$B,"Output Total CO2e Emissions by Sector[LULUCF sector]")</f>
        <v>103.52329999999999</v>
      </c>
      <c r="P2" s="437">
        <f>SUMIFS('frozen policy trendline'!P:P,'frozen policy trendline'!$A:$A,About!$B$2)-SUMIFS('frozen policy trendline'!P:P,'frozen policy trendline'!$A:$A,About!$B$2,'frozen policy trendline'!$B:$B,"Output Total CO2e Emissions by Sector[LULUCF sector]")</f>
        <v>103.213196</v>
      </c>
      <c r="Q2" s="437">
        <f>SUMIFS('frozen policy trendline'!Q:Q,'frozen policy trendline'!$A:$A,About!$B$2)-SUMIFS('frozen policy trendline'!Q:Q,'frozen policy trendline'!$A:$A,About!$B$2,'frozen policy trendline'!$B:$B,"Output Total CO2e Emissions by Sector[LULUCF sector]")</f>
        <v>103.226207</v>
      </c>
      <c r="R2" s="437">
        <f>SUMIFS('frozen policy trendline'!R:R,'frozen policy trendline'!$A:$A,About!$B$2)-SUMIFS('frozen policy trendline'!R:R,'frozen policy trendline'!$A:$A,About!$B$2,'frozen policy trendline'!$B:$B,"Output Total CO2e Emissions by Sector[LULUCF sector]")</f>
        <v>103.03601300000001</v>
      </c>
      <c r="S2" s="437">
        <f>SUMIFS('frozen policy trendline'!S:S,'frozen policy trendline'!$A:$A,About!$B$2)-SUMIFS('frozen policy trendline'!S:S,'frozen policy trendline'!$A:$A,About!$B$2,'frozen policy trendline'!$B:$B,"Output Total CO2e Emissions by Sector[LULUCF sector]")</f>
        <v>102.85256699999999</v>
      </c>
      <c r="T2" s="437">
        <f>SUMIFS('frozen policy trendline'!T:T,'frozen policy trendline'!$A:$A,About!$B$2)-SUMIFS('frozen policy trendline'!T:T,'frozen policy trendline'!$A:$A,About!$B$2,'frozen policy trendline'!$B:$B,"Output Total CO2e Emissions by Sector[LULUCF sector]")</f>
        <v>102.45559800000001</v>
      </c>
      <c r="U2" s="437">
        <f>SUMIFS('frozen policy trendline'!U:U,'frozen policy trendline'!$A:$A,About!$B$2)-SUMIFS('frozen policy trendline'!U:U,'frozen policy trendline'!$A:$A,About!$B$2,'frozen policy trendline'!$B:$B,"Output Total CO2e Emissions by Sector[LULUCF sector]")</f>
        <v>102.05475899999999</v>
      </c>
      <c r="V2" s="437">
        <f>SUMIFS('frozen policy trendline'!V:V,'frozen policy trendline'!$A:$A,About!$B$2)-SUMIFS('frozen policy trendline'!V:V,'frozen policy trendline'!$A:$A,About!$B$2,'frozen policy trendline'!$B:$B,"Output Total CO2e Emissions by Sector[LULUCF sector]")</f>
        <v>101.52842500000001</v>
      </c>
      <c r="W2" s="437">
        <f>SUMIFS('frozen policy trendline'!W:W,'frozen policy trendline'!$A:$A,About!$B$2)-SUMIFS('frozen policy trendline'!W:W,'frozen policy trendline'!$A:$A,About!$B$2,'frozen policy trendline'!$B:$B,"Output Total CO2e Emissions by Sector[LULUCF sector]")</f>
        <v>101.037542</v>
      </c>
      <c r="X2" s="437">
        <f>SUMIFS('frozen policy trendline'!X:X,'frozen policy trendline'!$A:$A,About!$B$2)-SUMIFS('frozen policy trendline'!X:X,'frozen policy trendline'!$A:$A,About!$B$2,'frozen policy trendline'!$B:$B,"Output Total CO2e Emissions by Sector[LULUCF sector]")</f>
        <v>100.77691</v>
      </c>
      <c r="Y2" s="437">
        <f>SUMIFS('frozen policy trendline'!Y:Y,'frozen policy trendline'!$A:$A,About!$B$2)-SUMIFS('frozen policy trendline'!Y:Y,'frozen policy trendline'!$A:$A,About!$B$2,'frozen policy trendline'!$B:$B,"Output Total CO2e Emissions by Sector[LULUCF sector]")</f>
        <v>100.739204</v>
      </c>
      <c r="Z2" s="437">
        <f>SUMIFS('frozen policy trendline'!Z:Z,'frozen policy trendline'!$A:$A,About!$B$2)-SUMIFS('frozen policy trendline'!Z:Z,'frozen policy trendline'!$A:$A,About!$B$2,'frozen policy trendline'!$B:$B,"Output Total CO2e Emissions by Sector[LULUCF sector]")</f>
        <v>100.66441900000001</v>
      </c>
      <c r="AA2" s="437">
        <f>SUMIFS('frozen policy trendline'!AA:AA,'frozen policy trendline'!$A:$A,About!$B$2)-SUMIFS('frozen policy trendline'!AA:AA,'frozen policy trendline'!$A:$A,About!$B$2,'frozen policy trendline'!$B:$B,"Output Total CO2e Emissions by Sector[LULUCF sector]")</f>
        <v>101.059342</v>
      </c>
      <c r="AB2" s="437">
        <f>SUMIFS('frozen policy trendline'!AB:AB,'frozen policy trendline'!$A:$A,About!$B$2)-SUMIFS('frozen policy trendline'!AB:AB,'frozen policy trendline'!$A:$A,About!$B$2,'frozen policy trendline'!$B:$B,"Output Total CO2e Emissions by Sector[LULUCF sector]")</f>
        <v>100.960059</v>
      </c>
      <c r="AC2" s="437">
        <f>SUMIFS('frozen policy trendline'!AC:AC,'frozen policy trendline'!$A:$A,About!$B$2)-SUMIFS('frozen policy trendline'!AC:AC,'frozen policy trendline'!$A:$A,About!$B$2,'frozen policy trendline'!$B:$B,"Output Total CO2e Emissions by Sector[LULUCF sector]")</f>
        <v>101.53303699999999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OK</v>
      </c>
      <c r="C1" s="409">
        <f>SUM(C4:C87)</f>
        <v>95.055468321903987</v>
      </c>
      <c r="D1" s="409">
        <f t="shared" ref="D1:AG1" si="0">SUM(D4:D87)</f>
        <v>95.434599839611877</v>
      </c>
      <c r="E1" s="409">
        <f t="shared" si="0"/>
        <v>97.622166821799397</v>
      </c>
      <c r="F1" s="409">
        <f t="shared" si="0"/>
        <v>100.62328745565709</v>
      </c>
      <c r="G1" s="409">
        <f t="shared" si="0"/>
        <v>99.017970691412216</v>
      </c>
      <c r="H1" s="409">
        <f t="shared" si="0"/>
        <v>100.59613694726148</v>
      </c>
      <c r="I1" s="409">
        <f t="shared" si="0"/>
        <v>102.64218739667835</v>
      </c>
      <c r="J1" s="409">
        <f t="shared" si="0"/>
        <v>103.4148741093435</v>
      </c>
      <c r="K1" s="409">
        <f t="shared" si="0"/>
        <v>101.7229455305049</v>
      </c>
      <c r="L1" s="409">
        <f t="shared" si="0"/>
        <v>100.23536313900688</v>
      </c>
      <c r="M1" s="409">
        <f t="shared" si="0"/>
        <v>103.33688443498451</v>
      </c>
      <c r="N1" s="409">
        <f t="shared" si="0"/>
        <v>104.62809458094333</v>
      </c>
      <c r="O1" s="409">
        <f t="shared" si="0"/>
        <v>104.44700248466543</v>
      </c>
      <c r="P1" s="409">
        <f t="shared" si="0"/>
        <v>105.29581579500959</v>
      </c>
      <c r="Q1" s="409">
        <f t="shared" si="0"/>
        <v>104.32157557947691</v>
      </c>
      <c r="R1" s="409">
        <f t="shared" si="0"/>
        <v>110.38918364792482</v>
      </c>
      <c r="S1" s="409">
        <f t="shared" si="0"/>
        <v>112.03564039628428</v>
      </c>
      <c r="T1" s="409">
        <f t="shared" si="0"/>
        <v>112.83165182928728</v>
      </c>
      <c r="U1" s="409">
        <f t="shared" si="0"/>
        <v>115.7051906759129</v>
      </c>
      <c r="V1" s="409">
        <f t="shared" si="0"/>
        <v>109.24383201699979</v>
      </c>
      <c r="W1" s="409">
        <f t="shared" si="0"/>
        <v>108.71300692790201</v>
      </c>
      <c r="X1" s="409">
        <f t="shared" si="0"/>
        <v>109.72321348289329</v>
      </c>
      <c r="Y1" s="409">
        <f t="shared" si="0"/>
        <v>108.5992039285314</v>
      </c>
      <c r="Z1" s="409">
        <f t="shared" si="0"/>
        <v>108.27934288602106</v>
      </c>
      <c r="AA1" s="409">
        <f t="shared" si="0"/>
        <v>109.46939185663668</v>
      </c>
      <c r="AB1" s="409">
        <f t="shared" si="0"/>
        <v>105.22999779157509</v>
      </c>
      <c r="AC1" s="409">
        <f t="shared" si="0"/>
        <v>101.19452616046942</v>
      </c>
      <c r="AD1" s="409">
        <f t="shared" si="0"/>
        <v>98.57379642708301</v>
      </c>
      <c r="AE1" s="409">
        <f t="shared" si="0"/>
        <v>103.88253293887031</v>
      </c>
      <c r="AF1" s="409">
        <f t="shared" si="0"/>
        <v>96.425850595046299</v>
      </c>
      <c r="AG1" s="409">
        <f t="shared" si="0"/>
        <v>89.63444408464278</v>
      </c>
      <c r="AH1" s="409">
        <f>SUM(AH4:AH87)</f>
        <v>92.498424350726367</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45">
      <c r="A5" s="413" t="s">
        <v>2216</v>
      </c>
      <c r="B5" s="414" t="s">
        <v>4212</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45">
      <c r="A6" s="413" t="s">
        <v>2216</v>
      </c>
      <c r="B6" s="414" t="s">
        <v>4216</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45">
      <c r="A7" s="413" t="s">
        <v>2216</v>
      </c>
      <c r="B7" s="414" t="s">
        <v>4218</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45">
      <c r="A8" s="413" t="s">
        <v>2216</v>
      </c>
      <c r="B8" s="414" t="s">
        <v>4220</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45">
      <c r="A9" s="413" t="s">
        <v>2216</v>
      </c>
      <c r="B9" s="414" t="s">
        <v>4230</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45">
      <c r="A10" s="413" t="s">
        <v>2216</v>
      </c>
      <c r="B10" s="414" t="s">
        <v>4239</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45">
      <c r="A11" s="413" t="s">
        <v>2216</v>
      </c>
      <c r="B11" s="414" t="s">
        <v>4234</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45">
      <c r="A13" s="413" t="s">
        <v>2216</v>
      </c>
      <c r="B13" s="414" t="s">
        <v>4249</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45">
      <c r="A14" s="413" t="s">
        <v>2216</v>
      </c>
      <c r="B14" s="41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45">
      <c r="A17" s="413" t="s">
        <v>2216</v>
      </c>
      <c r="B17" s="414" t="s">
        <v>4247</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45">
      <c r="A23" s="413" t="s">
        <v>2216</v>
      </c>
      <c r="B23" s="414" t="s">
        <v>4255</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45">
      <c r="A26" s="413" t="s">
        <v>2216</v>
      </c>
      <c r="B26" s="414" t="s">
        <v>4275</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45">
      <c r="A30" s="413" t="s">
        <v>2216</v>
      </c>
      <c r="B30" s="414" t="s">
        <v>4280</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45">
      <c r="A33" s="413" t="s">
        <v>2216</v>
      </c>
      <c r="B33" s="414" t="s">
        <v>4257</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15">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15">
        <f>SUMIFS('EPA Export Aggregation'!U:U,'EPA Export Aggregation'!$A:$A,$B33,'EPA Export Aggregation'!$D:$D,$A$1)*IF($A33="CH4",About!$D$58,IF($A33="N2O",About!$D$59,1))</f>
        <v>7.27267716057E-2</v>
      </c>
      <c r="S33" s="415">
        <f>SUMIFS('EPA Export Aggregation'!V:V,'EPA Export Aggregation'!$A:$A,$B33,'EPA Export Aggregation'!$D:$D,$A$1)*IF($A33="CH4",About!$D$58,IF($A33="N2O",About!$D$59,1))</f>
        <v>0</v>
      </c>
      <c r="T33" s="415">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15">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15">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15">
        <f>SUMIFS('EPA Export Aggregation'!AD:AD,'EPA Export Aggregation'!$A:$A,$B33,'EPA Export Aggregation'!$D:$D,$A$1)*IF($A33="CH4",About!$D$58,IF($A33="N2O",About!$D$59,1))</f>
        <v>0.12087377384420001</v>
      </c>
      <c r="AB33" s="415">
        <f>SUMIFS('EPA Export Aggregation'!AE:AE,'EPA Export Aggregation'!$A:$A,$B33,'EPA Export Aggregation'!$D:$D,$A$1)*IF($A33="CH4",About!$D$58,IF($A33="N2O",About!$D$59,1))</f>
        <v>0.1057261798033</v>
      </c>
      <c r="AC33" s="415">
        <f>SUMIFS('EPA Export Aggregation'!AF:AF,'EPA Export Aggregation'!$A:$A,$B33,'EPA Export Aggregation'!$D:$D,$A$1)*IF($A33="CH4",About!$D$58,IF($A33="N2O",About!$D$59,1))</f>
        <v>3.7295866243500002E-2</v>
      </c>
      <c r="AD33" s="415">
        <f>SUMIFS('EPA Export Aggregation'!AG:AG,'EPA Export Aggregation'!$A:$A,$B33,'EPA Export Aggregation'!$D:$D,$A$1)*IF($A33="CH4",About!$D$58,IF($A33="N2O",About!$D$59,1))</f>
        <v>5.4063709978499998E-2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2026-09-21T19:47:20Z</dcterms:modified>
</cp:coreProperties>
</file>