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K\trans\BCDTRtSY\"/>
    </mc:Choice>
  </mc:AlternateContent>
  <xr:revisionPtr revIDLastSave="0" documentId="8_{71A2F66D-F514-4916-BA6C-BFDC7A3C42A8}"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1" i="61" l="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62"/>
  <c r="D3"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2" i="62" l="1"/>
  <c r="F2" i="23" s="1"/>
  <c r="N2" i="62"/>
  <c r="N2" i="23" s="1"/>
  <c r="V2" i="62"/>
  <c r="V2" i="23" s="1"/>
  <c r="AD2" i="62"/>
  <c r="AD2" i="23" s="1"/>
  <c r="G2" i="62"/>
  <c r="G2" i="23" s="1"/>
  <c r="O2" i="62"/>
  <c r="O2" i="23" s="1"/>
  <c r="W2" i="62"/>
  <c r="W2" i="23" s="1"/>
  <c r="AE2" i="62"/>
  <c r="AE2" i="23" s="1"/>
  <c r="H2" i="62"/>
  <c r="H2" i="23" s="1"/>
  <c r="P2" i="62"/>
  <c r="P2" i="23" s="1"/>
  <c r="X2" i="62"/>
  <c r="X2" i="23" s="1"/>
  <c r="AF2" i="62"/>
  <c r="AF2" i="23" s="1"/>
  <c r="D2" i="23"/>
  <c r="I2" i="62"/>
  <c r="I2" i="23" s="1"/>
  <c r="Q2" i="62"/>
  <c r="Q2" i="23" s="1"/>
  <c r="Y2" i="62"/>
  <c r="Y2" i="23" s="1"/>
  <c r="E2" i="62"/>
  <c r="E2" i="23" s="1"/>
  <c r="S2" i="62"/>
  <c r="S2" i="23" s="1"/>
  <c r="J2" i="62"/>
  <c r="J2" i="23" s="1"/>
  <c r="R2" i="62"/>
  <c r="R2" i="23" s="1"/>
  <c r="Z2" i="62"/>
  <c r="Z2" i="23" s="1"/>
  <c r="L2" i="62"/>
  <c r="L2" i="23" s="1"/>
  <c r="T2" i="62"/>
  <c r="T2" i="23" s="1"/>
  <c r="AB2" i="62"/>
  <c r="AB2" i="23" s="1"/>
  <c r="M2" i="62"/>
  <c r="M2" i="23" s="1"/>
  <c r="U2" i="62"/>
  <c r="U2" i="23" s="1"/>
  <c r="AC2" i="62"/>
  <c r="AC2" i="23" s="1"/>
  <c r="K2" i="62"/>
  <c r="K2" i="23" s="1"/>
  <c r="AA2" i="62"/>
  <c r="AA2" i="23" s="1"/>
  <c r="G2" i="63"/>
  <c r="G2" i="24" s="1"/>
  <c r="O2" i="63"/>
  <c r="O2" i="24" s="1"/>
  <c r="W2" i="63"/>
  <c r="W2" i="24" s="1"/>
  <c r="AE2" i="63"/>
  <c r="AE2" i="24" s="1"/>
  <c r="H2" i="63"/>
  <c r="H2" i="24" s="1"/>
  <c r="P2" i="63"/>
  <c r="P2" i="24" s="1"/>
  <c r="X2" i="63"/>
  <c r="X2" i="24" s="1"/>
  <c r="AF2" i="63"/>
  <c r="AF2" i="24" s="1"/>
  <c r="D2" i="24"/>
  <c r="I2" i="63"/>
  <c r="I2" i="24" s="1"/>
  <c r="Q2" i="63"/>
  <c r="Q2" i="24" s="1"/>
  <c r="Y2" i="63"/>
  <c r="Y2" i="24" s="1"/>
  <c r="E2" i="63"/>
  <c r="E2" i="24" s="1"/>
  <c r="L2" i="63"/>
  <c r="L2" i="24" s="1"/>
  <c r="J2" i="63"/>
  <c r="J2" i="24" s="1"/>
  <c r="R2" i="63"/>
  <c r="R2" i="24" s="1"/>
  <c r="Z2" i="63"/>
  <c r="Z2" i="24" s="1"/>
  <c r="AB2" i="63"/>
  <c r="AB2" i="24" s="1"/>
  <c r="K2" i="63"/>
  <c r="K2" i="24" s="1"/>
  <c r="S2" i="63"/>
  <c r="S2" i="24" s="1"/>
  <c r="AA2" i="63"/>
  <c r="AA2" i="24" s="1"/>
  <c r="M2" i="63"/>
  <c r="M2" i="24" s="1"/>
  <c r="U2" i="63"/>
  <c r="U2" i="24" s="1"/>
  <c r="AC2" i="63"/>
  <c r="AC2" i="24" s="1"/>
  <c r="F2" i="63"/>
  <c r="F2" i="24" s="1"/>
  <c r="N2" i="63"/>
  <c r="N2" i="24" s="1"/>
  <c r="V2" i="63"/>
  <c r="V2" i="24" s="1"/>
  <c r="AD2" i="63"/>
  <c r="AD2" i="24" s="1"/>
  <c r="T2" i="63"/>
  <c r="T2" i="24" s="1"/>
  <c r="D3" i="24"/>
  <c r="J3" i="63"/>
  <c r="J3" i="24" s="1"/>
  <c r="R3" i="63"/>
  <c r="R3" i="24" s="1"/>
  <c r="Z3" i="63"/>
  <c r="Z3" i="24" s="1"/>
  <c r="AA3" i="63"/>
  <c r="AA3" i="24" s="1"/>
  <c r="G3" i="63"/>
  <c r="G3" i="24" s="1"/>
  <c r="S3" i="63"/>
  <c r="S3" i="24" s="1"/>
  <c r="L3" i="63"/>
  <c r="L3" i="24" s="1"/>
  <c r="T3" i="63"/>
  <c r="T3" i="24" s="1"/>
  <c r="AB3" i="63"/>
  <c r="AB3" i="24" s="1"/>
  <c r="W3" i="63"/>
  <c r="W3" i="24" s="1"/>
  <c r="AE3" i="63"/>
  <c r="AE3" i="24" s="1"/>
  <c r="E3" i="63"/>
  <c r="E3" i="24" s="1"/>
  <c r="M3" i="63"/>
  <c r="M3" i="24" s="1"/>
  <c r="U3" i="63"/>
  <c r="U3" i="24" s="1"/>
  <c r="AC3" i="63"/>
  <c r="AC3" i="24" s="1"/>
  <c r="F3" i="63"/>
  <c r="F3" i="24" s="1"/>
  <c r="N3" i="63"/>
  <c r="N3" i="24" s="1"/>
  <c r="V3" i="63"/>
  <c r="V3" i="24" s="1"/>
  <c r="AD3" i="63"/>
  <c r="AD3" i="24" s="1"/>
  <c r="H3" i="63"/>
  <c r="H3" i="24" s="1"/>
  <c r="P3" i="63"/>
  <c r="P3" i="24" s="1"/>
  <c r="X3" i="63"/>
  <c r="X3" i="24" s="1"/>
  <c r="AF3" i="63"/>
  <c r="AF3" i="24" s="1"/>
  <c r="K3" i="63"/>
  <c r="K3" i="24" s="1"/>
  <c r="O3" i="63"/>
  <c r="O3" i="24" s="1"/>
  <c r="I3" i="63"/>
  <c r="I3" i="24" s="1"/>
  <c r="Q3" i="63"/>
  <c r="Q3" i="24" s="1"/>
  <c r="Y3" i="63"/>
  <c r="Y3" i="24" s="1"/>
  <c r="J3" i="62"/>
  <c r="J3" i="23" s="1"/>
  <c r="R3" i="62"/>
  <c r="R3" i="23" s="1"/>
  <c r="Z3" i="62"/>
  <c r="Z3" i="23" s="1"/>
  <c r="D3" i="23"/>
  <c r="K3" i="62"/>
  <c r="K3" i="23" s="1"/>
  <c r="S3" i="62"/>
  <c r="S3" i="23" s="1"/>
  <c r="AA3" i="62"/>
  <c r="AA3" i="23" s="1"/>
  <c r="AE3" i="62"/>
  <c r="AE3" i="23" s="1"/>
  <c r="L3" i="62"/>
  <c r="L3" i="23" s="1"/>
  <c r="T3" i="62"/>
  <c r="T3" i="23" s="1"/>
  <c r="AB3" i="62"/>
  <c r="AB3" i="23" s="1"/>
  <c r="M3" i="62"/>
  <c r="M3" i="23" s="1"/>
  <c r="U3" i="62"/>
  <c r="U3" i="23" s="1"/>
  <c r="AC3" i="62"/>
  <c r="AC3" i="23" s="1"/>
  <c r="W3" i="62"/>
  <c r="W3" i="23" s="1"/>
  <c r="F3" i="62"/>
  <c r="F3" i="23" s="1"/>
  <c r="N3" i="62"/>
  <c r="N3" i="23" s="1"/>
  <c r="V3" i="62"/>
  <c r="V3" i="23" s="1"/>
  <c r="AD3" i="62"/>
  <c r="AD3" i="23" s="1"/>
  <c r="H3" i="62"/>
  <c r="H3" i="23" s="1"/>
  <c r="P3" i="62"/>
  <c r="P3" i="23" s="1"/>
  <c r="X3" i="62"/>
  <c r="X3" i="23" s="1"/>
  <c r="AF3" i="62"/>
  <c r="AF3" i="23" s="1"/>
  <c r="G3" i="62"/>
  <c r="G3" i="23" s="1"/>
  <c r="I3" i="62"/>
  <c r="I3" i="23" s="1"/>
  <c r="Q3" i="62"/>
  <c r="Q3" i="23" s="1"/>
  <c r="Y3" i="62"/>
  <c r="Y3" i="23" s="1"/>
  <c r="E3" i="62"/>
  <c r="E3" i="23" s="1"/>
  <c r="O3" i="62"/>
  <c r="O3" i="23" s="1"/>
  <c r="AF4" i="63"/>
  <c r="AF4" i="24" s="1"/>
  <c r="AA4" i="63"/>
  <c r="AA4" i="24" s="1"/>
  <c r="D4" i="24"/>
  <c r="S4" i="63"/>
  <c r="S4" i="24" s="1"/>
  <c r="I4" i="63"/>
  <c r="I4" i="24" s="1"/>
  <c r="Q4" i="63"/>
  <c r="Q4" i="24" s="1"/>
  <c r="K4" i="63"/>
  <c r="K4" i="24" s="1"/>
  <c r="E4" i="63"/>
  <c r="E4" i="24" s="1"/>
  <c r="Y4" i="63"/>
  <c r="Y4" i="24" s="1"/>
  <c r="J4" i="63"/>
  <c r="J4" i="24" s="1"/>
  <c r="AC4" i="63"/>
  <c r="AC4" i="24" s="1"/>
  <c r="AE4" i="63"/>
  <c r="AE4" i="24" s="1"/>
  <c r="F4" i="63"/>
  <c r="F4" i="24" s="1"/>
  <c r="H4" i="63"/>
  <c r="H4" i="24" s="1"/>
  <c r="Z4" i="63"/>
  <c r="Z4" i="24" s="1"/>
  <c r="P4" i="63"/>
  <c r="P4" i="24" s="1"/>
  <c r="L4" i="63"/>
  <c r="L4" i="24" s="1"/>
  <c r="V4" i="63"/>
  <c r="V4" i="24" s="1"/>
  <c r="T4" i="63"/>
  <c r="T4" i="24" s="1"/>
  <c r="R4" i="63"/>
  <c r="R4" i="24" s="1"/>
  <c r="O4" i="63"/>
  <c r="O4" i="24" s="1"/>
  <c r="N4" i="63"/>
  <c r="N4" i="24" s="1"/>
  <c r="X4" i="63"/>
  <c r="X4" i="24" s="1"/>
  <c r="AD4" i="63"/>
  <c r="AD4" i="24" s="1"/>
  <c r="AB4" i="63"/>
  <c r="AB4" i="24" s="1"/>
  <c r="G4" i="63"/>
  <c r="G4" i="24" s="1"/>
  <c r="M4" i="63"/>
  <c r="M4" i="24" s="1"/>
  <c r="U4" i="63"/>
  <c r="U4" i="24" s="1"/>
  <c r="W4" i="63"/>
  <c r="W4" i="24" s="1"/>
  <c r="F4" i="62"/>
  <c r="F4" i="23" s="1"/>
  <c r="N4" i="62"/>
  <c r="N4" i="23" s="1"/>
  <c r="V4" i="62"/>
  <c r="V4" i="23" s="1"/>
  <c r="AD4" i="62"/>
  <c r="AD4" i="23" s="1"/>
  <c r="G4" i="62"/>
  <c r="G4" i="23" s="1"/>
  <c r="O4" i="62"/>
  <c r="O4" i="23" s="1"/>
  <c r="W4" i="62"/>
  <c r="W4" i="23" s="1"/>
  <c r="AE4" i="62"/>
  <c r="AE4" i="23" s="1"/>
  <c r="H4" i="62"/>
  <c r="H4" i="23" s="1"/>
  <c r="P4" i="62"/>
  <c r="P4" i="23" s="1"/>
  <c r="X4" i="62"/>
  <c r="X4" i="23" s="1"/>
  <c r="AF4" i="62"/>
  <c r="AF4" i="23" s="1"/>
  <c r="D4" i="23"/>
  <c r="AA4" i="62"/>
  <c r="AA4" i="23" s="1"/>
  <c r="I4" i="62"/>
  <c r="I4" i="23" s="1"/>
  <c r="Q4" i="62"/>
  <c r="Q4" i="23" s="1"/>
  <c r="Y4" i="62"/>
  <c r="Y4" i="23" s="1"/>
  <c r="E4" i="62"/>
  <c r="E4" i="23" s="1"/>
  <c r="S4" i="62"/>
  <c r="S4" i="23" s="1"/>
  <c r="J4" i="62"/>
  <c r="J4" i="23" s="1"/>
  <c r="R4" i="62"/>
  <c r="R4" i="23" s="1"/>
  <c r="Z4" i="62"/>
  <c r="Z4" i="23" s="1"/>
  <c r="K4" i="62"/>
  <c r="K4" i="23" s="1"/>
  <c r="L4" i="62"/>
  <c r="L4" i="23" s="1"/>
  <c r="T4" i="62"/>
  <c r="T4" i="23" s="1"/>
  <c r="AB4" i="62"/>
  <c r="AB4" i="23" s="1"/>
  <c r="M4" i="62"/>
  <c r="M4" i="23" s="1"/>
  <c r="U4" i="62"/>
  <c r="U4" i="23" s="1"/>
  <c r="AC4" i="62"/>
  <c r="AC4" i="23"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<sst xmlns="http://schemas.openxmlformats.org/spreadsheetml/2006/main" count="53128" uniqueCount="4272">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</sst>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4250</v>
      </c>
      <c r="C1" s="104">
        <v>45660</v>
      </c>
      <c r="E1" s="106" t="s">
        <v>3851</v>
      </c>
      <c r="F1" s="106" t="s">
        <v>3851</v>
      </c>
    </row>
    <row r="2" spans="1:6">
      <c r="B2" t="str">
        <f>LOOKUP(B1,E2:F51,F2:F51)</f>
        <v>OK</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OK</v>
      </c>
    </row>
    <row r="2" spans="1:8">
      <c r="E2">
        <v>2021</v>
      </c>
      <c r="F2">
        <v>2022</v>
      </c>
      <c r="G2" t="s">
        <v>4265</v>
      </c>
      <c r="H2" t="s">
        <v>4266</v>
      </c>
    </row>
    <row r="3" spans="1:8">
      <c r="A3" t="s">
        <v>4105</v>
      </c>
      <c r="C3" t="s">
        <v>4195</v>
      </c>
      <c r="D3" t="s">
        <v>4196</v>
      </c>
      <c r="E3" s="107">
        <f>SUMIFS('SEDS 2022'!F:F,'SEDS 2022'!$C:$C,$A3,'SEDS 2022'!$B:$B,$A$1)</f>
        <v>455351</v>
      </c>
      <c r="F3" s="107">
        <f>SUMIFS('SEDS 2022'!G:G,'SEDS 2022'!$C:$C,$A3,'SEDS 2022'!$B:$B,$A$1)</f>
        <v>455970</v>
      </c>
      <c r="G3" s="82">
        <f>F3/E3</f>
        <v>1.0013593908874692</v>
      </c>
    </row>
    <row r="4" spans="1:8">
      <c r="A4" t="s">
        <v>3864</v>
      </c>
      <c r="C4" t="s">
        <v>4197</v>
      </c>
      <c r="D4" t="s">
        <v>4198</v>
      </c>
      <c r="E4" s="107">
        <f>SUMIFS('SEDS 2022'!F:F,'SEDS 2022'!$C:$C,$A4,'SEDS 2022'!$B:$B,$A$1)</f>
        <v>3913</v>
      </c>
      <c r="F4" s="107">
        <f>SUMIFS('SEDS 2022'!G:G,'SEDS 2022'!$C:$C,$A4,'SEDS 2022'!$B:$B,$A$1)</f>
        <v>3957</v>
      </c>
      <c r="G4" s="82">
        <f t="shared" ref="G4:G12" si="0">F4/E4</f>
        <v>1.0112445693841043</v>
      </c>
    </row>
    <row r="5" spans="1:8">
      <c r="A5" t="s">
        <v>3909</v>
      </c>
      <c r="C5" t="s">
        <v>4199</v>
      </c>
      <c r="D5" t="s">
        <v>4200</v>
      </c>
      <c r="E5" s="107">
        <f>SUMIFS('SEDS 2022'!F:F,'SEDS 2022'!$C:$C,$A5,'SEDS 2022'!$B:$B,$A$1)</f>
        <v>14544</v>
      </c>
      <c r="F5" s="107">
        <f>SUMIFS('SEDS 2022'!G:G,'SEDS 2022'!$C:$C,$A5,'SEDS 2022'!$B:$B,$A$1)</f>
        <v>14471</v>
      </c>
      <c r="G5" s="82">
        <f t="shared" si="0"/>
        <v>0.99498074807480752</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44480</v>
      </c>
      <c r="F8" s="107">
        <f>SUMIFS('SEDS 2022'!G:G,'SEDS 2022'!$C:$C,$A8,'SEDS 2022'!$B:$B,$A$1)</f>
        <v>45457</v>
      </c>
      <c r="G8" s="82">
        <f t="shared" si="0"/>
        <v>1.021964928057554</v>
      </c>
      <c r="H8" t="s">
        <v>122</v>
      </c>
    </row>
    <row r="9" spans="1:8">
      <c r="A9" t="s">
        <v>4055</v>
      </c>
      <c r="C9" t="s">
        <v>4207</v>
      </c>
      <c r="D9" t="s">
        <v>4208</v>
      </c>
      <c r="E9" s="107">
        <f>SUMIFS('SEDS 2022'!F:F,'SEDS 2022'!$C:$C,$A9,'SEDS 2022'!$B:$B,$A$1)</f>
        <v>310</v>
      </c>
      <c r="F9" s="107">
        <f>SUMIFS('SEDS 2022'!G:G,'SEDS 2022'!$C:$C,$A9,'SEDS 2022'!$B:$B,$A$1)</f>
        <v>369</v>
      </c>
      <c r="G9" s="82">
        <f t="shared" si="0"/>
        <v>1.1903225806451614</v>
      </c>
    </row>
    <row r="10" spans="1:8">
      <c r="A10" t="s">
        <v>4004</v>
      </c>
      <c r="C10" t="s">
        <v>4209</v>
      </c>
      <c r="D10" t="s">
        <v>4210</v>
      </c>
      <c r="E10" s="107">
        <f>SUMIFS('SEDS 2022'!F:F,'SEDS 2022'!$C:$C,$A10,'SEDS 2022'!$B:$B,$A$1)</f>
        <v>45077</v>
      </c>
      <c r="F10" s="107">
        <f>SUMIFS('SEDS 2022'!G:G,'SEDS 2022'!$C:$C,$A10,'SEDS 2022'!$B:$B,$A$1)</f>
        <v>45845</v>
      </c>
      <c r="G10" s="82">
        <f t="shared" si="0"/>
        <v>1.0170375135878609</v>
      </c>
    </row>
    <row r="11" spans="1:8">
      <c r="A11" t="s">
        <v>3892</v>
      </c>
      <c r="C11" t="s">
        <v>4211</v>
      </c>
      <c r="D11" t="s">
        <v>4212</v>
      </c>
      <c r="E11" s="107">
        <f>SUMIFS('SEDS 2022'!F:F,'SEDS 2022'!$C:$C,$A11,'SEDS 2022'!$B:$B,$A$1)</f>
        <v>142393</v>
      </c>
      <c r="F11" s="107">
        <f>SUMIFS('SEDS 2022'!G:G,'SEDS 2022'!$C:$C,$A11,'SEDS 2022'!$B:$B,$A$1)</f>
        <v>144115</v>
      </c>
      <c r="G11" s="82">
        <f t="shared" si="0"/>
        <v>1.0120932911027929</v>
      </c>
      <c r="H11" t="s">
        <v>124</v>
      </c>
    </row>
    <row r="12" spans="1:8">
      <c r="A12" t="s">
        <v>3993</v>
      </c>
      <c r="C12" t="s">
        <v>4213</v>
      </c>
      <c r="D12" t="s">
        <v>4214</v>
      </c>
      <c r="E12" s="107">
        <f>SUMIFS('SEDS 2022'!F:F,'SEDS 2022'!$C:$C,$A12,'SEDS 2022'!$B:$B,$A$1)</f>
        <v>218379</v>
      </c>
      <c r="F12" s="107">
        <f>SUMIFS('SEDS 2022'!G:G,'SEDS 2022'!$C:$C,$A12,'SEDS 2022'!$B:$B,$A$1)</f>
        <v>215258</v>
      </c>
      <c r="G12" s="82">
        <f t="shared" si="0"/>
        <v>0.98570833276093395</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0.98570833276093395</v>
      </c>
      <c r="E2">
        <f>$D$2*INDEX('AEO 2023 Table 7'!18:18,MATCH(E$1,'AEO 2023 Table 7'!1:1,0))/INDEX('AEO 2023 Table 7'!18:18,MATCH($D$1,'AEO 2023 Table 7'!1:1,0))</f>
        <v>1.005836720134704</v>
      </c>
      <c r="F2">
        <f>$D$2*INDEX('AEO 2023 Table 7'!18:18,MATCH(F$1,'AEO 2023 Table 7'!1:1,0))/INDEX('AEO 2023 Table 7'!18:18,MATCH($D$1,'AEO 2023 Table 7'!1:1,0))</f>
        <v>1.0131681600096141</v>
      </c>
      <c r="G2">
        <f>$D$2*INDEX('AEO 2023 Table 7'!18:18,MATCH(G$1,'AEO 2023 Table 7'!1:1,0))/INDEX('AEO 2023 Table 7'!18:18,MATCH($D$1,'AEO 2023 Table 7'!1:1,0))</f>
        <v>1.0169308327277145</v>
      </c>
      <c r="H2">
        <f>$D$2*INDEX('AEO 2023 Table 7'!18:18,MATCH(H$1,'AEO 2023 Table 7'!1:1,0))/INDEX('AEO 2023 Table 7'!18:18,MATCH($D$1,'AEO 2023 Table 7'!1:1,0))</f>
        <v>1.0241687475987409</v>
      </c>
      <c r="I2">
        <f>$D$2*INDEX('AEO 2023 Table 7'!18:18,MATCH(I$1,'AEO 2023 Table 7'!1:1,0))/INDEX('AEO 2023 Table 7'!18:18,MATCH($D$1,'AEO 2023 Table 7'!1:1,0))</f>
        <v>1.0337704361773186</v>
      </c>
      <c r="J2">
        <f>$D$2*INDEX('AEO 2023 Table 7'!18:18,MATCH(J$1,'AEO 2023 Table 7'!1:1,0))/INDEX('AEO 2023 Table 7'!18:18,MATCH($D$1,'AEO 2023 Table 7'!1:1,0))</f>
        <v>1.042653631545633</v>
      </c>
      <c r="K2">
        <f>$D$2*INDEX('AEO 2023 Table 7'!18:18,MATCH(K$1,'AEO 2023 Table 7'!1:1,0))/INDEX('AEO 2023 Table 7'!18:18,MATCH($D$1,'AEO 2023 Table 7'!1:1,0))</f>
        <v>1.0495923506469378</v>
      </c>
      <c r="L2">
        <f>$D$2*INDEX('AEO 2023 Table 7'!18:18,MATCH(L$1,'AEO 2023 Table 7'!1:1,0))/INDEX('AEO 2023 Table 7'!18:18,MATCH($D$1,'AEO 2023 Table 7'!1:1,0))</f>
        <v>1.0548862121978719</v>
      </c>
      <c r="M2">
        <f>$D$2*INDEX('AEO 2023 Table 7'!18:18,MATCH(M$1,'AEO 2023 Table 7'!1:1,0))/INDEX('AEO 2023 Table 7'!18:18,MATCH($D$1,'AEO 2023 Table 7'!1:1,0))</f>
        <v>1.0593692401327071</v>
      </c>
      <c r="N2">
        <f>$D$2*INDEX('AEO 2023 Table 7'!18:18,MATCH(N$1,'AEO 2023 Table 7'!1:1,0))/INDEX('AEO 2023 Table 7'!18:18,MATCH($D$1,'AEO 2023 Table 7'!1:1,0))</f>
        <v>1.0631400382851175</v>
      </c>
      <c r="O2">
        <f>$D$2*INDEX('AEO 2023 Table 7'!18:18,MATCH(O$1,'AEO 2023 Table 7'!1:1,0))/INDEX('AEO 2023 Table 7'!18:18,MATCH($D$1,'AEO 2023 Table 7'!1:1,0))</f>
        <v>1.0685855713741821</v>
      </c>
      <c r="P2">
        <f>$D$2*INDEX('AEO 2023 Table 7'!18:18,MATCH(P$1,'AEO 2023 Table 7'!1:1,0))/INDEX('AEO 2023 Table 7'!18:18,MATCH($D$1,'AEO 2023 Table 7'!1:1,0))</f>
        <v>1.0755395252314712</v>
      </c>
      <c r="Q2">
        <f>$D$2*INDEX('AEO 2023 Table 7'!18:18,MATCH(Q$1,'AEO 2023 Table 7'!1:1,0))/INDEX('AEO 2023 Table 7'!18:18,MATCH($D$1,'AEO 2023 Table 7'!1:1,0))</f>
        <v>1.0818904323597991</v>
      </c>
      <c r="R2">
        <f>$D$2*INDEX('AEO 2023 Table 7'!18:18,MATCH(R$1,'AEO 2023 Table 7'!1:1,0))/INDEX('AEO 2023 Table 7'!18:18,MATCH($D$1,'AEO 2023 Table 7'!1:1,0))</f>
        <v>1.0870501424286545</v>
      </c>
      <c r="S2">
        <f>$D$2*INDEX('AEO 2023 Table 7'!18:18,MATCH(S$1,'AEO 2023 Table 7'!1:1,0))/INDEX('AEO 2023 Table 7'!18:18,MATCH($D$1,'AEO 2023 Table 7'!1:1,0))</f>
        <v>1.0930465850254438</v>
      </c>
      <c r="T2">
        <f>$D$2*INDEX('AEO 2023 Table 7'!18:18,MATCH(T$1,'AEO 2023 Table 7'!1:1,0))/INDEX('AEO 2023 Table 7'!18:18,MATCH($D$1,'AEO 2023 Table 7'!1:1,0))</f>
        <v>1.099812980645309</v>
      </c>
      <c r="U2">
        <f>$D$2*INDEX('AEO 2023 Table 7'!18:18,MATCH(U$1,'AEO 2023 Table 7'!1:1,0))/INDEX('AEO 2023 Table 7'!18:18,MATCH($D$1,'AEO 2023 Table 7'!1:1,0))</f>
        <v>1.1066304131310685</v>
      </c>
      <c r="V2">
        <f>$D$2*INDEX('AEO 2023 Table 7'!18:18,MATCH(V$1,'AEO 2023 Table 7'!1:1,0))/INDEX('AEO 2023 Table 7'!18:18,MATCH($D$1,'AEO 2023 Table 7'!1:1,0))</f>
        <v>1.1144176292714987</v>
      </c>
      <c r="W2">
        <f>$D$2*INDEX('AEO 2023 Table 7'!18:18,MATCH(W$1,'AEO 2023 Table 7'!1:1,0))/INDEX('AEO 2023 Table 7'!18:18,MATCH($D$1,'AEO 2023 Table 7'!1:1,0))</f>
        <v>1.1223973126070215</v>
      </c>
      <c r="X2">
        <f>$D$2*INDEX('AEO 2023 Table 7'!18:18,MATCH(X$1,'AEO 2023 Table 7'!1:1,0))/INDEX('AEO 2023 Table 7'!18:18,MATCH($D$1,'AEO 2023 Table 7'!1:1,0))</f>
        <v>1.1307190189011447</v>
      </c>
      <c r="Y2">
        <f>$D$2*INDEX('AEO 2023 Table 7'!18:18,MATCH(Y$1,'AEO 2023 Table 7'!1:1,0))/INDEX('AEO 2023 Table 7'!18:18,MATCH($D$1,'AEO 2023 Table 7'!1:1,0))</f>
        <v>1.1388010297366074</v>
      </c>
      <c r="Z2">
        <f>$D$2*INDEX('AEO 2023 Table 7'!18:18,MATCH(Z$1,'AEO 2023 Table 7'!1:1,0))/INDEX('AEO 2023 Table 7'!18:18,MATCH($D$1,'AEO 2023 Table 7'!1:1,0))</f>
        <v>1.1471703868945384</v>
      </c>
      <c r="AA2">
        <f>$D$2*INDEX('AEO 2023 Table 7'!18:18,MATCH(AA$1,'AEO 2023 Table 7'!1:1,0))/INDEX('AEO 2023 Table 7'!18:18,MATCH($D$1,'AEO 2023 Table 7'!1:1,0))</f>
        <v>1.1560676324207899</v>
      </c>
      <c r="AB2">
        <f>$D$2*INDEX('AEO 2023 Table 7'!18:18,MATCH(AB$1,'AEO 2023 Table 7'!1:1,0))/INDEX('AEO 2023 Table 7'!18:18,MATCH($D$1,'AEO 2023 Table 7'!1:1,0))</f>
        <v>1.1664052496762987</v>
      </c>
      <c r="AC2">
        <f>$D$2*INDEX('AEO 2023 Table 7'!18:18,MATCH(AC$1,'AEO 2023 Table 7'!1:1,0))/INDEX('AEO 2023 Table 7'!18:18,MATCH($D$1,'AEO 2023 Table 7'!1:1,0))</f>
        <v>1.1775033403970805</v>
      </c>
      <c r="AD2">
        <f>$D$2*INDEX('AEO 2023 Table 7'!18:18,MATCH(AD$1,'AEO 2023 Table 7'!1:1,0))/INDEX('AEO 2023 Table 7'!18:18,MATCH($D$1,'AEO 2023 Table 7'!1:1,0))</f>
        <v>1.1889532719917995</v>
      </c>
      <c r="AE2">
        <f>$D$2*INDEX('AEO 2023 Table 7'!18:18,MATCH(AE$1,'AEO 2023 Table 7'!1:1,0))/INDEX('AEO 2023 Table 7'!18:18,MATCH($D$1,'AEO 2023 Table 7'!1:1,0))</f>
        <v>1.2005538593586906</v>
      </c>
      <c r="AF2">
        <f>$D$2*INDEX('AEO 2023 Table 7'!18:18,MATCH(AF$1,'AEO 2023 Table 7'!1:1,0))/INDEX('AEO 2023 Table 7'!18:18,MATCH($D$1,'AEO 2023 Table 7'!1:1,0))</f>
        <v>1.2132138625391036</v>
      </c>
    </row>
    <row r="3" spans="1:32">
      <c r="A3" t="s">
        <v>124</v>
      </c>
      <c r="B3">
        <f>INDEX('AEO 2021 Table 7'!22:22,MATCH(B$1,'AEO 2021 Table 7'!1:1,0))/INDEX('AEO 2021 Table 7'!22:22,MATCH(B$1,'AEO 2021 Table 7'!1:1,0))</f>
        <v>1</v>
      </c>
      <c r="C3">
        <v>1</v>
      </c>
      <c r="D3" s="108">
        <f>'seds growth'!G11</f>
        <v>1.0120932911027929</v>
      </c>
      <c r="E3">
        <f>$D$3*INDEX('AEO 2023 Table 7'!22:22,MATCH(E$1,'AEO 2023 Table 7'!1:1,0))/INDEX('AEO 2023 Table 7'!22:22,MATCH($D$1,'AEO 2023 Table 7'!1:1,0))</f>
        <v>1.0779015660507867</v>
      </c>
      <c r="F3">
        <f>$D$3*INDEX('AEO 2023 Table 7'!22:22,MATCH(F$1,'AEO 2023 Table 7'!1:1,0))/INDEX('AEO 2023 Table 7'!22:22,MATCH($D$1,'AEO 2023 Table 7'!1:1,0))</f>
        <v>1.1153108987060028</v>
      </c>
      <c r="G3">
        <f>$D$3*INDEX('AEO 2023 Table 7'!22:22,MATCH(G$1,'AEO 2023 Table 7'!1:1,0))/INDEX('AEO 2023 Table 7'!22:22,MATCH($D$1,'AEO 2023 Table 7'!1:1,0))</f>
        <v>1.1385151712365971</v>
      </c>
      <c r="H3">
        <f>$D$3*INDEX('AEO 2023 Table 7'!22:22,MATCH(H$1,'AEO 2023 Table 7'!1:1,0))/INDEX('AEO 2023 Table 7'!22:22,MATCH($D$1,'AEO 2023 Table 7'!1:1,0))</f>
        <v>1.1554449130435478</v>
      </c>
      <c r="I3">
        <f>$D$3*INDEX('AEO 2023 Table 7'!22:22,MATCH(I$1,'AEO 2023 Table 7'!1:1,0))/INDEX('AEO 2023 Table 7'!22:22,MATCH($D$1,'AEO 2023 Table 7'!1:1,0))</f>
        <v>1.1681465034169056</v>
      </c>
      <c r="J3">
        <f>$D$3*INDEX('AEO 2023 Table 7'!22:22,MATCH(J$1,'AEO 2023 Table 7'!1:1,0))/INDEX('AEO 2023 Table 7'!22:22,MATCH($D$1,'AEO 2023 Table 7'!1:1,0))</f>
        <v>1.1778463683603082</v>
      </c>
      <c r="K3">
        <f>$D$3*INDEX('AEO 2023 Table 7'!22:22,MATCH(K$1,'AEO 2023 Table 7'!1:1,0))/INDEX('AEO 2023 Table 7'!22:22,MATCH($D$1,'AEO 2023 Table 7'!1:1,0))</f>
        <v>1.1850963113283679</v>
      </c>
      <c r="L3">
        <f>$D$3*INDEX('AEO 2023 Table 7'!22:22,MATCH(L$1,'AEO 2023 Table 7'!1:1,0))/INDEX('AEO 2023 Table 7'!22:22,MATCH($D$1,'AEO 2023 Table 7'!1:1,0))</f>
        <v>1.1904325800746713</v>
      </c>
      <c r="M3">
        <f>$D$3*INDEX('AEO 2023 Table 7'!22:22,MATCH(M$1,'AEO 2023 Table 7'!1:1,0))/INDEX('AEO 2023 Table 7'!22:22,MATCH($D$1,'AEO 2023 Table 7'!1:1,0))</f>
        <v>1.1940999303177975</v>
      </c>
      <c r="N3">
        <f>$D$3*INDEX('AEO 2023 Table 7'!22:22,MATCH(N$1,'AEO 2023 Table 7'!1:1,0))/INDEX('AEO 2023 Table 7'!22:22,MATCH($D$1,'AEO 2023 Table 7'!1:1,0))</f>
        <v>1.1970498264821194</v>
      </c>
      <c r="O3">
        <f>$D$3*INDEX('AEO 2023 Table 7'!22:22,MATCH(O$1,'AEO 2023 Table 7'!1:1,0))/INDEX('AEO 2023 Table 7'!22:22,MATCH($D$1,'AEO 2023 Table 7'!1:1,0))</f>
        <v>1.1996730298537928</v>
      </c>
      <c r="P3">
        <f>$D$3*INDEX('AEO 2023 Table 7'!22:22,MATCH(P$1,'AEO 2023 Table 7'!1:1,0))/INDEX('AEO 2023 Table 7'!22:22,MATCH($D$1,'AEO 2023 Table 7'!1:1,0))</f>
        <v>1.2022345410570694</v>
      </c>
      <c r="Q3">
        <f>$D$3*INDEX('AEO 2023 Table 7'!22:22,MATCH(Q$1,'AEO 2023 Table 7'!1:1,0))/INDEX('AEO 2023 Table 7'!22:22,MATCH($D$1,'AEO 2023 Table 7'!1:1,0))</f>
        <v>1.2042941343297109</v>
      </c>
      <c r="R3">
        <f>$D$3*INDEX('AEO 2023 Table 7'!22:22,MATCH(R$1,'AEO 2023 Table 7'!1:1,0))/INDEX('AEO 2023 Table 7'!22:22,MATCH($D$1,'AEO 2023 Table 7'!1:1,0))</f>
        <v>1.2060622471029041</v>
      </c>
      <c r="S3">
        <f>$D$3*INDEX('AEO 2023 Table 7'!22:22,MATCH(S$1,'AEO 2023 Table 7'!1:1,0))/INDEX('AEO 2023 Table 7'!22:22,MATCH($D$1,'AEO 2023 Table 7'!1:1,0))</f>
        <v>1.207600733042868</v>
      </c>
      <c r="T3">
        <f>$D$3*INDEX('AEO 2023 Table 7'!22:22,MATCH(T$1,'AEO 2023 Table 7'!1:1,0))/INDEX('AEO 2023 Table 7'!22:22,MATCH($D$1,'AEO 2023 Table 7'!1:1,0))</f>
        <v>1.2083139651071559</v>
      </c>
      <c r="U3">
        <f>$D$3*INDEX('AEO 2023 Table 7'!22:22,MATCH(U$1,'AEO 2023 Table 7'!1:1,0))/INDEX('AEO 2023 Table 7'!22:22,MATCH($D$1,'AEO 2023 Table 7'!1:1,0))</f>
        <v>1.2086044823874462</v>
      </c>
      <c r="V3">
        <f>$D$3*INDEX('AEO 2023 Table 7'!22:22,MATCH(V$1,'AEO 2023 Table 7'!1:1,0))/INDEX('AEO 2023 Table 7'!22:22,MATCH($D$1,'AEO 2023 Table 7'!1:1,0))</f>
        <v>1.2086011370753977</v>
      </c>
      <c r="W3">
        <f>$D$3*INDEX('AEO 2023 Table 7'!22:22,MATCH(W$1,'AEO 2023 Table 7'!1:1,0))/INDEX('AEO 2023 Table 7'!22:22,MATCH($D$1,'AEO 2023 Table 7'!1:1,0))</f>
        <v>1.2082989112029381</v>
      </c>
      <c r="X3">
        <f>$D$3*INDEX('AEO 2023 Table 7'!22:22,MATCH(X$1,'AEO 2023 Table 7'!1:1,0))/INDEX('AEO 2023 Table 7'!22:22,MATCH($D$1,'AEO 2023 Table 7'!1:1,0))</f>
        <v>1.2078413532636216</v>
      </c>
      <c r="Y3">
        <f>$D$3*INDEX('AEO 2023 Table 7'!22:22,MATCH(Y$1,'AEO 2023 Table 7'!1:1,0))/INDEX('AEO 2023 Table 7'!22:22,MATCH($D$1,'AEO 2023 Table 7'!1:1,0))</f>
        <v>1.2069565066912484</v>
      </c>
      <c r="Z3">
        <f>$D$3*INDEX('AEO 2023 Table 7'!22:22,MATCH(Z$1,'AEO 2023 Table 7'!1:1,0))/INDEX('AEO 2023 Table 7'!22:22,MATCH($D$1,'AEO 2023 Table 7'!1:1,0))</f>
        <v>1.2060953368532867</v>
      </c>
      <c r="AA3">
        <f>$D$3*INDEX('AEO 2023 Table 7'!22:22,MATCH(AA$1,'AEO 2023 Table 7'!1:1,0))/INDEX('AEO 2023 Table 7'!22:22,MATCH($D$1,'AEO 2023 Table 7'!1:1,0))</f>
        <v>1.2050680030587668</v>
      </c>
      <c r="AB3">
        <f>$D$3*INDEX('AEO 2023 Table 7'!22:22,MATCH(AB$1,'AEO 2023 Table 7'!1:1,0))/INDEX('AEO 2023 Table 7'!22:22,MATCH($D$1,'AEO 2023 Table 7'!1:1,0))</f>
        <v>1.2043809163384713</v>
      </c>
      <c r="AC3">
        <f>$D$3*INDEX('AEO 2023 Table 7'!22:22,MATCH(AC$1,'AEO 2023 Table 7'!1:1,0))/INDEX('AEO 2023 Table 7'!22:22,MATCH($D$1,'AEO 2023 Table 7'!1:1,0))</f>
        <v>1.2031941092114902</v>
      </c>
      <c r="AD3">
        <f>$D$3*INDEX('AEO 2023 Table 7'!22:22,MATCH(AD$1,'AEO 2023 Table 7'!1:1,0))/INDEX('AEO 2023 Table 7'!22:22,MATCH($D$1,'AEO 2023 Table 7'!1:1,0))</f>
        <v>1.2021072807725226</v>
      </c>
      <c r="AE3">
        <f>$D$3*INDEX('AEO 2023 Table 7'!22:22,MATCH(AE$1,'AEO 2023 Table 7'!1:1,0))/INDEX('AEO 2023 Table 7'!22:22,MATCH($D$1,'AEO 2023 Table 7'!1:1,0))</f>
        <v>1.2008075578283477</v>
      </c>
      <c r="AF3">
        <f>$D$3*INDEX('AEO 2023 Table 7'!22:22,MATCH(AF$1,'AEO 2023 Table 7'!1:1,0))/INDEX('AEO 2023 Table 7'!22:22,MATCH($D$1,'AEO 2023 Table 7'!1:1,0))</f>
        <v>1.199674615993126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1.021964928057554</v>
      </c>
      <c r="E4">
        <f>$D$4*'AEO 2023 Table 7'!G65/'AEO 2023 Table 7'!$F$65*'calibration multiplier'!$E$3</f>
        <v>1.096843663106797</v>
      </c>
      <c r="F4">
        <f>$D$4*'AEO 2023 Table 7'!H65/'AEO 2023 Table 7'!$F$65*'calibration multiplier'!$E$3</f>
        <v>1.1125351627310871</v>
      </c>
      <c r="G4">
        <f>$D$4*'AEO 2023 Table 7'!I65/'AEO 2023 Table 7'!$F$65*'calibration multiplier'!$E$3</f>
        <v>1.1146893483888147</v>
      </c>
      <c r="H4">
        <f>$D$4*'AEO 2023 Table 7'!J65/'AEO 2023 Table 7'!$F$65*'calibration multiplier'!$E$3</f>
        <v>1.1288319345611706</v>
      </c>
      <c r="I4">
        <f>$D$4*'AEO 2023 Table 7'!K65/'AEO 2023 Table 7'!$F$65*'calibration multiplier'!$E$3</f>
        <v>1.142807523944217</v>
      </c>
      <c r="J4">
        <f>$D$4*'AEO 2023 Table 7'!L65/'AEO 2023 Table 7'!$F$65*'calibration multiplier'!$E$3</f>
        <v>1.1538646803542691</v>
      </c>
      <c r="K4">
        <f>$D$4*'AEO 2023 Table 7'!M65/'AEO 2023 Table 7'!$F$65*'calibration multiplier'!$E$3</f>
        <v>1.1620890899168457</v>
      </c>
      <c r="L4">
        <f>$D$4*'AEO 2023 Table 7'!N65/'AEO 2023 Table 7'!$F$65*'calibration multiplier'!$E$3</f>
        <v>1.1678610531805269</v>
      </c>
      <c r="M4">
        <f>$D$4*'AEO 2023 Table 7'!O65/'AEO 2023 Table 7'!$F$65*'calibration multiplier'!$E$3</f>
        <v>1.1736384857713686</v>
      </c>
      <c r="N4">
        <f>$D$4*'AEO 2023 Table 7'!P65/'AEO 2023 Table 7'!$F$65*'calibration multiplier'!$E$3</f>
        <v>1.1828101827981929</v>
      </c>
      <c r="O4">
        <f>$D$4*'AEO 2023 Table 7'!Q65/'AEO 2023 Table 7'!$F$65*'calibration multiplier'!$E$3</f>
        <v>1.1924766716221629</v>
      </c>
      <c r="P4">
        <f>$D$4*'AEO 2023 Table 7'!R65/'AEO 2023 Table 7'!$F$65*'calibration multiplier'!$E$3</f>
        <v>1.2012111870979354</v>
      </c>
      <c r="Q4">
        <f>$D$4*'AEO 2023 Table 7'!S65/'AEO 2023 Table 7'!$F$65*'calibration multiplier'!$E$3</f>
        <v>1.2116105657614504</v>
      </c>
      <c r="R4">
        <f>$D$4*'AEO 2023 Table 7'!T65/'AEO 2023 Table 7'!$F$65*'calibration multiplier'!$E$3</f>
        <v>1.2250654751987904</v>
      </c>
      <c r="S4">
        <f>$D$4*'AEO 2023 Table 7'!U65/'AEO 2023 Table 7'!$F$65*'calibration multiplier'!$E$3</f>
        <v>1.2411343583971743</v>
      </c>
      <c r="T4">
        <f>$D$4*'AEO 2023 Table 7'!V65/'AEO 2023 Table 7'!$F$65*'calibration multiplier'!$E$3</f>
        <v>1.2580079619318152</v>
      </c>
      <c r="U4">
        <f>$D$4*'AEO 2023 Table 7'!W65/'AEO 2023 Table 7'!$F$65*'calibration multiplier'!$E$3</f>
        <v>1.2756250293385119</v>
      </c>
      <c r="V4">
        <f>$D$4*'AEO 2023 Table 7'!X65/'AEO 2023 Table 7'!$F$65*'calibration multiplier'!$E$3</f>
        <v>1.2961007317412452</v>
      </c>
      <c r="W4">
        <f>$D$4*'AEO 2023 Table 7'!Y65/'AEO 2023 Table 7'!$F$65*'calibration multiplier'!$E$3</f>
        <v>1.3157024356636851</v>
      </c>
      <c r="X4">
        <f>$D$4*'AEO 2023 Table 7'!Z65/'AEO 2023 Table 7'!$F$65*'calibration multiplier'!$E$3</f>
        <v>1.335645425600958</v>
      </c>
      <c r="Y4">
        <f>$D$4*'AEO 2023 Table 7'!AA65/'AEO 2023 Table 7'!$F$65*'calibration multiplier'!$E$3</f>
        <v>1.3558917808847488</v>
      </c>
      <c r="Z4">
        <f>$D$4*'AEO 2023 Table 7'!AB65/'AEO 2023 Table 7'!$F$65*'calibration multiplier'!$E$3</f>
        <v>1.3760863598714179</v>
      </c>
      <c r="AA4">
        <f>$D$4*'AEO 2023 Table 7'!AC65/'AEO 2023 Table 7'!$F$65*'calibration multiplier'!$E$3</f>
        <v>1.3957427570654659</v>
      </c>
      <c r="AB4">
        <f>$D$4*'AEO 2023 Table 7'!AD65/'AEO 2023 Table 7'!$F$65*'calibration multiplier'!$E$3</f>
        <v>1.4148908714553714</v>
      </c>
      <c r="AC4">
        <f>$D$4*'AEO 2023 Table 7'!AE65/'AEO 2023 Table 7'!$F$65*'calibration multiplier'!$E$3</f>
        <v>1.4354205378860909</v>
      </c>
      <c r="AD4">
        <f>$D$4*'AEO 2023 Table 7'!AF65/'AEO 2023 Table 7'!$F$65*'calibration multiplier'!$E$3</f>
        <v>1.4561551217744346</v>
      </c>
      <c r="AE4">
        <f>$D$4*'AEO 2023 Table 7'!AG65/'AEO 2023 Table 7'!$F$65*'calibration multiplier'!$E$3</f>
        <v>1.4765910803997995</v>
      </c>
      <c r="AF4">
        <f>$D$4*'AEO 2023 Table 7'!AH65/'AEO 2023 Table 7'!$F$65*'calibration multiplier'!$E$3</f>
        <v>1.4993824959224089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0.98570833276093395</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0.98360249247095988</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0.98194713049949711</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0.98800932408796016</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0.99822670355819743</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1.0068334273277617</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1.0144823299454078</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1.0215626705189822</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1.0291377676917202</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1.0380048590537825</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1.0505178197232861</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1.0624327576683665</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1.0735483471593059</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1.0856981394983856</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1.0967300049768569</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1.109944553673615</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1.1231832443383338</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1.135629288957573</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1.1496792660926034</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1.1643249847230703</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1.1792841749650613</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1.1938858313875671</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1.2078097633494276</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1.221552036351683</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1.2367239460025912</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1.252453431232289</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1.2675330861546841</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1.2836249876156318</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1.3022147849536492</v>
      </c>
    </row>
    <row r="3" spans="1:32">
      <c r="A3" t="s">
        <v>124</v>
      </c>
      <c r="B3">
        <v>1</v>
      </c>
      <c r="C3">
        <v>1</v>
      </c>
      <c r="D3" s="108">
        <f>'seds growth'!G11</f>
        <v>1.0120932911027929</v>
      </c>
      <c r="E3">
        <f>$D$3*INDEX('AEO 2023 Table 49'!50:50,MATCH(E1,'AEO 2023 Table 49'!13:13,0))/INDEX('AEO 2023 Table 49'!50:50,MATCH($D$1,'AEO 2023 Table 49'!13:13,0))</f>
        <v>0.99625413824675246</v>
      </c>
      <c r="F3">
        <f>$D$3*INDEX('AEO 2023 Table 49'!50:50,MATCH(F1,'AEO 2023 Table 49'!13:13,0))/INDEX('AEO 2023 Table 49'!50:50,MATCH($D$1,'AEO 2023 Table 49'!13:13,0))</f>
        <v>0.98380806521822028</v>
      </c>
      <c r="G3">
        <f>$D$3*INDEX('AEO 2023 Table 49'!50:50,MATCH(G1,'AEO 2023 Table 49'!13:13,0))/INDEX('AEO 2023 Table 49'!50:50,MATCH($D$1,'AEO 2023 Table 49'!13:13,0))</f>
        <v>0.98282413519238854</v>
      </c>
      <c r="H3">
        <f>$D$3*INDEX('AEO 2023 Table 49'!50:50,MATCH(H1,'AEO 2023 Table 49'!13:13,0))/INDEX('AEO 2023 Table 49'!50:50,MATCH($D$1,'AEO 2023 Table 49'!13:13,0))</f>
        <v>0.98898017403387517</v>
      </c>
      <c r="I3">
        <f>$D$3*INDEX('AEO 2023 Table 49'!50:50,MATCH(I1,'AEO 2023 Table 49'!13:13,0))/INDEX('AEO 2023 Table 49'!50:50,MATCH($D$1,'AEO 2023 Table 49'!13:13,0))</f>
        <v>0.99335983661717842</v>
      </c>
      <c r="J3">
        <f>$D$3*INDEX('AEO 2023 Table 49'!50:50,MATCH(J1,'AEO 2023 Table 49'!13:13,0))/INDEX('AEO 2023 Table 49'!50:50,MATCH($D$1,'AEO 2023 Table 49'!13:13,0))</f>
        <v>0.9965388844465175</v>
      </c>
      <c r="K3">
        <f>$D$3*INDEX('AEO 2023 Table 49'!50:50,MATCH(K1,'AEO 2023 Table 49'!13:13,0))/INDEX('AEO 2023 Table 49'!50:50,MATCH($D$1,'AEO 2023 Table 49'!13:13,0))</f>
        <v>0.99717595108156387</v>
      </c>
      <c r="L3">
        <f>$D$3*INDEX('AEO 2023 Table 49'!50:50,MATCH(L1,'AEO 2023 Table 49'!13:13,0))/INDEX('AEO 2023 Table 49'!50:50,MATCH($D$1,'AEO 2023 Table 49'!13:13,0))</f>
        <v>0.99740584532216714</v>
      </c>
      <c r="M3">
        <f>$D$3*INDEX('AEO 2023 Table 49'!50:50,MATCH(M1,'AEO 2023 Table 49'!13:13,0))/INDEX('AEO 2023 Table 49'!50:50,MATCH($D$1,'AEO 2023 Table 49'!13:13,0))</f>
        <v>0.99766811910952791</v>
      </c>
      <c r="N3">
        <f>$D$3*INDEX('AEO 2023 Table 49'!50:50,MATCH(N1,'AEO 2023 Table 49'!13:13,0))/INDEX('AEO 2023 Table 49'!50:50,MATCH($D$1,'AEO 2023 Table 49'!13:13,0))</f>
        <v>0.99991940982344363</v>
      </c>
      <c r="O3">
        <f>$D$3*INDEX('AEO 2023 Table 49'!50:50,MATCH(O1,'AEO 2023 Table 49'!13:13,0))/INDEX('AEO 2023 Table 49'!50:50,MATCH($D$1,'AEO 2023 Table 49'!13:13,0))</f>
        <v>0.99990231324951651</v>
      </c>
      <c r="P3">
        <f>$D$3*INDEX('AEO 2023 Table 49'!50:50,MATCH(P1,'AEO 2023 Table 49'!13:13,0))/INDEX('AEO 2023 Table 49'!50:50,MATCH($D$1,'AEO 2023 Table 49'!13:13,0))</f>
        <v>0.99718115368053284</v>
      </c>
      <c r="Q3">
        <f>$D$3*INDEX('AEO 2023 Table 49'!50:50,MATCH(Q1,'AEO 2023 Table 49'!13:13,0))/INDEX('AEO 2023 Table 49'!50:50,MATCH($D$1,'AEO 2023 Table 49'!13:13,0))</f>
        <v>0.99490920956904483</v>
      </c>
      <c r="R3">
        <f>$D$3*INDEX('AEO 2023 Table 49'!50:50,MATCH(R1,'AEO 2023 Table 49'!13:13,0))/INDEX('AEO 2023 Table 49'!50:50,MATCH($D$1,'AEO 2023 Table 49'!13:13,0))</f>
        <v>0.99091995304406899</v>
      </c>
      <c r="S3">
        <f>$D$3*INDEX('AEO 2023 Table 49'!50:50,MATCH(S1,'AEO 2023 Table 49'!13:13,0))/INDEX('AEO 2023 Table 49'!50:50,MATCH($D$1,'AEO 2023 Table 49'!13:13,0))</f>
        <v>0.99014187486339666</v>
      </c>
      <c r="T3">
        <f>$D$3*INDEX('AEO 2023 Table 49'!50:50,MATCH(T1,'AEO 2023 Table 49'!13:13,0))/INDEX('AEO 2023 Table 49'!50:50,MATCH($D$1,'AEO 2023 Table 49'!13:13,0))</f>
        <v>0.99007868033918722</v>
      </c>
      <c r="U3">
        <f>$D$3*INDEX('AEO 2023 Table 49'!50:50,MATCH(U1,'AEO 2023 Table 49'!13:13,0))/INDEX('AEO 2023 Table 49'!50:50,MATCH($D$1,'AEO 2023 Table 49'!13:13,0))</f>
        <v>0.98891755877926979</v>
      </c>
      <c r="V3">
        <f>$D$3*INDEX('AEO 2023 Table 49'!50:50,MATCH(V1,'AEO 2023 Table 49'!13:13,0))/INDEX('AEO 2023 Table 49'!50:50,MATCH($D$1,'AEO 2023 Table 49'!13:13,0))</f>
        <v>0.98881950521784712</v>
      </c>
      <c r="W3">
        <f>$D$3*INDEX('AEO 2023 Table 49'!50:50,MATCH(W1,'AEO 2023 Table 49'!13:13,0))/INDEX('AEO 2023 Table 49'!50:50,MATCH($D$1,'AEO 2023 Table 49'!13:13,0))</f>
        <v>0.98800970796604137</v>
      </c>
      <c r="X3">
        <f>$D$3*INDEX('AEO 2023 Table 49'!50:50,MATCH(X1,'AEO 2023 Table 49'!13:13,0))/INDEX('AEO 2023 Table 49'!50:50,MATCH($D$1,'AEO 2023 Table 49'!13:13,0))</f>
        <v>0.98783928901396412</v>
      </c>
      <c r="Y3">
        <f>$D$3*INDEX('AEO 2023 Table 49'!50:50,MATCH(Y1,'AEO 2023 Table 49'!13:13,0))/INDEX('AEO 2023 Table 49'!50:50,MATCH($D$1,'AEO 2023 Table 49'!13:13,0))</f>
        <v>0.98706765859122347</v>
      </c>
      <c r="Z3">
        <f>$D$3*INDEX('AEO 2023 Table 49'!50:50,MATCH(Z1,'AEO 2023 Table 49'!13:13,0))/INDEX('AEO 2023 Table 49'!50:50,MATCH($D$1,'AEO 2023 Table 49'!13:13,0))</f>
        <v>0.98565268160127828</v>
      </c>
      <c r="AA3">
        <f>$D$3*INDEX('AEO 2023 Table 49'!50:50,MATCH(AA1,'AEO 2023 Table 49'!13:13,0))/INDEX('AEO 2023 Table 49'!50:50,MATCH($D$1,'AEO 2023 Table 49'!13:13,0))</f>
        <v>0.98352191686118906</v>
      </c>
      <c r="AB3">
        <f>$D$3*INDEX('AEO 2023 Table 49'!50:50,MATCH(AB1,'AEO 2023 Table 49'!13:13,0))/INDEX('AEO 2023 Table 49'!50:50,MATCH($D$1,'AEO 2023 Table 49'!13:13,0))</f>
        <v>0.98133092973719627</v>
      </c>
      <c r="AC3">
        <f>$D$3*INDEX('AEO 2023 Table 49'!50:50,MATCH(AC1,'AEO 2023 Table 49'!13:13,0))/INDEX('AEO 2023 Table 49'!50:50,MATCH($D$1,'AEO 2023 Table 49'!13:13,0))</f>
        <v>0.97850229670855282</v>
      </c>
      <c r="AD3">
        <f>$D$3*INDEX('AEO 2023 Table 49'!50:50,MATCH(AD1,'AEO 2023 Table 49'!13:13,0))/INDEX('AEO 2023 Table 49'!50:50,MATCH($D$1,'AEO 2023 Table 49'!13:13,0))</f>
        <v>0.97529086933245646</v>
      </c>
      <c r="AE3">
        <f>$D$3*INDEX('AEO 2023 Table 49'!50:50,MATCH(AE1,'AEO 2023 Table 49'!13:13,0))/INDEX('AEO 2023 Table 49'!50:50,MATCH($D$1,'AEO 2023 Table 49'!13:13,0))</f>
        <v>0.97392826481121708</v>
      </c>
      <c r="AF3">
        <f>$D$3*INDEX('AEO 2023 Table 49'!50:50,MATCH(AF1,'AEO 2023 Table 49'!13:13,0))/INDEX('AEO 2023 Table 49'!50:50,MATCH($D$1,'AEO 2023 Table 49'!13:13,0))</f>
        <v>0.97376750937543521</v>
      </c>
    </row>
    <row r="4" spans="1:32">
      <c r="A4" t="s">
        <v>122</v>
      </c>
      <c r="B4">
        <v>1</v>
      </c>
      <c r="C4">
        <v>1</v>
      </c>
      <c r="D4" s="108">
        <f>'seds growth'!G8</f>
        <v>1.021964928057554</v>
      </c>
      <c r="E4">
        <f>$D$4*'AEO 2023 Table 7'!G65/'AEO 2023 Table 7'!$F$65</f>
        <v>1.096843663106797</v>
      </c>
      <c r="F4">
        <f>$D$4*'AEO 2023 Table 7'!H65/'AEO 2023 Table 7'!$F$65</f>
        <v>1.1125351627310871</v>
      </c>
      <c r="G4">
        <f>$D$4*'AEO 2023 Table 7'!I65/'AEO 2023 Table 7'!$F$65</f>
        <v>1.1146893483888147</v>
      </c>
      <c r="H4">
        <f>$D$4*'AEO 2023 Table 7'!J65/'AEO 2023 Table 7'!$F$65</f>
        <v>1.1288319345611706</v>
      </c>
      <c r="I4">
        <f>$D$4*'AEO 2023 Table 7'!K65/'AEO 2023 Table 7'!$F$65</f>
        <v>1.142807523944217</v>
      </c>
      <c r="J4">
        <f>$D$4*'AEO 2023 Table 7'!L65/'AEO 2023 Table 7'!$F$65</f>
        <v>1.1538646803542691</v>
      </c>
      <c r="K4">
        <f>$D$4*'AEO 2023 Table 7'!M65/'AEO 2023 Table 7'!$F$65</f>
        <v>1.1620890899168457</v>
      </c>
      <c r="L4">
        <f>$D$4*'AEO 2023 Table 7'!N65/'AEO 2023 Table 7'!$F$65</f>
        <v>1.1678610531805269</v>
      </c>
      <c r="M4">
        <f>$D$4*'AEO 2023 Table 7'!O65/'AEO 2023 Table 7'!$F$65</f>
        <v>1.1736384857713686</v>
      </c>
      <c r="N4">
        <f>$D$4*'AEO 2023 Table 7'!P65/'AEO 2023 Table 7'!$F$65</f>
        <v>1.1828101827981929</v>
      </c>
      <c r="O4">
        <f>$D$4*'AEO 2023 Table 7'!Q65/'AEO 2023 Table 7'!$F$65</f>
        <v>1.1924766716221629</v>
      </c>
      <c r="P4">
        <f>$D$4*'AEO 2023 Table 7'!R65/'AEO 2023 Table 7'!$F$65</f>
        <v>1.2012111870979354</v>
      </c>
      <c r="Q4">
        <f>$D$4*'AEO 2023 Table 7'!S65/'AEO 2023 Table 7'!$F$65</f>
        <v>1.2116105657614504</v>
      </c>
      <c r="R4">
        <f>$D$4*'AEO 2023 Table 7'!T65/'AEO 2023 Table 7'!$F$65</f>
        <v>1.2250654751987904</v>
      </c>
      <c r="S4">
        <f>$D$4*'AEO 2023 Table 7'!U65/'AEO 2023 Table 7'!$F$65</f>
        <v>1.2411343583971743</v>
      </c>
      <c r="T4">
        <f>$D$4*'AEO 2023 Table 7'!V65/'AEO 2023 Table 7'!$F$65</f>
        <v>1.2580079619318152</v>
      </c>
      <c r="U4">
        <f>$D$4*'AEO 2023 Table 7'!W65/'AEO 2023 Table 7'!$F$65</f>
        <v>1.2756250293385119</v>
      </c>
      <c r="V4">
        <f>$D$4*'AEO 2023 Table 7'!X65/'AEO 2023 Table 7'!$F$65</f>
        <v>1.2961007317412452</v>
      </c>
      <c r="W4">
        <f>$D$4*'AEO 2023 Table 7'!Y65/'AEO 2023 Table 7'!$F$65</f>
        <v>1.3157024356636851</v>
      </c>
      <c r="X4">
        <f>$D$4*'AEO 2023 Table 7'!Z65/'AEO 2023 Table 7'!$F$65</f>
        <v>1.335645425600958</v>
      </c>
      <c r="Y4">
        <f>$D$4*'AEO 2023 Table 7'!AA65/'AEO 2023 Table 7'!$F$65</f>
        <v>1.3558917808847488</v>
      </c>
      <c r="Z4">
        <f>$D$4*'AEO 2023 Table 7'!AB65/'AEO 2023 Table 7'!$F$65</f>
        <v>1.3760863598714179</v>
      </c>
      <c r="AA4">
        <f>$D$4*'AEO 2023 Table 7'!AC65/'AEO 2023 Table 7'!$F$65</f>
        <v>1.3957427570654659</v>
      </c>
      <c r="AB4">
        <f>$D$4*'AEO 2023 Table 7'!AD65/'AEO 2023 Table 7'!$F$65</f>
        <v>1.4148908714553714</v>
      </c>
      <c r="AC4">
        <f>$D$4*'AEO 2023 Table 7'!AE65/'AEO 2023 Table 7'!$F$65</f>
        <v>1.4354205378860909</v>
      </c>
      <c r="AD4">
        <f>$D$4*'AEO 2023 Table 7'!AF65/'AEO 2023 Table 7'!$F$65</f>
        <v>1.4561551217744346</v>
      </c>
      <c r="AE4">
        <f>$D$4*'AEO 2023 Table 7'!AG65/'AEO 2023 Table 7'!$F$65</f>
        <v>1.4765910803997995</v>
      </c>
      <c r="AF4">
        <f>$D$4*'AEO 2023 Table 7'!AH65/'AEO 2023 Table 7'!$F$65</f>
        <v>1.4993824959224089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0.98570833276093395</v>
      </c>
      <c r="E2" s="108">
        <f>'growth rates from 2022 psgr'!E2</f>
        <v>1.005836720134704</v>
      </c>
      <c r="F2" s="108">
        <f>'growth rates from 2022 psgr'!F2</f>
        <v>1.0131681600096141</v>
      </c>
      <c r="G2" s="108">
        <f>'growth rates from 2022 psgr'!G2</f>
        <v>1.0169308327277145</v>
      </c>
      <c r="H2" s="108">
        <f>'growth rates from 2022 psgr'!H2</f>
        <v>1.0241687475987409</v>
      </c>
      <c r="I2" s="108">
        <f>'growth rates from 2022 psgr'!I2</f>
        <v>1.0337704361773186</v>
      </c>
      <c r="J2" s="108">
        <f>'growth rates from 2022 psgr'!J2</f>
        <v>1.042653631545633</v>
      </c>
      <c r="K2" s="108">
        <f>'growth rates from 2022 psgr'!K2</f>
        <v>1.0495923506469378</v>
      </c>
      <c r="L2" s="108">
        <f>'growth rates from 2022 psgr'!L2</f>
        <v>1.0548862121978719</v>
      </c>
      <c r="M2" s="108">
        <f>'growth rates from 2022 psgr'!M2</f>
        <v>1.0593692401327071</v>
      </c>
      <c r="N2" s="108">
        <f>'growth rates from 2022 psgr'!N2</f>
        <v>1.0631400382851175</v>
      </c>
      <c r="O2" s="108">
        <f>'growth rates from 2022 psgr'!O2</f>
        <v>1.0685855713741821</v>
      </c>
      <c r="P2" s="108">
        <f>'growth rates from 2022 psgr'!P2</f>
        <v>1.0755395252314712</v>
      </c>
      <c r="Q2" s="108">
        <f>'growth rates from 2022 psgr'!Q2</f>
        <v>1.0818904323597991</v>
      </c>
      <c r="R2" s="108">
        <f>'growth rates from 2022 psgr'!R2</f>
        <v>1.0870501424286545</v>
      </c>
      <c r="S2" s="108">
        <f>'growth rates from 2022 psgr'!S2</f>
        <v>1.0930465850254438</v>
      </c>
      <c r="T2" s="108">
        <f>'growth rates from 2022 psgr'!T2</f>
        <v>1.099812980645309</v>
      </c>
      <c r="U2" s="108">
        <f>'growth rates from 2022 psgr'!U2</f>
        <v>1.1066304131310685</v>
      </c>
      <c r="V2" s="108">
        <f>'growth rates from 2022 psgr'!V2</f>
        <v>1.1144176292714987</v>
      </c>
      <c r="W2" s="108">
        <f>'growth rates from 2022 psgr'!W2</f>
        <v>1.1223973126070215</v>
      </c>
      <c r="X2" s="108">
        <f>'growth rates from 2022 psgr'!X2</f>
        <v>1.1307190189011447</v>
      </c>
      <c r="Y2" s="108">
        <f>'growth rates from 2022 psgr'!Y2</f>
        <v>1.1388010297366074</v>
      </c>
      <c r="Z2" s="108">
        <f>'growth rates from 2022 psgr'!Z2</f>
        <v>1.1471703868945384</v>
      </c>
      <c r="AA2" s="108">
        <f>'growth rates from 2022 psgr'!AA2</f>
        <v>1.1560676324207899</v>
      </c>
      <c r="AB2" s="108">
        <f>'growth rates from 2022 psgr'!AB2</f>
        <v>1.1664052496762987</v>
      </c>
      <c r="AC2" s="108">
        <f>'growth rates from 2022 psgr'!AC2</f>
        <v>1.1775033403970805</v>
      </c>
      <c r="AD2" s="108">
        <f>'growth rates from 2022 psgr'!AD2</f>
        <v>1.1889532719917995</v>
      </c>
      <c r="AE2" s="108">
        <f>'growth rates from 2022 psgr'!AE2</f>
        <v>1.2005538593586906</v>
      </c>
      <c r="AF2" s="108">
        <f>'growth rates from 2022 psgr'!AF2</f>
        <v>1.2132138625391036</v>
      </c>
    </row>
    <row r="3" spans="1:32">
      <c r="A3" t="s">
        <v>124</v>
      </c>
      <c r="B3">
        <f>INDEX('AEO 2021 Table 7'!22:22,MATCH(B$1,'AEO 2021 Table 7'!1:1,0))/INDEX('AEO 2021 Table 7'!22:22,MATCH(B$1,'AEO 2021 Table 7'!1:1,0))</f>
        <v>1</v>
      </c>
      <c r="C3">
        <v>1</v>
      </c>
      <c r="D3" s="108">
        <f>'growth rates from 2022 psgr'!D3</f>
        <v>1.0120932911027929</v>
      </c>
      <c r="E3" s="108">
        <f>'growth rates from 2022 psgr'!E3</f>
        <v>1.0779015660507867</v>
      </c>
      <c r="F3" s="108">
        <f>'growth rates from 2022 psgr'!F3</f>
        <v>1.1153108987060028</v>
      </c>
      <c r="G3" s="108">
        <f>'growth rates from 2022 psgr'!G3</f>
        <v>1.1385151712365971</v>
      </c>
      <c r="H3" s="108">
        <f>'growth rates from 2022 psgr'!H3</f>
        <v>1.1554449130435478</v>
      </c>
      <c r="I3" s="108">
        <f>'growth rates from 2022 psgr'!I3</f>
        <v>1.1681465034169056</v>
      </c>
      <c r="J3" s="108">
        <f>'growth rates from 2022 psgr'!J3</f>
        <v>1.1778463683603082</v>
      </c>
      <c r="K3" s="108">
        <f>'growth rates from 2022 psgr'!K3</f>
        <v>1.1850963113283679</v>
      </c>
      <c r="L3" s="108">
        <f>'growth rates from 2022 psgr'!L3</f>
        <v>1.1904325800746713</v>
      </c>
      <c r="M3" s="108">
        <f>'growth rates from 2022 psgr'!M3</f>
        <v>1.1940999303177975</v>
      </c>
      <c r="N3" s="108">
        <f>'growth rates from 2022 psgr'!N3</f>
        <v>1.1970498264821194</v>
      </c>
      <c r="O3" s="108">
        <f>'growth rates from 2022 psgr'!O3</f>
        <v>1.1996730298537928</v>
      </c>
      <c r="P3" s="108">
        <f>'growth rates from 2022 psgr'!P3</f>
        <v>1.2022345410570694</v>
      </c>
      <c r="Q3" s="108">
        <f>'growth rates from 2022 psgr'!Q3</f>
        <v>1.2042941343297109</v>
      </c>
      <c r="R3" s="108">
        <f>'growth rates from 2022 psgr'!R3</f>
        <v>1.2060622471029041</v>
      </c>
      <c r="S3" s="108">
        <f>'growth rates from 2022 psgr'!S3</f>
        <v>1.207600733042868</v>
      </c>
      <c r="T3" s="108">
        <f>'growth rates from 2022 psgr'!T3</f>
        <v>1.2083139651071559</v>
      </c>
      <c r="U3" s="108">
        <f>'growth rates from 2022 psgr'!U3</f>
        <v>1.2086044823874462</v>
      </c>
      <c r="V3" s="108">
        <f>'growth rates from 2022 psgr'!V3</f>
        <v>1.2086011370753977</v>
      </c>
      <c r="W3" s="108">
        <f>'growth rates from 2022 psgr'!W3</f>
        <v>1.2082989112029381</v>
      </c>
      <c r="X3" s="108">
        <f>'growth rates from 2022 psgr'!X3</f>
        <v>1.2078413532636216</v>
      </c>
      <c r="Y3" s="108">
        <f>'growth rates from 2022 psgr'!Y3</f>
        <v>1.2069565066912484</v>
      </c>
      <c r="Z3" s="108">
        <f>'growth rates from 2022 psgr'!Z3</f>
        <v>1.2060953368532867</v>
      </c>
      <c r="AA3" s="108">
        <f>'growth rates from 2022 psgr'!AA3</f>
        <v>1.2050680030587668</v>
      </c>
      <c r="AB3" s="108">
        <f>'growth rates from 2022 psgr'!AB3</f>
        <v>1.2043809163384713</v>
      </c>
      <c r="AC3" s="108">
        <f>'growth rates from 2022 psgr'!AC3</f>
        <v>1.2031941092114902</v>
      </c>
      <c r="AD3" s="108">
        <f>'growth rates from 2022 psgr'!AD3</f>
        <v>1.2021072807725226</v>
      </c>
      <c r="AE3" s="108">
        <f>'growth rates from 2022 psgr'!AE3</f>
        <v>1.2008075578283477</v>
      </c>
      <c r="AF3" s="108">
        <f>'growth rates from 2022 psgr'!AF3</f>
        <v>1.199674615993126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1.021964928057554</v>
      </c>
      <c r="E4" s="108">
        <f>'growth rates from 2022 psgr'!E4</f>
        <v>1.096843663106797</v>
      </c>
      <c r="F4" s="108">
        <f>'growth rates from 2022 psgr'!F4</f>
        <v>1.1125351627310871</v>
      </c>
      <c r="G4" s="108">
        <f>'growth rates from 2022 psgr'!G4</f>
        <v>1.1146893483888147</v>
      </c>
      <c r="H4" s="108">
        <f>'growth rates from 2022 psgr'!H4</f>
        <v>1.1288319345611706</v>
      </c>
      <c r="I4" s="108">
        <f>'growth rates from 2022 psgr'!I4</f>
        <v>1.142807523944217</v>
      </c>
      <c r="J4" s="108">
        <f>'growth rates from 2022 psgr'!J4</f>
        <v>1.1538646803542691</v>
      </c>
      <c r="K4" s="108">
        <f>'growth rates from 2022 psgr'!K4</f>
        <v>1.1620890899168457</v>
      </c>
      <c r="L4" s="108">
        <f>'growth rates from 2022 psgr'!L4</f>
        <v>1.1678610531805269</v>
      </c>
      <c r="M4" s="108">
        <f>'growth rates from 2022 psgr'!M4</f>
        <v>1.1736384857713686</v>
      </c>
      <c r="N4" s="108">
        <f>'growth rates from 2022 psgr'!N4</f>
        <v>1.1828101827981929</v>
      </c>
      <c r="O4" s="108">
        <f>'growth rates from 2022 psgr'!O4</f>
        <v>1.1924766716221629</v>
      </c>
      <c r="P4" s="108">
        <f>'growth rates from 2022 psgr'!P4</f>
        <v>1.2012111870979354</v>
      </c>
      <c r="Q4" s="108">
        <f>'growth rates from 2022 psgr'!Q4</f>
        <v>1.2116105657614504</v>
      </c>
      <c r="R4" s="108">
        <f>'growth rates from 2022 psgr'!R4</f>
        <v>1.2250654751987904</v>
      </c>
      <c r="S4" s="108">
        <f>'growth rates from 2022 psgr'!S4</f>
        <v>1.2411343583971743</v>
      </c>
      <c r="T4" s="108">
        <f>'growth rates from 2022 psgr'!T4</f>
        <v>1.2580079619318152</v>
      </c>
      <c r="U4" s="108">
        <f>'growth rates from 2022 psgr'!U4</f>
        <v>1.2756250293385119</v>
      </c>
      <c r="V4" s="108">
        <f>'growth rates from 2022 psgr'!V4</f>
        <v>1.2961007317412452</v>
      </c>
      <c r="W4" s="108">
        <f>'growth rates from 2022 psgr'!W4</f>
        <v>1.3157024356636851</v>
      </c>
      <c r="X4" s="108">
        <f>'growth rates from 2022 psgr'!X4</f>
        <v>1.335645425600958</v>
      </c>
      <c r="Y4" s="108">
        <f>'growth rates from 2022 psgr'!Y4</f>
        <v>1.3558917808847488</v>
      </c>
      <c r="Z4" s="108">
        <f>'growth rates from 2022 psgr'!Z4</f>
        <v>1.3760863598714179</v>
      </c>
      <c r="AA4" s="108">
        <f>'growth rates from 2022 psgr'!AA4</f>
        <v>1.3957427570654659</v>
      </c>
      <c r="AB4" s="108">
        <f>'growth rates from 2022 psgr'!AB4</f>
        <v>1.4148908714553714</v>
      </c>
      <c r="AC4" s="108">
        <f>'growth rates from 2022 psgr'!AC4</f>
        <v>1.4354205378860909</v>
      </c>
      <c r="AD4" s="108">
        <f>'growth rates from 2022 psgr'!AD4</f>
        <v>1.4561551217744346</v>
      </c>
      <c r="AE4" s="108">
        <f>'growth rates from 2022 psgr'!AE4</f>
        <v>1.4765910803997995</v>
      </c>
      <c r="AF4" s="108">
        <f>'growth rates from 2022 psgr'!AF4</f>
        <v>1.4993824959224089</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0.98570833276093395</v>
      </c>
      <c r="E2" s="108">
        <f>'growth rates from 2022 frgt'!E2</f>
        <v>0.98360249247095988</v>
      </c>
      <c r="F2" s="108">
        <f>'growth rates from 2022 frgt'!F2</f>
        <v>0.98194713049949711</v>
      </c>
      <c r="G2" s="108">
        <f>'growth rates from 2022 frgt'!G2</f>
        <v>0.98800932408796016</v>
      </c>
      <c r="H2" s="108">
        <f>'growth rates from 2022 frgt'!H2</f>
        <v>0.99822670355819743</v>
      </c>
      <c r="I2" s="108">
        <f>'growth rates from 2022 frgt'!I2</f>
        <v>1.0068334273277617</v>
      </c>
      <c r="J2" s="108">
        <f>'growth rates from 2022 frgt'!J2</f>
        <v>1.0144823299454078</v>
      </c>
      <c r="K2" s="108">
        <f>'growth rates from 2022 frgt'!K2</f>
        <v>1.0215626705189822</v>
      </c>
      <c r="L2" s="108">
        <f>'growth rates from 2022 frgt'!L2</f>
        <v>1.0291377676917202</v>
      </c>
      <c r="M2" s="108">
        <f>'growth rates from 2022 frgt'!M2</f>
        <v>1.0380048590537825</v>
      </c>
      <c r="N2" s="108">
        <f>'growth rates from 2022 frgt'!N2</f>
        <v>1.0505178197232861</v>
      </c>
      <c r="O2" s="108">
        <f>'growth rates from 2022 frgt'!O2</f>
        <v>1.0624327576683665</v>
      </c>
      <c r="P2" s="108">
        <f>'growth rates from 2022 frgt'!P2</f>
        <v>1.0735483471593059</v>
      </c>
      <c r="Q2" s="108">
        <f>'growth rates from 2022 frgt'!Q2</f>
        <v>1.0856981394983856</v>
      </c>
      <c r="R2" s="108">
        <f>'growth rates from 2022 frgt'!R2</f>
        <v>1.0967300049768569</v>
      </c>
      <c r="S2" s="108">
        <f>'growth rates from 2022 frgt'!S2</f>
        <v>1.109944553673615</v>
      </c>
      <c r="T2" s="108">
        <f>'growth rates from 2022 frgt'!T2</f>
        <v>1.1231832443383338</v>
      </c>
      <c r="U2" s="108">
        <f>'growth rates from 2022 frgt'!U2</f>
        <v>1.135629288957573</v>
      </c>
      <c r="V2" s="108">
        <f>'growth rates from 2022 frgt'!V2</f>
        <v>1.1496792660926034</v>
      </c>
      <c r="W2" s="108">
        <f>'growth rates from 2022 frgt'!W2</f>
        <v>1.1643249847230703</v>
      </c>
      <c r="X2" s="108">
        <f>'growth rates from 2022 frgt'!X2</f>
        <v>1.1792841749650613</v>
      </c>
      <c r="Y2" s="108">
        <f>'growth rates from 2022 frgt'!Y2</f>
        <v>1.1938858313875671</v>
      </c>
      <c r="Z2" s="108">
        <f>'growth rates from 2022 frgt'!Z2</f>
        <v>1.2078097633494276</v>
      </c>
      <c r="AA2" s="108">
        <f>'growth rates from 2022 frgt'!AA2</f>
        <v>1.221552036351683</v>
      </c>
      <c r="AB2" s="108">
        <f>'growth rates from 2022 frgt'!AB2</f>
        <v>1.2367239460025912</v>
      </c>
      <c r="AC2" s="108">
        <f>'growth rates from 2022 frgt'!AC2</f>
        <v>1.252453431232289</v>
      </c>
      <c r="AD2" s="108">
        <f>'growth rates from 2022 frgt'!AD2</f>
        <v>1.2675330861546841</v>
      </c>
      <c r="AE2" s="108">
        <f>'growth rates from 2022 frgt'!AE2</f>
        <v>1.2836249876156318</v>
      </c>
      <c r="AF2" s="108">
        <f>'growth rates from 2022 frgt'!AF2</f>
        <v>1.3022147849536492</v>
      </c>
    </row>
    <row r="3" spans="1:32">
      <c r="A3" t="s">
        <v>124</v>
      </c>
      <c r="B3">
        <v>1</v>
      </c>
      <c r="C3">
        <v>1</v>
      </c>
      <c r="D3" s="108">
        <f>'growth rates from 2022 frgt'!D3</f>
        <v>1.0120932911027929</v>
      </c>
      <c r="E3" s="108">
        <f>'growth rates from 2022 frgt'!E3</f>
        <v>0.99625413824675246</v>
      </c>
      <c r="F3" s="108">
        <f>'growth rates from 2022 frgt'!F3</f>
        <v>0.98380806521822028</v>
      </c>
      <c r="G3" s="108">
        <f>'growth rates from 2022 frgt'!G3</f>
        <v>0.98282413519238854</v>
      </c>
      <c r="H3" s="108">
        <f>'growth rates from 2022 frgt'!H3</f>
        <v>0.98898017403387517</v>
      </c>
      <c r="I3" s="108">
        <f>'growth rates from 2022 frgt'!I3</f>
        <v>0.99335983661717842</v>
      </c>
      <c r="J3" s="108">
        <f>'growth rates from 2022 frgt'!J3</f>
        <v>0.9965388844465175</v>
      </c>
      <c r="K3" s="108">
        <f>'growth rates from 2022 frgt'!K3</f>
        <v>0.99717595108156387</v>
      </c>
      <c r="L3" s="108">
        <f>'growth rates from 2022 frgt'!L3</f>
        <v>0.99740584532216714</v>
      </c>
      <c r="M3" s="108">
        <f>'growth rates from 2022 frgt'!M3</f>
        <v>0.99766811910952791</v>
      </c>
      <c r="N3" s="108">
        <f>'growth rates from 2022 frgt'!N3</f>
        <v>0.99991940982344363</v>
      </c>
      <c r="O3" s="108">
        <f>'growth rates from 2022 frgt'!O3</f>
        <v>0.99990231324951651</v>
      </c>
      <c r="P3" s="108">
        <f>'growth rates from 2022 frgt'!P3</f>
        <v>0.99718115368053284</v>
      </c>
      <c r="Q3" s="108">
        <f>'growth rates from 2022 frgt'!Q3</f>
        <v>0.99490920956904483</v>
      </c>
      <c r="R3" s="108">
        <f>'growth rates from 2022 frgt'!R3</f>
        <v>0.99091995304406899</v>
      </c>
      <c r="S3" s="108">
        <f>'growth rates from 2022 frgt'!S3</f>
        <v>0.99014187486339666</v>
      </c>
      <c r="T3" s="108">
        <f>'growth rates from 2022 frgt'!T3</f>
        <v>0.99007868033918722</v>
      </c>
      <c r="U3" s="108">
        <f>'growth rates from 2022 frgt'!U3</f>
        <v>0.98891755877926979</v>
      </c>
      <c r="V3" s="108">
        <f>'growth rates from 2022 frgt'!V3</f>
        <v>0.98881950521784712</v>
      </c>
      <c r="W3" s="108">
        <f>'growth rates from 2022 frgt'!W3</f>
        <v>0.98800970796604137</v>
      </c>
      <c r="X3" s="108">
        <f>'growth rates from 2022 frgt'!X3</f>
        <v>0.98783928901396412</v>
      </c>
      <c r="Y3" s="108">
        <f>'growth rates from 2022 frgt'!Y3</f>
        <v>0.98706765859122347</v>
      </c>
      <c r="Z3" s="108">
        <f>'growth rates from 2022 frgt'!Z3</f>
        <v>0.98565268160127828</v>
      </c>
      <c r="AA3" s="108">
        <f>'growth rates from 2022 frgt'!AA3</f>
        <v>0.98352191686118906</v>
      </c>
      <c r="AB3" s="108">
        <f>'growth rates from 2022 frgt'!AB3</f>
        <v>0.98133092973719627</v>
      </c>
      <c r="AC3" s="108">
        <f>'growth rates from 2022 frgt'!AC3</f>
        <v>0.97850229670855282</v>
      </c>
      <c r="AD3" s="108">
        <f>'growth rates from 2022 frgt'!AD3</f>
        <v>0.97529086933245646</v>
      </c>
      <c r="AE3" s="108">
        <f>'growth rates from 2022 frgt'!AE3</f>
        <v>0.97392826481121708</v>
      </c>
      <c r="AF3" s="108">
        <f>'growth rates from 2022 frgt'!AF3</f>
        <v>0.97376750937543521</v>
      </c>
    </row>
    <row r="4" spans="1:32">
      <c r="A4" t="s">
        <v>122</v>
      </c>
      <c r="B4">
        <v>1</v>
      </c>
      <c r="C4">
        <v>1</v>
      </c>
      <c r="D4" s="108">
        <f>'growth rates from 2022 frgt'!D4</f>
        <v>1.021964928057554</v>
      </c>
      <c r="E4" s="108">
        <f>'growth rates from 2022 frgt'!E4</f>
        <v>1.096843663106797</v>
      </c>
      <c r="F4" s="108">
        <f>'growth rates from 2022 frgt'!F4</f>
        <v>1.1125351627310871</v>
      </c>
      <c r="G4" s="108">
        <f>'growth rates from 2022 frgt'!G4</f>
        <v>1.1146893483888147</v>
      </c>
      <c r="H4" s="108">
        <f>'growth rates from 2022 frgt'!H4</f>
        <v>1.1288319345611706</v>
      </c>
      <c r="I4" s="108">
        <f>'growth rates from 2022 frgt'!I4</f>
        <v>1.142807523944217</v>
      </c>
      <c r="J4" s="108">
        <f>'growth rates from 2022 frgt'!J4</f>
        <v>1.1538646803542691</v>
      </c>
      <c r="K4" s="108">
        <f>'growth rates from 2022 frgt'!K4</f>
        <v>1.1620890899168457</v>
      </c>
      <c r="L4" s="108">
        <f>'growth rates from 2022 frgt'!L4</f>
        <v>1.1678610531805269</v>
      </c>
      <c r="M4" s="108">
        <f>'growth rates from 2022 frgt'!M4</f>
        <v>1.1736384857713686</v>
      </c>
      <c r="N4" s="108">
        <f>'growth rates from 2022 frgt'!N4</f>
        <v>1.1828101827981929</v>
      </c>
      <c r="O4" s="108">
        <f>'growth rates from 2022 frgt'!O4</f>
        <v>1.1924766716221629</v>
      </c>
      <c r="P4" s="108">
        <f>'growth rates from 2022 frgt'!P4</f>
        <v>1.2012111870979354</v>
      </c>
      <c r="Q4" s="108">
        <f>'growth rates from 2022 frgt'!Q4</f>
        <v>1.2116105657614504</v>
      </c>
      <c r="R4" s="108">
        <f>'growth rates from 2022 frgt'!R4</f>
        <v>1.2250654751987904</v>
      </c>
      <c r="S4" s="108">
        <f>'growth rates from 2022 frgt'!S4</f>
        <v>1.2411343583971743</v>
      </c>
      <c r="T4" s="108">
        <f>'growth rates from 2022 frgt'!T4</f>
        <v>1.2580079619318152</v>
      </c>
      <c r="U4" s="108">
        <f>'growth rates from 2022 frgt'!U4</f>
        <v>1.2756250293385119</v>
      </c>
      <c r="V4" s="108">
        <f>'growth rates from 2022 frgt'!V4</f>
        <v>1.2961007317412452</v>
      </c>
      <c r="W4" s="108">
        <f>'growth rates from 2022 frgt'!W4</f>
        <v>1.3157024356636851</v>
      </c>
      <c r="X4" s="108">
        <f>'growth rates from 2022 frgt'!X4</f>
        <v>1.335645425600958</v>
      </c>
      <c r="Y4" s="108">
        <f>'growth rates from 2022 frgt'!Y4</f>
        <v>1.3558917808847488</v>
      </c>
      <c r="Z4" s="108">
        <f>'growth rates from 2022 frgt'!Z4</f>
        <v>1.3760863598714179</v>
      </c>
      <c r="AA4" s="108">
        <f>'growth rates from 2022 frgt'!AA4</f>
        <v>1.3957427570654659</v>
      </c>
      <c r="AB4" s="108">
        <f>'growth rates from 2022 frgt'!AB4</f>
        <v>1.4148908714553714</v>
      </c>
      <c r="AC4" s="108">
        <f>'growth rates from 2022 frgt'!AC4</f>
        <v>1.4354205378860909</v>
      </c>
      <c r="AD4" s="108">
        <f>'growth rates from 2022 frgt'!AD4</f>
        <v>1.4561551217744346</v>
      </c>
      <c r="AE4" s="108">
        <f>'growth rates from 2022 frgt'!AE4</f>
        <v>1.4765910803997995</v>
      </c>
      <c r="AF4" s="108">
        <f>'growth rates from 2022 frgt'!AF4</f>
        <v>1.4993824959224089</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2025-01-03T23:22:49Z</dcterms:modified>
</cp:coreProperties>
</file>