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K\elec\CSC\"/>
    </mc:Choice>
  </mc:AlternateContent>
  <xr:revisionPtr revIDLastSave="0" documentId="8_{1DAD57D6-C1EA-497F-8676-543C46F1629C}" xr6:coauthVersionLast="47" xr6:coauthVersionMax="47" xr10:uidLastSave="{00000000-0000-0000-0000-000000000000}"/>
  <bookViews>
    <workbookView xWindow="915" yWindow="885" windowWidth="19965" windowHeight="7170" activeTab="3" xr2:uid="{F87DB1D1-DC21-4EA7-B1DF-998EE56837F8}"/>
  </bookViews>
  <sheets>
    <sheet name="About" sheetId="1" r:id="rId1"/>
    <sheet name="state specific NEC" sheetId="6" r:id="rId2"/>
    <sheet name="CSC-CSCCCMvSoECBtY" sheetId="2" r:id="rId3"/>
    <sheet name="CSC-CSCMBCfPTwNEC" sheetId="3" r:id="rId4"/>
    <sheet name="CSC-CSCSoCECBiaSY" sheetId="4" r:id="rId5"/>
    <sheet name="CSC-CSCSoCEHCBiaSY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3" s="1"/>
  <c r="CE1" i="2" l="1"/>
  <c r="CB2" i="2"/>
  <c r="CC2" i="2" s="1"/>
  <c r="BK2" i="2"/>
  <c r="BK1" i="2" s="1"/>
  <c r="CC1" i="2" l="1"/>
  <c r="CD2" i="2"/>
  <c r="CD1" i="2" s="1"/>
  <c r="CB1" i="2"/>
  <c r="BL2" i="2"/>
  <c r="AQ1" i="2"/>
  <c r="AQ2" i="2"/>
  <c r="AR2" i="2" s="1"/>
  <c r="AP2" i="2"/>
  <c r="AP1" i="2" s="1"/>
  <c r="AJ2" i="2"/>
  <c r="AJ1" i="2" s="1"/>
  <c r="D2" i="2"/>
  <c r="D1" i="2" s="1"/>
  <c r="C2" i="2"/>
  <c r="C1" i="2" s="1"/>
  <c r="B1" i="2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20" i="1"/>
  <c r="C22" i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21" i="1"/>
  <c r="BL1" i="2" l="1"/>
  <c r="BM2" i="2"/>
  <c r="AR1" i="2"/>
  <c r="AS2" i="2"/>
  <c r="AK2" i="2"/>
  <c r="E2" i="2"/>
  <c r="BM1" i="2" l="1"/>
  <c r="BN2" i="2"/>
  <c r="AS1" i="2"/>
  <c r="AT2" i="2"/>
  <c r="AL2" i="2"/>
  <c r="AK1" i="2"/>
  <c r="E1" i="2"/>
  <c r="F2" i="2"/>
  <c r="BO2" i="2" l="1"/>
  <c r="BN1" i="2"/>
  <c r="AT1" i="2"/>
  <c r="AU2" i="2"/>
  <c r="AM2" i="2"/>
  <c r="AL1" i="2"/>
  <c r="F1" i="2"/>
  <c r="G2" i="2"/>
  <c r="BO1" i="2" l="1"/>
  <c r="BP2" i="2"/>
  <c r="AV2" i="2"/>
  <c r="AU1" i="2"/>
  <c r="AN2" i="2"/>
  <c r="AM1" i="2"/>
  <c r="G1" i="2"/>
  <c r="H2" i="2"/>
  <c r="BP1" i="2" l="1"/>
  <c r="BQ2" i="2"/>
  <c r="AW2" i="2"/>
  <c r="AV1" i="2"/>
  <c r="AO2" i="2"/>
  <c r="AO1" i="2" s="1"/>
  <c r="AN1" i="2"/>
  <c r="I2" i="2"/>
  <c r="H1" i="2"/>
  <c r="BR2" i="2" l="1"/>
  <c r="BQ1" i="2"/>
  <c r="AX2" i="2"/>
  <c r="AW1" i="2"/>
  <c r="I1" i="2"/>
  <c r="J2" i="2"/>
  <c r="BS2" i="2" l="1"/>
  <c r="BR1" i="2"/>
  <c r="AY2" i="2"/>
  <c r="AX1" i="2"/>
  <c r="K2" i="2"/>
  <c r="J1" i="2"/>
  <c r="BS1" i="2" l="1"/>
  <c r="BT2" i="2"/>
  <c r="AZ2" i="2"/>
  <c r="AY1" i="2"/>
  <c r="L2" i="2"/>
  <c r="K1" i="2"/>
  <c r="BT1" i="2" l="1"/>
  <c r="BU2" i="2"/>
  <c r="AZ1" i="2"/>
  <c r="BA2" i="2"/>
  <c r="L1" i="2"/>
  <c r="M2" i="2"/>
  <c r="BU1" i="2" l="1"/>
  <c r="BV2" i="2"/>
  <c r="BA1" i="2"/>
  <c r="BB2" i="2"/>
  <c r="M1" i="2"/>
  <c r="N2" i="2"/>
  <c r="BV1" i="2" l="1"/>
  <c r="BW2" i="2"/>
  <c r="BB1" i="2"/>
  <c r="BC2" i="2"/>
  <c r="N1" i="2"/>
  <c r="O2" i="2"/>
  <c r="BW1" i="2" l="1"/>
  <c r="BX2" i="2"/>
  <c r="BD2" i="2"/>
  <c r="BC1" i="2"/>
  <c r="O1" i="2"/>
  <c r="P2" i="2"/>
  <c r="BY2" i="2" l="1"/>
  <c r="BX1" i="2"/>
  <c r="BE2" i="2"/>
  <c r="BD1" i="2"/>
  <c r="Q2" i="2"/>
  <c r="P1" i="2"/>
  <c r="BZ2" i="2" l="1"/>
  <c r="BY1" i="2"/>
  <c r="BF2" i="2"/>
  <c r="BE1" i="2"/>
  <c r="Q1" i="2"/>
  <c r="R2" i="2"/>
  <c r="CA2" i="2" l="1"/>
  <c r="CA1" i="2" s="1"/>
  <c r="BZ1" i="2"/>
  <c r="BG2" i="2"/>
  <c r="BF1" i="2"/>
  <c r="S2" i="2"/>
  <c r="R1" i="2"/>
  <c r="BH2" i="2" l="1"/>
  <c r="BG1" i="2"/>
  <c r="T2" i="2"/>
  <c r="S1" i="2"/>
  <c r="BH1" i="2" l="1"/>
  <c r="BI2" i="2"/>
  <c r="T1" i="2"/>
  <c r="U2" i="2"/>
  <c r="BI1" i="2" l="1"/>
  <c r="BJ2" i="2"/>
  <c r="BJ1" i="2" s="1"/>
  <c r="U1" i="2"/>
  <c r="V2" i="2"/>
  <c r="V1" i="2" l="1"/>
  <c r="W2" i="2"/>
  <c r="W1" i="2" l="1"/>
  <c r="X2" i="2"/>
  <c r="Y2" i="2" l="1"/>
  <c r="X1" i="2"/>
  <c r="Y1" i="2" l="1"/>
  <c r="Z2" i="2"/>
  <c r="AA2" i="2" l="1"/>
  <c r="Z1" i="2"/>
  <c r="AB2" i="2" l="1"/>
  <c r="AA1" i="2"/>
  <c r="AB1" i="2" l="1"/>
  <c r="AC2" i="2"/>
  <c r="AC1" i="2" l="1"/>
  <c r="AD2" i="2"/>
  <c r="AD1" i="2" l="1"/>
  <c r="AE2" i="2"/>
  <c r="AE1" i="2" l="1"/>
  <c r="AF2" i="2"/>
  <c r="AF1" i="2" l="1"/>
  <c r="AG2" i="2"/>
  <c r="AG1" i="2" l="1"/>
  <c r="AH2" i="2"/>
  <c r="AH1" i="2" l="1"/>
  <c r="AI2" i="2"/>
  <c r="AI1" i="2" s="1"/>
</calcChain>
</file>

<file path=xl/sharedStrings.xml><?xml version="1.0" encoding="utf-8"?>
<sst xmlns="http://schemas.openxmlformats.org/spreadsheetml/2006/main" count="218" uniqueCount="142">
  <si>
    <t xml:space="preserve">Source: </t>
  </si>
  <si>
    <t>(none)</t>
  </si>
  <si>
    <t>These are calibrated variables used in establishing supply curves for resources.</t>
  </si>
  <si>
    <t>Share of existing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</si>
  <si>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</si>
  <si>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</si>
  <si>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</si>
  <si>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</si>
  <si>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</si>
  <si>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</si>
  <si>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</si>
  <si>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</si>
  <si>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</si>
  <si>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</si>
  <si>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</si>
  <si>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</si>
  <si>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</si>
  <si>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</si>
  <si>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</si>
  <si>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</si>
  <si>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</si>
  <si>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</si>
  <si>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</si>
  <si>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</si>
  <si>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</si>
  <si>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</si>
  <si>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</si>
  <si>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</si>
  <si>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</si>
  <si>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</si>
  <si>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</si>
  <si>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</si>
  <si>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Supply Curve Parameters</t>
  </si>
  <si>
    <t>CSC Capacity Supply Curve Share of Cost Effective Hybrid Capacity Built in a Single Year</t>
  </si>
  <si>
    <t>% of total installed capacity</t>
  </si>
  <si>
    <t>Share</t>
  </si>
  <si>
    <t>parameter 1</t>
  </si>
  <si>
    <t>parameter 2</t>
  </si>
  <si>
    <t>max share</t>
  </si>
  <si>
    <t>multiplier cutoff</t>
  </si>
  <si>
    <t>Max profitability cutoff</t>
  </si>
  <si>
    <t>Incremental Revenue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</si>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</sst>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About!$C$21:$C$121</c:f>
              <c:numCache>
                <c:formatCode>General</c:formatCode>
                <c:ptCount val="10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</c:numCache>
            </c:numRef>
          </c:xVal>
          <c:yVal>
            <c:numRef>
              <c:f>About!$B$21:$B$121</c:f>
              <c:numCache>
                <c:formatCode>General</c:formatCode>
                <c:ptCount val="101"/>
                <c:pt idx="0">
                  <c:v>2.7126613468153591E-6</c:v>
                </c:pt>
                <c:pt idx="1">
                  <c:v>2.1700603990693067E-5</c:v>
                </c:pt>
                <c:pt idx="2">
                  <c:v>7.3233247530835044E-5</c:v>
                </c:pt>
                <c:pt idx="3">
                  <c:v>1.7356088610352981E-4</c:v>
                </c:pt>
                <c:pt idx="4">
                  <c:v>3.3889264340773994E-4</c:v>
                </c:pt>
                <c:pt idx="5">
                  <c:v>5.853656677573426E-4</c:v>
                </c:pt>
                <c:pt idx="6">
                  <c:v>9.2900565297051587E-4</c:v>
                </c:pt>
                <c:pt idx="7">
                  <c:v>1.3856788240271701E-3</c:v>
                </c:pt>
                <c:pt idx="8">
                  <c:v>1.9710355922915369E-3</c:v>
                </c:pt>
                <c:pt idx="9">
                  <c:v>2.700446163192427E-3</c:v>
                </c:pt>
                <c:pt idx="10">
                  <c:v>3.5889284688606191E-3</c:v>
                </c:pt>
                <c:pt idx="11">
                  <c:v>4.651068898377464E-3</c:v>
                </c:pt>
                <c:pt idx="12">
                  <c:v>5.9009364077483913E-3</c:v>
                </c:pt>
                <c:pt idx="13">
                  <c:v>7.3519907089534368E-3</c:v>
                </c:pt>
                <c:pt idx="14">
                  <c:v>9.0169853605967954E-3</c:v>
                </c:pt>
                <c:pt idx="15">
                  <c:v>1.0907866709614121E-2</c:v>
                </c:pt>
                <c:pt idx="16">
                  <c:v>1.303566976172048E-2</c:v>
                </c:pt>
                <c:pt idx="17">
                  <c:v>1.5410412185000931E-2</c:v>
                </c:pt>
                <c:pt idx="18">
                  <c:v>1.8040987773186055E-2</c:v>
                </c:pt>
                <c:pt idx="19">
                  <c:v>2.0935060809395944E-2</c:v>
                </c:pt>
                <c:pt idx="20">
                  <c:v>2.4098962873959361E-2</c:v>
                </c:pt>
                <c:pt idx="21">
                  <c:v>2.7537593727665208E-2</c:v>
                </c:pt>
                <c:pt idx="22">
                  <c:v>3.1254327970773217E-2</c:v>
                </c:pt>
                <c:pt idx="23">
                  <c:v>3.5250929224621363E-2</c:v>
                </c:pt>
                <c:pt idx="24">
                  <c:v>3.9527473603179493E-2</c:v>
                </c:pt>
                <c:pt idx="25">
                  <c:v>4.4082284233117663E-2</c:v>
                </c:pt>
                <c:pt idx="26">
                  <c:v>4.8911878539958133E-2</c:v>
                </c:pt>
                <c:pt idx="27">
                  <c:v>5.4010929942227434E-2</c:v>
                </c:pt>
                <c:pt idx="28">
                  <c:v>5.9372245483401073E-2</c:v>
                </c:pt>
                <c:pt idx="29">
                  <c:v>6.4986760781754541E-2</c:v>
                </c:pt>
                <c:pt idx="30">
                  <c:v>7.0843553490771954E-2</c:v>
                </c:pt>
                <c:pt idx="31">
                  <c:v>7.6929876238228126E-2</c:v>
                </c:pt>
                <c:pt idx="32">
                  <c:v>8.3231209752196347E-2</c:v>
                </c:pt>
                <c:pt idx="33">
                  <c:v>8.973133658987105E-2</c:v>
                </c:pt>
                <c:pt idx="34">
                  <c:v>9.641243556416082E-2</c:v>
                </c:pt>
                <c:pt idx="35">
                  <c:v>0.10325519661854952</c:v>
                </c:pt>
                <c:pt idx="36">
                  <c:v>0.11023895553883063</c:v>
                </c:pt>
                <c:pt idx="37">
                  <c:v>0.11734184751806659</c:v>
                </c:pt>
                <c:pt idx="38">
                  <c:v>0.12454097821643233</c:v>
                </c:pt>
                <c:pt idx="39">
                  <c:v>0.13181261058906879</c:v>
                </c:pt>
                <c:pt idx="40">
                  <c:v>0.13913236540178756</c:v>
                </c:pt>
                <c:pt idx="41">
                  <c:v>0.14647543302575003</c:v>
                </c:pt>
                <c:pt idx="42">
                  <c:v>0.15381679380738991</c:v>
                </c:pt>
                <c:pt idx="43">
                  <c:v>0.16113144405783855</c:v>
                </c:pt>
                <c:pt idx="44">
                  <c:v>0.16839462450529405</c:v>
                </c:pt>
                <c:pt idx="45">
                  <c:v>0.17558204791159163</c:v>
                </c:pt>
                <c:pt idx="46">
                  <c:v>0.18267012247688577</c:v>
                </c:pt>
                <c:pt idx="47">
                  <c:v>0.18963616764856731</c:v>
                </c:pt>
                <c:pt idx="48">
                  <c:v>0.19645861901529907</c:v>
                </c:pt>
                <c:pt idx="49">
                  <c:v>0.20311721910542085</c:v>
                </c:pt>
                <c:pt idx="50">
                  <c:v>0.20959319111996269</c:v>
                </c:pt>
                <c:pt idx="51">
                  <c:v>0.21586939291098117</c:v>
                </c:pt>
                <c:pt idx="52">
                  <c:v>0.22193044886066229</c:v>
                </c:pt>
                <c:pt idx="53">
                  <c:v>0.2277628577183255</c:v>
                </c:pt>
                <c:pt idx="54">
                  <c:v>0.23335507490195029</c:v>
                </c:pt>
                <c:pt idx="55">
                  <c:v>0.23869756825732752</c:v>
                </c:pt>
                <c:pt idx="56">
                  <c:v>0.24378284677925793</c:v>
                </c:pt>
                <c:pt idx="57">
                  <c:v>0.24860546232227976</c:v>
                </c:pt>
                <c:pt idx="58">
                  <c:v>0.25316198484953234</c:v>
                </c:pt>
                <c:pt idx="59">
                  <c:v>0.25745095227379722</c:v>
                </c:pt>
                <c:pt idx="60">
                  <c:v>0.26147279642109311</c:v>
                </c:pt>
                <c:pt idx="61">
                  <c:v>0.26522974708186364</c:v>
                </c:pt>
                <c:pt idx="62">
                  <c:v>0.26872571649646854</c:v>
                </c:pt>
                <c:pt idx="63">
                  <c:v>0.27196616694071241</c:v>
                </c:pt>
                <c:pt idx="64">
                  <c:v>0.27495796432585551</c:v>
                </c:pt>
                <c:pt idx="65">
                  <c:v>0.27770922090054417</c:v>
                </c:pt>
                <c:pt idx="66">
                  <c:v>0.28022913023639223</c:v>
                </c:pt>
                <c:pt idx="67">
                  <c:v>0.28252779769408043</c:v>
                </c:pt>
                <c:pt idx="68">
                  <c:v>0.2846160695048362</c:v>
                </c:pt>
                <c:pt idx="69">
                  <c:v>0.28650536346742178</c:v>
                </c:pt>
                <c:pt idx="70">
                  <c:v>0.28820750405985879</c:v>
                </c:pt>
                <c:pt idx="71">
                  <c:v>0.2897345645065002</c:v>
                </c:pt>
                <c:pt idx="72">
                  <c:v>0.29109871803469367</c:v>
                </c:pt>
                <c:pt idx="73">
                  <c:v>0.29231210021223275</c:v>
                </c:pt>
                <c:pt idx="74">
                  <c:v>0.29338668388880529</c:v>
                </c:pt>
                <c:pt idx="75">
                  <c:v>0.29433416788367545</c:v>
                </c:pt>
                <c:pt idx="76">
                  <c:v>0.29516588017958978</c:v>
                </c:pt>
                <c:pt idx="77">
                  <c:v>0.29589269601045221</c:v>
                </c:pt>
                <c:pt idx="78">
                  <c:v>0.29652497087771895</c:v>
                </c:pt>
                <c:pt idx="79">
                  <c:v>0.29707248820643462</c:v>
                </c:pt>
                <c:pt idx="80">
                  <c:v>0.2975444210635308</c:v>
                </c:pt>
                <c:pt idx="81">
                  <c:v>0.29794930711385315</c:v>
                </c:pt>
                <c:pt idx="82">
                  <c:v>0.29829503578700706</c:v>
                </c:pt>
                <c:pt idx="83">
                  <c:v>0.29858884647232875</c:v>
                </c:pt>
                <c:pt idx="84">
                  <c:v>0.29883733645020727</c:v>
                </c:pt>
                <c:pt idx="85">
                  <c:v>0.29904647720411548</c:v>
                </c:pt>
                <c:pt idx="86">
                  <c:v>0.29922163773619626</c:v>
                </c:pt>
                <c:pt idx="87">
                  <c:v>0.29936761352609076</c:v>
                </c:pt>
                <c:pt idx="88">
                  <c:v>0.29948865982299966</c:v>
                </c:pt>
                <c:pt idx="89">
                  <c:v>0.29958852803926317</c:v>
                </c:pt>
                <c:pt idx="90">
                  <c:v>0.29967050411421003</c:v>
                </c:pt>
                <c:pt idx="91">
                  <c:v>0.29973744783379824</c:v>
                </c:pt>
                <c:pt idx="92">
                  <c:v>0.29979183221893801</c:v>
                </c:pt>
                <c:pt idx="93">
                  <c:v>0.29983578222801444</c:v>
                </c:pt>
                <c:pt idx="94">
                  <c:v>0.29987111215221296</c:v>
                </c:pt>
                <c:pt idx="95">
                  <c:v>0.29989936121162925</c:v>
                </c:pt>
                <c:pt idx="96">
                  <c:v>0.29992182698238479</c:v>
                </c:pt>
                <c:pt idx="97">
                  <c:v>0.29993959639739087</c:v>
                </c:pt>
                <c:pt idx="98">
                  <c:v>0.29995357416407437</c:v>
                </c:pt>
                <c:pt idx="99">
                  <c:v>0.2999645085300941</c:v>
                </c:pt>
                <c:pt idx="100">
                  <c:v>0.29997301440226942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B0-4FB8-B3A9-2CABD5DD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23327"/>
        <c:axId val="535710847"/>
      </c:scatterChart>
      <c:valAx>
        <c:axId val="53572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10847"/>
        <c:crosses val="autoZero"/>
        <c:crossBetween val="midCat"/>
      </c:valAx>
      <c:valAx>
        <c:axId val="5357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2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'CSC-CSCCCMvSoECBtY'!$B$2:$AP$2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'CSC-CSCCCMvSoECBtY'!$B$1:$AP$1</c:f>
              <c:numCache>
                <c:formatCode>General</c:formatCode>
                <c:ptCount val="41"/>
                <c:pt idx="0">
                  <c:v>0</c:v>
                </c:pt>
                <c:pt idx="1">
                  <c:v>2.7126613468153591E-6</c:v>
                </c:pt>
                <c:pt idx="2">
                  <c:v>2.1700603990693067E-5</c:v>
                </c:pt>
                <c:pt idx="3">
                  <c:v>7.3233247530835044E-5</c:v>
                </c:pt>
                <c:pt idx="4">
                  <c:v>1.7356088610352981E-4</c:v>
                </c:pt>
                <c:pt idx="5">
                  <c:v>3.3889264340773994E-4</c:v>
                </c:pt>
                <c:pt idx="6">
                  <c:v>5.853656677573426E-4</c:v>
                </c:pt>
                <c:pt idx="7">
                  <c:v>9.2900565297051587E-4</c:v>
                </c:pt>
                <c:pt idx="8">
                  <c:v>1.3856788240271701E-3</c:v>
                </c:pt>
                <c:pt idx="9">
                  <c:v>1.9710355922915369E-3</c:v>
                </c:pt>
                <c:pt idx="10">
                  <c:v>2.700446163192427E-3</c:v>
                </c:pt>
                <c:pt idx="11">
                  <c:v>3.5889284688606191E-3</c:v>
                </c:pt>
                <c:pt idx="12">
                  <c:v>4.651068898377464E-3</c:v>
                </c:pt>
                <c:pt idx="13">
                  <c:v>5.9009364077483913E-3</c:v>
                </c:pt>
                <c:pt idx="14">
                  <c:v>7.3519907089534368E-3</c:v>
                </c:pt>
                <c:pt idx="15">
                  <c:v>9.0169853605967954E-3</c:v>
                </c:pt>
                <c:pt idx="16">
                  <c:v>1.0907866709614121E-2</c:v>
                </c:pt>
                <c:pt idx="17">
                  <c:v>1.303566976172048E-2</c:v>
                </c:pt>
                <c:pt idx="18">
                  <c:v>1.5410412185000931E-2</c:v>
                </c:pt>
                <c:pt idx="19">
                  <c:v>1.8040987773186055E-2</c:v>
                </c:pt>
                <c:pt idx="20">
                  <c:v>2.0935060809395944E-2</c:v>
                </c:pt>
                <c:pt idx="21">
                  <c:v>2.4098962873959361E-2</c:v>
                </c:pt>
                <c:pt idx="22">
                  <c:v>2.7537593727665208E-2</c:v>
                </c:pt>
                <c:pt idx="23">
                  <c:v>3.1254327970773217E-2</c:v>
                </c:pt>
                <c:pt idx="24">
                  <c:v>3.5250929224621363E-2</c:v>
                </c:pt>
                <c:pt idx="25">
                  <c:v>3.9527473603179493E-2</c:v>
                </c:pt>
                <c:pt idx="26">
                  <c:v>4.4082284233117663E-2</c:v>
                </c:pt>
                <c:pt idx="27">
                  <c:v>4.8911878539958133E-2</c:v>
                </c:pt>
                <c:pt idx="28">
                  <c:v>5.4010929942227434E-2</c:v>
                </c:pt>
                <c:pt idx="29">
                  <c:v>5.9372245483401073E-2</c:v>
                </c:pt>
                <c:pt idx="30">
                  <c:v>6.4986760781754541E-2</c:v>
                </c:pt>
                <c:pt idx="31">
                  <c:v>7.0843553490771954E-2</c:v>
                </c:pt>
                <c:pt idx="32">
                  <c:v>7.6929876238228126E-2</c:v>
                </c:pt>
                <c:pt idx="33">
                  <c:v>8.3231209752196347E-2</c:v>
                </c:pt>
                <c:pt idx="34">
                  <c:v>8.973133658987105E-2</c:v>
                </c:pt>
                <c:pt idx="35">
                  <c:v>9.641243556416082E-2</c:v>
                </c:pt>
                <c:pt idx="36">
                  <c:v>0.10325519661854952</c:v>
                </c:pt>
                <c:pt idx="37">
                  <c:v>0.11023895553883063</c:v>
                </c:pt>
                <c:pt idx="38">
                  <c:v>0.11734184751806659</c:v>
                </c:pt>
                <c:pt idx="39">
                  <c:v>0.12454097821643233</c:v>
                </c:pt>
                <c:pt idx="40">
                  <c:v>0.13181261058906879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3E-4506-B7FF-2865DFAAB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'CSC-CSCCCMvSoECBtY'!$B$2:$AP$2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'CSC-CSCCCMvSoECBtY'!$B$1:$AP$1</c:f>
              <c:numCache>
                <c:formatCode>General</c:formatCode>
                <c:ptCount val="41"/>
                <c:pt idx="0">
                  <c:v>0</c:v>
                </c:pt>
                <c:pt idx="1">
                  <c:v>2.7126613468153591E-6</c:v>
                </c:pt>
                <c:pt idx="2">
                  <c:v>2.1700603990693067E-5</c:v>
                </c:pt>
                <c:pt idx="3">
                  <c:v>7.3233247530835044E-5</c:v>
                </c:pt>
                <c:pt idx="4">
                  <c:v>1.7356088610352981E-4</c:v>
                </c:pt>
                <c:pt idx="5">
                  <c:v>3.3889264340773994E-4</c:v>
                </c:pt>
                <c:pt idx="6">
                  <c:v>5.853656677573426E-4</c:v>
                </c:pt>
                <c:pt idx="7">
                  <c:v>9.2900565297051587E-4</c:v>
                </c:pt>
                <c:pt idx="8">
                  <c:v>1.3856788240271701E-3</c:v>
                </c:pt>
                <c:pt idx="9">
                  <c:v>1.9710355922915369E-3</c:v>
                </c:pt>
                <c:pt idx="10">
                  <c:v>2.700446163192427E-3</c:v>
                </c:pt>
                <c:pt idx="11">
                  <c:v>3.5889284688606191E-3</c:v>
                </c:pt>
                <c:pt idx="12">
                  <c:v>4.651068898377464E-3</c:v>
                </c:pt>
                <c:pt idx="13">
                  <c:v>5.9009364077483913E-3</c:v>
                </c:pt>
                <c:pt idx="14">
                  <c:v>7.3519907089534368E-3</c:v>
                </c:pt>
                <c:pt idx="15">
                  <c:v>9.0169853605967954E-3</c:v>
                </c:pt>
                <c:pt idx="16">
                  <c:v>1.0907866709614121E-2</c:v>
                </c:pt>
                <c:pt idx="17">
                  <c:v>1.303566976172048E-2</c:v>
                </c:pt>
                <c:pt idx="18">
                  <c:v>1.5410412185000931E-2</c:v>
                </c:pt>
                <c:pt idx="19">
                  <c:v>1.8040987773186055E-2</c:v>
                </c:pt>
                <c:pt idx="20">
                  <c:v>2.0935060809395944E-2</c:v>
                </c:pt>
                <c:pt idx="21">
                  <c:v>2.4098962873959361E-2</c:v>
                </c:pt>
                <c:pt idx="22">
                  <c:v>2.7537593727665208E-2</c:v>
                </c:pt>
                <c:pt idx="23">
                  <c:v>3.1254327970773217E-2</c:v>
                </c:pt>
                <c:pt idx="24">
                  <c:v>3.5250929224621363E-2</c:v>
                </c:pt>
                <c:pt idx="25">
                  <c:v>3.9527473603179493E-2</c:v>
                </c:pt>
                <c:pt idx="26">
                  <c:v>4.4082284233117663E-2</c:v>
                </c:pt>
                <c:pt idx="27">
                  <c:v>4.8911878539958133E-2</c:v>
                </c:pt>
                <c:pt idx="28">
                  <c:v>5.4010929942227434E-2</c:v>
                </c:pt>
                <c:pt idx="29">
                  <c:v>5.9372245483401073E-2</c:v>
                </c:pt>
                <c:pt idx="30">
                  <c:v>6.4986760781754541E-2</c:v>
                </c:pt>
                <c:pt idx="31">
                  <c:v>7.0843553490771954E-2</c:v>
                </c:pt>
                <c:pt idx="32">
                  <c:v>7.6929876238228126E-2</c:v>
                </c:pt>
                <c:pt idx="33">
                  <c:v>8.3231209752196347E-2</c:v>
                </c:pt>
                <c:pt idx="34">
                  <c:v>8.973133658987105E-2</c:v>
                </c:pt>
                <c:pt idx="35">
                  <c:v>9.641243556416082E-2</c:v>
                </c:pt>
                <c:pt idx="36">
                  <c:v>0.10325519661854952</c:v>
                </c:pt>
                <c:pt idx="37">
                  <c:v>0.11023895553883063</c:v>
                </c:pt>
                <c:pt idx="38">
                  <c:v>0.11734184751806659</c:v>
                </c:pt>
                <c:pt idx="39">
                  <c:v>0.12454097821643233</c:v>
                </c:pt>
                <c:pt idx="40">
                  <c:v>0.13181261058906879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33</xdr:row>
      <xdr:rowOff>144780</xdr:rowOff>
    </xdr:from>
    <xdr:to>
      <xdr:col>0</xdr:col>
      <xdr:colOff>5019675</xdr:colOff>
      <xdr:row>48</xdr:row>
      <xdr:rowOff>132080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03698-6335-5964-6586-96038B702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638175</xdr:colOff>
      <xdr:row>18</xdr:row>
      <xdr:rowOff>152400</xdr:rowOff>
    </xdr:from>
    <xdr:to>
      <xdr:col>0</xdr:col>
      <xdr:colOff>5210175</xdr:colOff>
      <xdr:row>33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E5539E-DC92-4633-8C32-ACBC3A592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21</xdr:row>
      <xdr:rowOff>100012</xdr:rowOff>
    </xdr:from>
    <xdr:to>
      <xdr:col>10</xdr:col>
      <xdr:colOff>495300</xdr:colOff>
      <xdr:row>35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G121"/>
  <sheetViews>
    <sheetView workbookViewId="0">
      <selection activeCell="N26" sqref="N26"/>
    </sheetView>
  </sheetViews>
  <sheetFormatPr defaultRowHeight="15" x14ac:dyDescent="0.25"/>
  <cols>
    <col min="1" max="1" width="88.7109375" bestFit="1" customWidth="1"/>
    <col min="2" max="2" width="12.7109375" bestFit="1" customWidth="1"/>
  </cols>
  <sheetData>
    <row r="1" spans="1:7" x14ac:dyDescent="0.25">
      <c r="A1" s="1" t="s">
        <v>29</v>
      </c>
      <c r="B1" s="2" t="s">
        <v>127</v>
      </c>
      <c r="C1" s="3">
        <v>45532</v>
      </c>
      <c r="F1" s="2" t="s">
        <v>93</v>
      </c>
      <c r="G1" s="2" t="s">
        <v>42</v>
      </c>
    </row>
    <row r="2" spans="1:7" x14ac:dyDescent="0.25">
      <c r="A2" s="1" t="s">
        <v>30</v>
      </c>
      <c r="B2" t="str">
        <f>LOOKUP(B1,F1:G50,G1:G50)</f>
        <v>OK</v>
      </c>
      <c r="F2" s="2" t="s">
        <v>94</v>
      </c>
      <c r="G2" s="2" t="s">
        <v>43</v>
      </c>
    </row>
    <row r="3" spans="1:7" x14ac:dyDescent="0.25">
      <c r="A3" s="1" t="s">
        <v>31</v>
      </c>
      <c r="F3" s="2" t="s">
        <v>95</v>
      </c>
      <c r="G3" s="2" t="s">
        <v>44</v>
      </c>
    </row>
    <row r="4" spans="1:7" x14ac:dyDescent="0.25">
      <c r="A4" s="1" t="s">
        <v>33</v>
      </c>
      <c r="F4" s="2" t="s">
        <v>96</v>
      </c>
      <c r="G4" s="2" t="s">
        <v>45</v>
      </c>
    </row>
    <row r="5" spans="1:7" x14ac:dyDescent="0.25">
      <c r="F5" s="2" t="s">
        <v>92</v>
      </c>
      <c r="G5" s="2" t="s">
        <v>46</v>
      </c>
    </row>
    <row r="6" spans="1:7" x14ac:dyDescent="0.25">
      <c r="A6" s="1" t="s">
        <v>0</v>
      </c>
      <c r="B6" t="s">
        <v>1</v>
      </c>
      <c r="F6" s="2" t="s">
        <v>97</v>
      </c>
      <c r="G6" s="2" t="s">
        <v>47</v>
      </c>
    </row>
    <row r="7" spans="1:7" x14ac:dyDescent="0.25">
      <c r="F7" s="2" t="s">
        <v>98</v>
      </c>
      <c r="G7" s="2" t="s">
        <v>48</v>
      </c>
    </row>
    <row r="8" spans="1:7" x14ac:dyDescent="0.25">
      <c r="F8" s="2" t="s">
        <v>99</v>
      </c>
      <c r="G8" s="2" t="s">
        <v>49</v>
      </c>
    </row>
    <row r="9" spans="1:7" x14ac:dyDescent="0.25">
      <c r="A9" t="s">
        <v>2</v>
      </c>
      <c r="F9" s="2" t="s">
        <v>100</v>
      </c>
      <c r="G9" s="2" t="s">
        <v>50</v>
      </c>
    </row>
    <row r="10" spans="1:7" x14ac:dyDescent="0.25">
      <c r="F10" s="2" t="s">
        <v>101</v>
      </c>
      <c r="G10" s="2" t="s">
        <v>51</v>
      </c>
    </row>
    <row r="11" spans="1:7" x14ac:dyDescent="0.25">
      <c r="A11" s="1" t="s">
        <v>32</v>
      </c>
      <c r="F11" s="2" t="s">
        <v>102</v>
      </c>
      <c r="G11" s="2" t="s">
        <v>52</v>
      </c>
    </row>
    <row r="12" spans="1:7" x14ac:dyDescent="0.25">
      <c r="A12" t="s">
        <v>38</v>
      </c>
      <c r="B12">
        <v>0.3</v>
      </c>
      <c r="F12" s="2" t="s">
        <v>103</v>
      </c>
      <c r="G12" s="2" t="s">
        <v>53</v>
      </c>
    </row>
    <row r="13" spans="1:7" x14ac:dyDescent="0.25">
      <c r="A13" t="s">
        <v>36</v>
      </c>
      <c r="B13">
        <v>0.6</v>
      </c>
      <c r="F13" s="2" t="s">
        <v>104</v>
      </c>
      <c r="G13" s="2" t="s">
        <v>54</v>
      </c>
    </row>
    <row r="14" spans="1:7" x14ac:dyDescent="0.25">
      <c r="A14" t="s">
        <v>37</v>
      </c>
      <c r="B14">
        <v>3</v>
      </c>
      <c r="F14" s="2" t="s">
        <v>105</v>
      </c>
      <c r="G14" s="2" t="s">
        <v>55</v>
      </c>
    </row>
    <row r="15" spans="1:7" x14ac:dyDescent="0.25">
      <c r="A15" t="s">
        <v>39</v>
      </c>
      <c r="B15">
        <v>0.5</v>
      </c>
      <c r="F15" s="2" t="s">
        <v>106</v>
      </c>
      <c r="G15" s="2" t="s">
        <v>56</v>
      </c>
    </row>
    <row r="16" spans="1:7" x14ac:dyDescent="0.25">
      <c r="A16" t="s">
        <v>40</v>
      </c>
      <c r="B16">
        <v>20</v>
      </c>
      <c r="F16" s="2" t="s">
        <v>107</v>
      </c>
      <c r="G16" s="2" t="s">
        <v>57</v>
      </c>
    </row>
    <row r="17" spans="2:7" x14ac:dyDescent="0.25">
      <c r="F17" s="2" t="s">
        <v>108</v>
      </c>
      <c r="G17" s="2" t="s">
        <v>58</v>
      </c>
    </row>
    <row r="18" spans="2:7" x14ac:dyDescent="0.25">
      <c r="F18" s="2" t="s">
        <v>109</v>
      </c>
      <c r="G18" s="2" t="s">
        <v>59</v>
      </c>
    </row>
    <row r="19" spans="2:7" x14ac:dyDescent="0.25">
      <c r="F19" s="2" t="s">
        <v>110</v>
      </c>
      <c r="G19" s="2" t="s">
        <v>60</v>
      </c>
    </row>
    <row r="20" spans="2:7" x14ac:dyDescent="0.25">
      <c r="B20">
        <f>(1-EXP(-((C20/$B$16-($B$15-0.5))/$B$13)^$B$14))*$B$12</f>
        <v>0</v>
      </c>
      <c r="C20">
        <v>0</v>
      </c>
      <c r="F20" s="2" t="s">
        <v>111</v>
      </c>
      <c r="G20" s="2" t="s">
        <v>61</v>
      </c>
    </row>
    <row r="21" spans="2:7" x14ac:dyDescent="0.25">
      <c r="B21">
        <f t="shared" ref="B21:B84" si="0">(1-EXP(-((C21/$B$16-($B$15-0.5))/$B$13)^$B$14))*$B$12</f>
        <v>2.7126613468153591E-6</v>
      </c>
      <c r="C21">
        <f>C20+0.25</f>
        <v>0.25</v>
      </c>
      <c r="F21" s="2" t="s">
        <v>112</v>
      </c>
      <c r="G21" s="2" t="s">
        <v>62</v>
      </c>
    </row>
    <row r="22" spans="2:7" x14ac:dyDescent="0.25">
      <c r="B22">
        <f t="shared" si="0"/>
        <v>2.1700603990693067E-5</v>
      </c>
      <c r="C22">
        <f t="shared" ref="C22:C85" si="1">C21+0.25</f>
        <v>0.5</v>
      </c>
      <c r="F22" s="2" t="s">
        <v>113</v>
      </c>
      <c r="G22" s="2" t="s">
        <v>63</v>
      </c>
    </row>
    <row r="23" spans="2:7" x14ac:dyDescent="0.25">
      <c r="B23">
        <f t="shared" si="0"/>
        <v>7.3233247530835044E-5</v>
      </c>
      <c r="C23">
        <f t="shared" si="1"/>
        <v>0.75</v>
      </c>
      <c r="F23" s="2" t="s">
        <v>114</v>
      </c>
      <c r="G23" s="2" t="s">
        <v>64</v>
      </c>
    </row>
    <row r="24" spans="2:7" x14ac:dyDescent="0.25">
      <c r="B24">
        <f t="shared" si="0"/>
        <v>1.7356088610352981E-4</v>
      </c>
      <c r="C24">
        <f t="shared" si="1"/>
        <v>1</v>
      </c>
      <c r="F24" s="2" t="s">
        <v>115</v>
      </c>
      <c r="G24" s="2" t="s">
        <v>65</v>
      </c>
    </row>
    <row r="25" spans="2:7" x14ac:dyDescent="0.25">
      <c r="B25">
        <f t="shared" si="0"/>
        <v>3.3889264340773994E-4</v>
      </c>
      <c r="C25">
        <f t="shared" si="1"/>
        <v>1.25</v>
      </c>
      <c r="F25" s="2" t="s">
        <v>116</v>
      </c>
      <c r="G25" s="2" t="s">
        <v>66</v>
      </c>
    </row>
    <row r="26" spans="2:7" x14ac:dyDescent="0.25">
      <c r="B26">
        <f t="shared" si="0"/>
        <v>5.853656677573426E-4</v>
      </c>
      <c r="C26">
        <f t="shared" si="1"/>
        <v>1.5</v>
      </c>
      <c r="F26" s="2" t="s">
        <v>117</v>
      </c>
      <c r="G26" s="2" t="s">
        <v>67</v>
      </c>
    </row>
    <row r="27" spans="2:7" x14ac:dyDescent="0.25">
      <c r="B27">
        <f t="shared" si="0"/>
        <v>9.2900565297051587E-4</v>
      </c>
      <c r="C27">
        <f t="shared" si="1"/>
        <v>1.75</v>
      </c>
      <c r="F27" s="2" t="s">
        <v>118</v>
      </c>
      <c r="G27" s="2" t="s">
        <v>68</v>
      </c>
    </row>
    <row r="28" spans="2:7" x14ac:dyDescent="0.25">
      <c r="B28">
        <f t="shared" si="0"/>
        <v>1.3856788240271701E-3</v>
      </c>
      <c r="C28">
        <f t="shared" si="1"/>
        <v>2</v>
      </c>
      <c r="F28" s="2" t="s">
        <v>119</v>
      </c>
      <c r="G28" s="2" t="s">
        <v>69</v>
      </c>
    </row>
    <row r="29" spans="2:7" x14ac:dyDescent="0.25">
      <c r="B29">
        <f t="shared" si="0"/>
        <v>1.9710355922915369E-3</v>
      </c>
      <c r="C29">
        <f t="shared" si="1"/>
        <v>2.25</v>
      </c>
      <c r="F29" s="2" t="s">
        <v>120</v>
      </c>
      <c r="G29" s="2" t="s">
        <v>70</v>
      </c>
    </row>
    <row r="30" spans="2:7" x14ac:dyDescent="0.25">
      <c r="B30">
        <f t="shared" si="0"/>
        <v>2.700446163192427E-3</v>
      </c>
      <c r="C30">
        <f t="shared" si="1"/>
        <v>2.5</v>
      </c>
      <c r="F30" s="2" t="s">
        <v>121</v>
      </c>
      <c r="G30" s="2" t="s">
        <v>71</v>
      </c>
    </row>
    <row r="31" spans="2:7" x14ac:dyDescent="0.25">
      <c r="B31">
        <f t="shared" si="0"/>
        <v>3.5889284688606191E-3</v>
      </c>
      <c r="C31">
        <f t="shared" si="1"/>
        <v>2.75</v>
      </c>
      <c r="F31" s="2" t="s">
        <v>122</v>
      </c>
      <c r="G31" s="2" t="s">
        <v>72</v>
      </c>
    </row>
    <row r="32" spans="2:7" x14ac:dyDescent="0.25">
      <c r="B32">
        <f t="shared" si="0"/>
        <v>4.651068898377464E-3</v>
      </c>
      <c r="C32">
        <f t="shared" si="1"/>
        <v>3</v>
      </c>
      <c r="F32" s="2" t="s">
        <v>123</v>
      </c>
      <c r="G32" s="2" t="s">
        <v>73</v>
      </c>
    </row>
    <row r="33" spans="2:7" x14ac:dyDescent="0.25">
      <c r="B33">
        <f t="shared" si="0"/>
        <v>5.9009364077483913E-3</v>
      </c>
      <c r="C33">
        <f t="shared" si="1"/>
        <v>3.25</v>
      </c>
      <c r="F33" s="2" t="s">
        <v>124</v>
      </c>
      <c r="G33" s="2" t="s">
        <v>74</v>
      </c>
    </row>
    <row r="34" spans="2:7" x14ac:dyDescent="0.25">
      <c r="B34">
        <f t="shared" si="0"/>
        <v>7.3519907089534368E-3</v>
      </c>
      <c r="C34">
        <f t="shared" si="1"/>
        <v>3.5</v>
      </c>
      <c r="F34" s="2" t="s">
        <v>125</v>
      </c>
      <c r="G34" s="2" t="s">
        <v>75</v>
      </c>
    </row>
    <row r="35" spans="2:7" x14ac:dyDescent="0.25">
      <c r="B35">
        <f t="shared" si="0"/>
        <v>9.0169853605967954E-3</v>
      </c>
      <c r="C35">
        <f t="shared" si="1"/>
        <v>3.75</v>
      </c>
      <c r="F35" s="2" t="s">
        <v>126</v>
      </c>
      <c r="G35" s="2" t="s">
        <v>76</v>
      </c>
    </row>
    <row r="36" spans="2:7" x14ac:dyDescent="0.25">
      <c r="B36">
        <f t="shared" si="0"/>
        <v>1.0907866709614121E-2</v>
      </c>
      <c r="C36">
        <f t="shared" si="1"/>
        <v>4</v>
      </c>
      <c r="F36" s="2" t="s">
        <v>127</v>
      </c>
      <c r="G36" s="2" t="s">
        <v>77</v>
      </c>
    </row>
    <row r="37" spans="2:7" x14ac:dyDescent="0.25">
      <c r="B37">
        <f t="shared" si="0"/>
        <v>1.303566976172048E-2</v>
      </c>
      <c r="C37">
        <f t="shared" si="1"/>
        <v>4.25</v>
      </c>
      <c r="F37" s="2" t="s">
        <v>128</v>
      </c>
      <c r="G37" s="2" t="s">
        <v>78</v>
      </c>
    </row>
    <row r="38" spans="2:7" x14ac:dyDescent="0.25">
      <c r="B38">
        <f t="shared" si="0"/>
        <v>1.5410412185000931E-2</v>
      </c>
      <c r="C38">
        <f t="shared" si="1"/>
        <v>4.5</v>
      </c>
      <c r="F38" s="2" t="s">
        <v>129</v>
      </c>
      <c r="G38" s="2" t="s">
        <v>79</v>
      </c>
    </row>
    <row r="39" spans="2:7" x14ac:dyDescent="0.25">
      <c r="B39">
        <f t="shared" si="0"/>
        <v>1.8040987773186055E-2</v>
      </c>
      <c r="C39">
        <f t="shared" si="1"/>
        <v>4.75</v>
      </c>
      <c r="F39" s="2" t="s">
        <v>130</v>
      </c>
      <c r="G39" s="2" t="s">
        <v>80</v>
      </c>
    </row>
    <row r="40" spans="2:7" x14ac:dyDescent="0.25">
      <c r="B40">
        <f t="shared" si="0"/>
        <v>2.0935060809395944E-2</v>
      </c>
      <c r="C40">
        <f t="shared" si="1"/>
        <v>5</v>
      </c>
      <c r="F40" s="2" t="s">
        <v>131</v>
      </c>
      <c r="G40" s="2" t="s">
        <v>81</v>
      </c>
    </row>
    <row r="41" spans="2:7" x14ac:dyDescent="0.25">
      <c r="B41">
        <f t="shared" si="0"/>
        <v>2.4098962873959361E-2</v>
      </c>
      <c r="C41">
        <f t="shared" si="1"/>
        <v>5.25</v>
      </c>
      <c r="F41" s="2" t="s">
        <v>132</v>
      </c>
      <c r="G41" s="2" t="s">
        <v>82</v>
      </c>
    </row>
    <row r="42" spans="2:7" x14ac:dyDescent="0.25">
      <c r="B42">
        <f t="shared" si="0"/>
        <v>2.7537593727665208E-2</v>
      </c>
      <c r="C42">
        <f t="shared" si="1"/>
        <v>5.5</v>
      </c>
      <c r="F42" s="2" t="s">
        <v>133</v>
      </c>
      <c r="G42" s="2" t="s">
        <v>83</v>
      </c>
    </row>
    <row r="43" spans="2:7" x14ac:dyDescent="0.25">
      <c r="B43">
        <f t="shared" si="0"/>
        <v>3.1254327970773217E-2</v>
      </c>
      <c r="C43">
        <f t="shared" si="1"/>
        <v>5.75</v>
      </c>
      <c r="F43" s="2" t="s">
        <v>134</v>
      </c>
      <c r="G43" s="2" t="s">
        <v>84</v>
      </c>
    </row>
    <row r="44" spans="2:7" x14ac:dyDescent="0.25">
      <c r="B44">
        <f t="shared" si="0"/>
        <v>3.5250929224621363E-2</v>
      </c>
      <c r="C44">
        <f t="shared" si="1"/>
        <v>6</v>
      </c>
      <c r="F44" s="2" t="s">
        <v>135</v>
      </c>
      <c r="G44" s="2" t="s">
        <v>85</v>
      </c>
    </row>
    <row r="45" spans="2:7" x14ac:dyDescent="0.25">
      <c r="B45">
        <f t="shared" si="0"/>
        <v>3.9527473603179493E-2</v>
      </c>
      <c r="C45">
        <f t="shared" si="1"/>
        <v>6.25</v>
      </c>
      <c r="F45" s="2" t="s">
        <v>136</v>
      </c>
      <c r="G45" s="2" t="s">
        <v>86</v>
      </c>
    </row>
    <row r="46" spans="2:7" x14ac:dyDescent="0.25">
      <c r="B46">
        <f t="shared" si="0"/>
        <v>4.4082284233117663E-2</v>
      </c>
      <c r="C46">
        <f t="shared" si="1"/>
        <v>6.5</v>
      </c>
      <c r="F46" s="2" t="s">
        <v>137</v>
      </c>
      <c r="G46" s="2" t="s">
        <v>87</v>
      </c>
    </row>
    <row r="47" spans="2:7" x14ac:dyDescent="0.25">
      <c r="B47">
        <f t="shared" si="0"/>
        <v>4.8911878539958133E-2</v>
      </c>
      <c r="C47">
        <f t="shared" si="1"/>
        <v>6.75</v>
      </c>
      <c r="F47" s="2" t="s">
        <v>138</v>
      </c>
      <c r="G47" s="2" t="s">
        <v>88</v>
      </c>
    </row>
    <row r="48" spans="2:7" x14ac:dyDescent="0.25">
      <c r="B48">
        <f t="shared" si="0"/>
        <v>5.4010929942227434E-2</v>
      </c>
      <c r="C48">
        <f t="shared" si="1"/>
        <v>7</v>
      </c>
      <c r="F48" s="2" t="s">
        <v>139</v>
      </c>
      <c r="G48" s="2" t="s">
        <v>89</v>
      </c>
    </row>
    <row r="49" spans="2:7" x14ac:dyDescent="0.25">
      <c r="B49">
        <f t="shared" si="0"/>
        <v>5.9372245483401073E-2</v>
      </c>
      <c r="C49">
        <f t="shared" si="1"/>
        <v>7.25</v>
      </c>
      <c r="F49" s="2" t="s">
        <v>140</v>
      </c>
      <c r="G49" s="2" t="s">
        <v>90</v>
      </c>
    </row>
    <row r="50" spans="2:7" x14ac:dyDescent="0.25">
      <c r="B50">
        <f t="shared" si="0"/>
        <v>6.4986760781754541E-2</v>
      </c>
      <c r="C50">
        <f t="shared" si="1"/>
        <v>7.5</v>
      </c>
      <c r="F50" s="2" t="s">
        <v>141</v>
      </c>
      <c r="G50" s="2" t="s">
        <v>91</v>
      </c>
    </row>
    <row r="51" spans="2:7" x14ac:dyDescent="0.25">
      <c r="B51">
        <f t="shared" si="0"/>
        <v>7.0843553490771954E-2</v>
      </c>
      <c r="C51">
        <f t="shared" si="1"/>
        <v>7.75</v>
      </c>
    </row>
    <row r="52" spans="2:7" x14ac:dyDescent="0.25">
      <c r="B52">
        <f t="shared" si="0"/>
        <v>7.6929876238228126E-2</v>
      </c>
      <c r="C52">
        <f t="shared" si="1"/>
        <v>8</v>
      </c>
    </row>
    <row r="53" spans="2:7" x14ac:dyDescent="0.25">
      <c r="B53">
        <f t="shared" si="0"/>
        <v>8.3231209752196347E-2</v>
      </c>
      <c r="C53">
        <f t="shared" si="1"/>
        <v>8.25</v>
      </c>
    </row>
    <row r="54" spans="2:7" x14ac:dyDescent="0.25">
      <c r="B54">
        <f t="shared" si="0"/>
        <v>8.973133658987105E-2</v>
      </c>
      <c r="C54">
        <f t="shared" si="1"/>
        <v>8.5</v>
      </c>
    </row>
    <row r="55" spans="2:7" x14ac:dyDescent="0.25">
      <c r="B55">
        <f t="shared" si="0"/>
        <v>9.641243556416082E-2</v>
      </c>
      <c r="C55">
        <f t="shared" si="1"/>
        <v>8.75</v>
      </c>
    </row>
    <row r="56" spans="2:7" x14ac:dyDescent="0.25">
      <c r="B56">
        <f t="shared" si="0"/>
        <v>0.10325519661854952</v>
      </c>
      <c r="C56">
        <f t="shared" si="1"/>
        <v>9</v>
      </c>
    </row>
    <row r="57" spans="2:7" x14ac:dyDescent="0.25">
      <c r="B57">
        <f t="shared" si="0"/>
        <v>0.11023895553883063</v>
      </c>
      <c r="C57">
        <f t="shared" si="1"/>
        <v>9.25</v>
      </c>
    </row>
    <row r="58" spans="2:7" x14ac:dyDescent="0.25">
      <c r="B58">
        <f t="shared" si="0"/>
        <v>0.11734184751806659</v>
      </c>
      <c r="C58">
        <f t="shared" si="1"/>
        <v>9.5</v>
      </c>
    </row>
    <row r="59" spans="2:7" x14ac:dyDescent="0.25">
      <c r="B59">
        <f t="shared" si="0"/>
        <v>0.12454097821643233</v>
      </c>
      <c r="C59">
        <f t="shared" si="1"/>
        <v>9.75</v>
      </c>
    </row>
    <row r="60" spans="2:7" x14ac:dyDescent="0.25">
      <c r="B60">
        <f t="shared" si="0"/>
        <v>0.13181261058906879</v>
      </c>
      <c r="C60">
        <f t="shared" si="1"/>
        <v>10</v>
      </c>
    </row>
    <row r="61" spans="2:7" x14ac:dyDescent="0.25">
      <c r="B61">
        <f t="shared" si="0"/>
        <v>0.13913236540178756</v>
      </c>
      <c r="C61">
        <f t="shared" si="1"/>
        <v>10.25</v>
      </c>
    </row>
    <row r="62" spans="2:7" x14ac:dyDescent="0.25">
      <c r="B62">
        <f t="shared" si="0"/>
        <v>0.14647543302575003</v>
      </c>
      <c r="C62">
        <f t="shared" si="1"/>
        <v>10.5</v>
      </c>
    </row>
    <row r="63" spans="2:7" x14ac:dyDescent="0.25">
      <c r="B63">
        <f t="shared" si="0"/>
        <v>0.15381679380738991</v>
      </c>
      <c r="C63">
        <f t="shared" si="1"/>
        <v>10.75</v>
      </c>
    </row>
    <row r="64" spans="2:7" x14ac:dyDescent="0.25">
      <c r="B64">
        <f t="shared" si="0"/>
        <v>0.16113144405783855</v>
      </c>
      <c r="C64">
        <f t="shared" si="1"/>
        <v>11</v>
      </c>
    </row>
    <row r="65" spans="2:3" x14ac:dyDescent="0.25">
      <c r="B65">
        <f t="shared" si="0"/>
        <v>0.16839462450529405</v>
      </c>
      <c r="C65">
        <f t="shared" si="1"/>
        <v>11.25</v>
      </c>
    </row>
    <row r="66" spans="2:3" x14ac:dyDescent="0.25">
      <c r="B66">
        <f t="shared" si="0"/>
        <v>0.17558204791159163</v>
      </c>
      <c r="C66">
        <f t="shared" si="1"/>
        <v>11.5</v>
      </c>
    </row>
    <row r="67" spans="2:3" x14ac:dyDescent="0.25">
      <c r="B67">
        <f t="shared" si="0"/>
        <v>0.18267012247688577</v>
      </c>
      <c r="C67">
        <f t="shared" si="1"/>
        <v>11.75</v>
      </c>
    </row>
    <row r="68" spans="2:3" x14ac:dyDescent="0.25">
      <c r="B68">
        <f t="shared" si="0"/>
        <v>0.18963616764856731</v>
      </c>
      <c r="C68">
        <f t="shared" si="1"/>
        <v>12</v>
      </c>
    </row>
    <row r="69" spans="2:3" x14ac:dyDescent="0.25">
      <c r="B69">
        <f t="shared" si="0"/>
        <v>0.19645861901529907</v>
      </c>
      <c r="C69">
        <f t="shared" si="1"/>
        <v>12.25</v>
      </c>
    </row>
    <row r="70" spans="2:3" x14ac:dyDescent="0.25">
      <c r="B70">
        <f t="shared" si="0"/>
        <v>0.20311721910542085</v>
      </c>
      <c r="C70">
        <f t="shared" si="1"/>
        <v>12.5</v>
      </c>
    </row>
    <row r="71" spans="2:3" x14ac:dyDescent="0.25">
      <c r="B71">
        <f t="shared" si="0"/>
        <v>0.20959319111996269</v>
      </c>
      <c r="C71">
        <f t="shared" si="1"/>
        <v>12.75</v>
      </c>
    </row>
    <row r="72" spans="2:3" x14ac:dyDescent="0.25">
      <c r="B72">
        <f t="shared" si="0"/>
        <v>0.21586939291098117</v>
      </c>
      <c r="C72">
        <f t="shared" si="1"/>
        <v>13</v>
      </c>
    </row>
    <row r="73" spans="2:3" x14ac:dyDescent="0.25">
      <c r="B73">
        <f t="shared" si="0"/>
        <v>0.22193044886066229</v>
      </c>
      <c r="C73">
        <f t="shared" si="1"/>
        <v>13.25</v>
      </c>
    </row>
    <row r="74" spans="2:3" x14ac:dyDescent="0.25">
      <c r="B74">
        <f t="shared" si="0"/>
        <v>0.2277628577183255</v>
      </c>
      <c r="C74">
        <f t="shared" si="1"/>
        <v>13.5</v>
      </c>
    </row>
    <row r="75" spans="2:3" x14ac:dyDescent="0.25">
      <c r="B75">
        <f t="shared" si="0"/>
        <v>0.23335507490195029</v>
      </c>
      <c r="C75">
        <f t="shared" si="1"/>
        <v>13.75</v>
      </c>
    </row>
    <row r="76" spans="2:3" x14ac:dyDescent="0.25">
      <c r="B76">
        <f t="shared" si="0"/>
        <v>0.23869756825732752</v>
      </c>
      <c r="C76">
        <f t="shared" si="1"/>
        <v>14</v>
      </c>
    </row>
    <row r="77" spans="2:3" x14ac:dyDescent="0.25">
      <c r="B77">
        <f t="shared" si="0"/>
        <v>0.24378284677925793</v>
      </c>
      <c r="C77">
        <f t="shared" si="1"/>
        <v>14.25</v>
      </c>
    </row>
    <row r="78" spans="2:3" x14ac:dyDescent="0.25">
      <c r="B78">
        <f t="shared" si="0"/>
        <v>0.24860546232227976</v>
      </c>
      <c r="C78">
        <f t="shared" si="1"/>
        <v>14.5</v>
      </c>
    </row>
    <row r="79" spans="2:3" x14ac:dyDescent="0.25">
      <c r="B79">
        <f t="shared" si="0"/>
        <v>0.25316198484953234</v>
      </c>
      <c r="C79">
        <f t="shared" si="1"/>
        <v>14.75</v>
      </c>
    </row>
    <row r="80" spans="2:3" x14ac:dyDescent="0.25">
      <c r="B80">
        <f t="shared" si="0"/>
        <v>0.25745095227379722</v>
      </c>
      <c r="C80">
        <f t="shared" si="1"/>
        <v>15</v>
      </c>
    </row>
    <row r="81" spans="2:3" x14ac:dyDescent="0.25">
      <c r="B81">
        <f t="shared" si="0"/>
        <v>0.26147279642109311</v>
      </c>
      <c r="C81">
        <f t="shared" si="1"/>
        <v>15.25</v>
      </c>
    </row>
    <row r="82" spans="2:3" x14ac:dyDescent="0.25">
      <c r="B82">
        <f t="shared" si="0"/>
        <v>0.26522974708186364</v>
      </c>
      <c r="C82">
        <f t="shared" si="1"/>
        <v>15.5</v>
      </c>
    </row>
    <row r="83" spans="2:3" x14ac:dyDescent="0.25">
      <c r="B83">
        <f t="shared" si="0"/>
        <v>0.26872571649646854</v>
      </c>
      <c r="C83">
        <f t="shared" si="1"/>
        <v>15.75</v>
      </c>
    </row>
    <row r="84" spans="2:3" x14ac:dyDescent="0.25">
      <c r="B84">
        <f t="shared" si="0"/>
        <v>0.27196616694071241</v>
      </c>
      <c r="C84">
        <f t="shared" si="1"/>
        <v>16</v>
      </c>
    </row>
    <row r="85" spans="2:3" x14ac:dyDescent="0.25">
      <c r="B85">
        <f t="shared" ref="B85:B121" si="2">(1-EXP(-((C85/$B$16-($B$15-0.5))/$B$13)^$B$14))*$B$12</f>
        <v>0.27495796432585551</v>
      </c>
      <c r="C85">
        <f t="shared" si="1"/>
        <v>16.25</v>
      </c>
    </row>
    <row r="86" spans="2:3" x14ac:dyDescent="0.25">
      <c r="B86">
        <f t="shared" si="2"/>
        <v>0.27770922090054417</v>
      </c>
      <c r="C86">
        <f t="shared" ref="C86:C121" si="3">C85+0.25</f>
        <v>16.5</v>
      </c>
    </row>
    <row r="87" spans="2:3" x14ac:dyDescent="0.25">
      <c r="B87">
        <f t="shared" si="2"/>
        <v>0.28022913023639223</v>
      </c>
      <c r="C87">
        <f t="shared" si="3"/>
        <v>16.75</v>
      </c>
    </row>
    <row r="88" spans="2:3" x14ac:dyDescent="0.25">
      <c r="B88">
        <f t="shared" si="2"/>
        <v>0.28252779769408043</v>
      </c>
      <c r="C88">
        <f t="shared" si="3"/>
        <v>17</v>
      </c>
    </row>
    <row r="89" spans="2:3" x14ac:dyDescent="0.25">
      <c r="B89">
        <f t="shared" si="2"/>
        <v>0.2846160695048362</v>
      </c>
      <c r="C89">
        <f t="shared" si="3"/>
        <v>17.25</v>
      </c>
    </row>
    <row r="90" spans="2:3" x14ac:dyDescent="0.25">
      <c r="B90">
        <f t="shared" si="2"/>
        <v>0.28650536346742178</v>
      </c>
      <c r="C90">
        <f t="shared" si="3"/>
        <v>17.5</v>
      </c>
    </row>
    <row r="91" spans="2:3" x14ac:dyDescent="0.25">
      <c r="B91">
        <f t="shared" si="2"/>
        <v>0.28820750405985879</v>
      </c>
      <c r="C91">
        <f t="shared" si="3"/>
        <v>17.75</v>
      </c>
    </row>
    <row r="92" spans="2:3" x14ac:dyDescent="0.25">
      <c r="B92">
        <f t="shared" si="2"/>
        <v>0.2897345645065002</v>
      </c>
      <c r="C92">
        <f t="shared" si="3"/>
        <v>18</v>
      </c>
    </row>
    <row r="93" spans="2:3" x14ac:dyDescent="0.25">
      <c r="B93">
        <f t="shared" si="2"/>
        <v>0.29109871803469367</v>
      </c>
      <c r="C93">
        <f t="shared" si="3"/>
        <v>18.25</v>
      </c>
    </row>
    <row r="94" spans="2:3" x14ac:dyDescent="0.25">
      <c r="B94">
        <f t="shared" si="2"/>
        <v>0.29231210021223275</v>
      </c>
      <c r="C94">
        <f t="shared" si="3"/>
        <v>18.5</v>
      </c>
    </row>
    <row r="95" spans="2:3" x14ac:dyDescent="0.25">
      <c r="B95">
        <f t="shared" si="2"/>
        <v>0.29338668388880529</v>
      </c>
      <c r="C95">
        <f t="shared" si="3"/>
        <v>18.75</v>
      </c>
    </row>
    <row r="96" spans="2:3" x14ac:dyDescent="0.25">
      <c r="B96">
        <f t="shared" si="2"/>
        <v>0.29433416788367545</v>
      </c>
      <c r="C96">
        <f t="shared" si="3"/>
        <v>19</v>
      </c>
    </row>
    <row r="97" spans="2:3" x14ac:dyDescent="0.25">
      <c r="B97">
        <f t="shared" si="2"/>
        <v>0.29516588017958978</v>
      </c>
      <c r="C97">
        <f t="shared" si="3"/>
        <v>19.25</v>
      </c>
    </row>
    <row r="98" spans="2:3" x14ac:dyDescent="0.25">
      <c r="B98">
        <f t="shared" si="2"/>
        <v>0.29589269601045221</v>
      </c>
      <c r="C98">
        <f t="shared" si="3"/>
        <v>19.5</v>
      </c>
    </row>
    <row r="99" spans="2:3" x14ac:dyDescent="0.25">
      <c r="B99">
        <f t="shared" si="2"/>
        <v>0.29652497087771895</v>
      </c>
      <c r="C99">
        <f t="shared" si="3"/>
        <v>19.75</v>
      </c>
    </row>
    <row r="100" spans="2:3" x14ac:dyDescent="0.25">
      <c r="B100">
        <f t="shared" si="2"/>
        <v>0.29707248820643462</v>
      </c>
      <c r="C100">
        <f t="shared" si="3"/>
        <v>20</v>
      </c>
    </row>
    <row r="101" spans="2:3" x14ac:dyDescent="0.25">
      <c r="B101">
        <f t="shared" si="2"/>
        <v>0.2975444210635308</v>
      </c>
      <c r="C101">
        <f t="shared" si="3"/>
        <v>20.25</v>
      </c>
    </row>
    <row r="102" spans="2:3" x14ac:dyDescent="0.25">
      <c r="B102">
        <f t="shared" si="2"/>
        <v>0.29794930711385315</v>
      </c>
      <c r="C102">
        <f t="shared" si="3"/>
        <v>20.5</v>
      </c>
    </row>
    <row r="103" spans="2:3" x14ac:dyDescent="0.25">
      <c r="B103">
        <f t="shared" si="2"/>
        <v>0.29829503578700706</v>
      </c>
      <c r="C103">
        <f t="shared" si="3"/>
        <v>20.75</v>
      </c>
    </row>
    <row r="104" spans="2:3" x14ac:dyDescent="0.25">
      <c r="B104">
        <f t="shared" si="2"/>
        <v>0.29858884647232875</v>
      </c>
      <c r="C104">
        <f t="shared" si="3"/>
        <v>21</v>
      </c>
    </row>
    <row r="105" spans="2:3" x14ac:dyDescent="0.25">
      <c r="B105">
        <f t="shared" si="2"/>
        <v>0.29883733645020727</v>
      </c>
      <c r="C105">
        <f t="shared" si="3"/>
        <v>21.25</v>
      </c>
    </row>
    <row r="106" spans="2:3" x14ac:dyDescent="0.25">
      <c r="B106">
        <f t="shared" si="2"/>
        <v>0.29904647720411548</v>
      </c>
      <c r="C106">
        <f t="shared" si="3"/>
        <v>21.5</v>
      </c>
    </row>
    <row r="107" spans="2:3" x14ac:dyDescent="0.25">
      <c r="B107">
        <f t="shared" si="2"/>
        <v>0.29922163773619626</v>
      </c>
      <c r="C107">
        <f t="shared" si="3"/>
        <v>21.75</v>
      </c>
    </row>
    <row r="108" spans="2:3" x14ac:dyDescent="0.25">
      <c r="B108">
        <f t="shared" si="2"/>
        <v>0.29936761352609076</v>
      </c>
      <c r="C108">
        <f t="shared" si="3"/>
        <v>22</v>
      </c>
    </row>
    <row r="109" spans="2:3" x14ac:dyDescent="0.25">
      <c r="B109">
        <f t="shared" si="2"/>
        <v>0.29948865982299966</v>
      </c>
      <c r="C109">
        <f t="shared" si="3"/>
        <v>22.25</v>
      </c>
    </row>
    <row r="110" spans="2:3" x14ac:dyDescent="0.25">
      <c r="B110">
        <f t="shared" si="2"/>
        <v>0.29958852803926317</v>
      </c>
      <c r="C110">
        <f t="shared" si="3"/>
        <v>22.5</v>
      </c>
    </row>
    <row r="111" spans="2:3" x14ac:dyDescent="0.25">
      <c r="B111">
        <f t="shared" si="2"/>
        <v>0.29967050411421003</v>
      </c>
      <c r="C111">
        <f t="shared" si="3"/>
        <v>22.75</v>
      </c>
    </row>
    <row r="112" spans="2:3" x14ac:dyDescent="0.25">
      <c r="B112">
        <f t="shared" si="2"/>
        <v>0.29973744783379824</v>
      </c>
      <c r="C112">
        <f t="shared" si="3"/>
        <v>23</v>
      </c>
    </row>
    <row r="113" spans="2:3" x14ac:dyDescent="0.25">
      <c r="B113">
        <f t="shared" si="2"/>
        <v>0.29979183221893801</v>
      </c>
      <c r="C113">
        <f t="shared" si="3"/>
        <v>23.25</v>
      </c>
    </row>
    <row r="114" spans="2:3" x14ac:dyDescent="0.25">
      <c r="B114">
        <f t="shared" si="2"/>
        <v>0.29983578222801444</v>
      </c>
      <c r="C114">
        <f t="shared" si="3"/>
        <v>23.5</v>
      </c>
    </row>
    <row r="115" spans="2:3" x14ac:dyDescent="0.25">
      <c r="B115">
        <f t="shared" si="2"/>
        <v>0.29987111215221296</v>
      </c>
      <c r="C115">
        <f t="shared" si="3"/>
        <v>23.75</v>
      </c>
    </row>
    <row r="116" spans="2:3" x14ac:dyDescent="0.25">
      <c r="B116">
        <f t="shared" si="2"/>
        <v>0.29989936121162925</v>
      </c>
      <c r="C116">
        <f t="shared" si="3"/>
        <v>24</v>
      </c>
    </row>
    <row r="117" spans="2:3" x14ac:dyDescent="0.25">
      <c r="B117">
        <f t="shared" si="2"/>
        <v>0.29992182698238479</v>
      </c>
      <c r="C117">
        <f t="shared" si="3"/>
        <v>24.25</v>
      </c>
    </row>
    <row r="118" spans="2:3" x14ac:dyDescent="0.25">
      <c r="B118">
        <f t="shared" si="2"/>
        <v>0.29993959639739087</v>
      </c>
      <c r="C118">
        <f t="shared" si="3"/>
        <v>24.5</v>
      </c>
    </row>
    <row r="119" spans="2:3" x14ac:dyDescent="0.25">
      <c r="B119">
        <f t="shared" si="2"/>
        <v>0.29995357416407437</v>
      </c>
      <c r="C119">
        <f t="shared" si="3"/>
        <v>24.75</v>
      </c>
    </row>
    <row r="120" spans="2:3" x14ac:dyDescent="0.25">
      <c r="B120">
        <f t="shared" si="2"/>
        <v>0.2999645085300941</v>
      </c>
      <c r="C120">
        <f t="shared" si="3"/>
        <v>25</v>
      </c>
    </row>
    <row r="121" spans="2:3" x14ac:dyDescent="0.25">
      <c r="B121">
        <f t="shared" si="2"/>
        <v>0.29997301440226942</v>
      </c>
      <c r="C121">
        <f t="shared" si="3"/>
        <v>25.25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EE715-837F-42FF-9ABE-26F6D8ECC425}">
  <dimension ref="A1:B50"/>
  <sheetViews>
    <sheetView workbookViewId="0">
      <selection activeCell="B46" sqref="B46"/>
    </sheetView>
  </sheetViews>
  <sheetFormatPr defaultRowHeight="15" x14ac:dyDescent="0.25"/>
  <sheetData>
    <row r="1" spans="1:2" x14ac:dyDescent="0.25">
      <c r="A1" s="2" t="s">
        <v>42</v>
      </c>
      <c r="B1">
        <v>0.6</v>
      </c>
    </row>
    <row r="2" spans="1:2" x14ac:dyDescent="0.25">
      <c r="A2" s="2" t="s">
        <v>43</v>
      </c>
      <c r="B2">
        <v>0.6</v>
      </c>
    </row>
    <row r="3" spans="1:2" x14ac:dyDescent="0.25">
      <c r="A3" s="2" t="s">
        <v>44</v>
      </c>
      <c r="B3">
        <v>0.6</v>
      </c>
    </row>
    <row r="4" spans="1:2" x14ac:dyDescent="0.25">
      <c r="A4" s="2" t="s">
        <v>45</v>
      </c>
      <c r="B4">
        <v>0.6</v>
      </c>
    </row>
    <row r="5" spans="1:2" x14ac:dyDescent="0.25">
      <c r="A5" s="2" t="s">
        <v>46</v>
      </c>
      <c r="B5">
        <v>0.6</v>
      </c>
    </row>
    <row r="6" spans="1:2" x14ac:dyDescent="0.25">
      <c r="A6" s="2" t="s">
        <v>47</v>
      </c>
      <c r="B6">
        <v>0.6</v>
      </c>
    </row>
    <row r="7" spans="1:2" x14ac:dyDescent="0.25">
      <c r="A7" s="2" t="s">
        <v>48</v>
      </c>
      <c r="B7">
        <v>0.6</v>
      </c>
    </row>
    <row r="8" spans="1:2" x14ac:dyDescent="0.25">
      <c r="A8" s="2" t="s">
        <v>49</v>
      </c>
      <c r="B8">
        <v>0.6</v>
      </c>
    </row>
    <row r="9" spans="1:2" x14ac:dyDescent="0.25">
      <c r="A9" s="2" t="s">
        <v>50</v>
      </c>
      <c r="B9">
        <v>0.6</v>
      </c>
    </row>
    <row r="10" spans="1:2" x14ac:dyDescent="0.25">
      <c r="A10" s="2" t="s">
        <v>51</v>
      </c>
      <c r="B10">
        <v>0.6</v>
      </c>
    </row>
    <row r="11" spans="1:2" x14ac:dyDescent="0.25">
      <c r="A11" s="2" t="s">
        <v>52</v>
      </c>
      <c r="B11">
        <v>0.6</v>
      </c>
    </row>
    <row r="12" spans="1:2" x14ac:dyDescent="0.25">
      <c r="A12" s="2" t="s">
        <v>53</v>
      </c>
      <c r="B12">
        <v>0.6</v>
      </c>
    </row>
    <row r="13" spans="1:2" x14ac:dyDescent="0.25">
      <c r="A13" s="2" t="s">
        <v>54</v>
      </c>
      <c r="B13">
        <v>0.6</v>
      </c>
    </row>
    <row r="14" spans="1:2" x14ac:dyDescent="0.25">
      <c r="A14" s="2" t="s">
        <v>55</v>
      </c>
      <c r="B14">
        <v>0.6</v>
      </c>
    </row>
    <row r="15" spans="1:2" x14ac:dyDescent="0.25">
      <c r="A15" s="2" t="s">
        <v>56</v>
      </c>
      <c r="B15">
        <v>0.6</v>
      </c>
    </row>
    <row r="16" spans="1:2" x14ac:dyDescent="0.25">
      <c r="A16" s="2" t="s">
        <v>57</v>
      </c>
      <c r="B16">
        <v>0.6</v>
      </c>
    </row>
    <row r="17" spans="1:2" x14ac:dyDescent="0.25">
      <c r="A17" s="2" t="s">
        <v>58</v>
      </c>
      <c r="B17">
        <v>0.6</v>
      </c>
    </row>
    <row r="18" spans="1:2" x14ac:dyDescent="0.25">
      <c r="A18" s="2" t="s">
        <v>59</v>
      </c>
      <c r="B18">
        <v>0.6</v>
      </c>
    </row>
    <row r="19" spans="1:2" x14ac:dyDescent="0.25">
      <c r="A19" s="2" t="s">
        <v>60</v>
      </c>
      <c r="B19">
        <v>1</v>
      </c>
    </row>
    <row r="20" spans="1:2" x14ac:dyDescent="0.25">
      <c r="A20" s="2" t="s">
        <v>61</v>
      </c>
      <c r="B20">
        <v>0.6</v>
      </c>
    </row>
    <row r="21" spans="1:2" x14ac:dyDescent="0.25">
      <c r="A21" s="2" t="s">
        <v>62</v>
      </c>
      <c r="B21">
        <v>0.6</v>
      </c>
    </row>
    <row r="22" spans="1:2" x14ac:dyDescent="0.25">
      <c r="A22" s="2" t="s">
        <v>63</v>
      </c>
      <c r="B22">
        <v>0.6</v>
      </c>
    </row>
    <row r="23" spans="1:2" x14ac:dyDescent="0.25">
      <c r="A23" s="2" t="s">
        <v>64</v>
      </c>
      <c r="B23">
        <v>0.6</v>
      </c>
    </row>
    <row r="24" spans="1:2" x14ac:dyDescent="0.25">
      <c r="A24" s="2" t="s">
        <v>65</v>
      </c>
      <c r="B24">
        <v>0.6</v>
      </c>
    </row>
    <row r="25" spans="1:2" x14ac:dyDescent="0.25">
      <c r="A25" s="2" t="s">
        <v>66</v>
      </c>
      <c r="B25">
        <v>0.6</v>
      </c>
    </row>
    <row r="26" spans="1:2" x14ac:dyDescent="0.25">
      <c r="A26" s="2" t="s">
        <v>67</v>
      </c>
      <c r="B26">
        <v>0.6</v>
      </c>
    </row>
    <row r="27" spans="1:2" x14ac:dyDescent="0.25">
      <c r="A27" s="2" t="s">
        <v>68</v>
      </c>
      <c r="B27">
        <v>0.6</v>
      </c>
    </row>
    <row r="28" spans="1:2" x14ac:dyDescent="0.25">
      <c r="A28" s="2" t="s">
        <v>69</v>
      </c>
      <c r="B28">
        <v>0.6</v>
      </c>
    </row>
    <row r="29" spans="1:2" x14ac:dyDescent="0.25">
      <c r="A29" s="2" t="s">
        <v>70</v>
      </c>
      <c r="B29">
        <v>0.6</v>
      </c>
    </row>
    <row r="30" spans="1:2" x14ac:dyDescent="0.25">
      <c r="A30" s="2" t="s">
        <v>71</v>
      </c>
      <c r="B30">
        <v>0.6</v>
      </c>
    </row>
    <row r="31" spans="1:2" x14ac:dyDescent="0.25">
      <c r="A31" s="2" t="s">
        <v>72</v>
      </c>
      <c r="B31">
        <v>0.6</v>
      </c>
    </row>
    <row r="32" spans="1:2" x14ac:dyDescent="0.25">
      <c r="A32" s="2" t="s">
        <v>73</v>
      </c>
      <c r="B32">
        <v>0.6</v>
      </c>
    </row>
    <row r="33" spans="1:2" x14ac:dyDescent="0.25">
      <c r="A33" s="2" t="s">
        <v>74</v>
      </c>
      <c r="B33">
        <v>0.6</v>
      </c>
    </row>
    <row r="34" spans="1:2" x14ac:dyDescent="0.25">
      <c r="A34" s="2" t="s">
        <v>75</v>
      </c>
      <c r="B34">
        <v>0.6</v>
      </c>
    </row>
    <row r="35" spans="1:2" x14ac:dyDescent="0.25">
      <c r="A35" s="2" t="s">
        <v>76</v>
      </c>
      <c r="B35">
        <v>0.6</v>
      </c>
    </row>
    <row r="36" spans="1:2" x14ac:dyDescent="0.25">
      <c r="A36" s="2" t="s">
        <v>77</v>
      </c>
      <c r="B36">
        <v>0.6</v>
      </c>
    </row>
    <row r="37" spans="1:2" x14ac:dyDescent="0.25">
      <c r="A37" s="2" t="s">
        <v>78</v>
      </c>
      <c r="B37">
        <v>0.6</v>
      </c>
    </row>
    <row r="38" spans="1:2" x14ac:dyDescent="0.25">
      <c r="A38" s="2" t="s">
        <v>79</v>
      </c>
      <c r="B38">
        <v>0.6</v>
      </c>
    </row>
    <row r="39" spans="1:2" x14ac:dyDescent="0.25">
      <c r="A39" s="2" t="s">
        <v>80</v>
      </c>
      <c r="B39">
        <v>0.6</v>
      </c>
    </row>
    <row r="40" spans="1:2" x14ac:dyDescent="0.25">
      <c r="A40" s="2" t="s">
        <v>81</v>
      </c>
      <c r="B40">
        <v>0.6</v>
      </c>
    </row>
    <row r="41" spans="1:2" x14ac:dyDescent="0.25">
      <c r="A41" s="2" t="s">
        <v>82</v>
      </c>
      <c r="B41">
        <v>0.6</v>
      </c>
    </row>
    <row r="42" spans="1:2" x14ac:dyDescent="0.25">
      <c r="A42" s="2" t="s">
        <v>83</v>
      </c>
      <c r="B42">
        <v>0.6</v>
      </c>
    </row>
    <row r="43" spans="1:2" x14ac:dyDescent="0.25">
      <c r="A43" s="2" t="s">
        <v>84</v>
      </c>
      <c r="B43">
        <v>0.6</v>
      </c>
    </row>
    <row r="44" spans="1:2" x14ac:dyDescent="0.25">
      <c r="A44" s="2" t="s">
        <v>85</v>
      </c>
      <c r="B44">
        <v>0.6</v>
      </c>
    </row>
    <row r="45" spans="1:2" x14ac:dyDescent="0.25">
      <c r="A45" s="2" t="s">
        <v>86</v>
      </c>
      <c r="B45">
        <v>1</v>
      </c>
    </row>
    <row r="46" spans="1:2" x14ac:dyDescent="0.25">
      <c r="A46" s="2" t="s">
        <v>87</v>
      </c>
      <c r="B46">
        <v>0.6</v>
      </c>
    </row>
    <row r="47" spans="1:2" x14ac:dyDescent="0.25">
      <c r="A47" s="2" t="s">
        <v>88</v>
      </c>
      <c r="B47">
        <v>0.6</v>
      </c>
    </row>
    <row r="48" spans="1:2" x14ac:dyDescent="0.25">
      <c r="A48" s="2" t="s">
        <v>89</v>
      </c>
      <c r="B48">
        <v>0.6</v>
      </c>
    </row>
    <row r="49" spans="1:2" x14ac:dyDescent="0.25">
      <c r="A49" s="2" t="s">
        <v>90</v>
      </c>
      <c r="B49">
        <v>0.6</v>
      </c>
    </row>
    <row r="50" spans="1:2" x14ac:dyDescent="0.25">
      <c r="A50" s="2" t="s">
        <v>91</v>
      </c>
      <c r="B5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CE2"/>
  <sheetViews>
    <sheetView workbookViewId="0">
      <selection activeCell="H43" sqref="H43"/>
    </sheetView>
  </sheetViews>
  <sheetFormatPr defaultRowHeight="15" x14ac:dyDescent="0.25"/>
  <cols>
    <col min="1" max="1" width="23.5703125" bestFit="1" customWidth="1"/>
    <col min="3" max="3" width="12.7109375" bestFit="1" customWidth="1"/>
  </cols>
  <sheetData>
    <row r="1" spans="1:83" x14ac:dyDescent="0.25">
      <c r="A1" t="s">
        <v>3</v>
      </c>
      <c r="B1">
        <f>(1-EXP(-((B2/About!$B$16-(About!$B$15-0.5))/About!$B$13)^About!$B$14))*About!$B$12</f>
        <v>0</v>
      </c>
      <c r="C1">
        <f>(1-EXP(-((C2/About!$B$16-(About!$B$15-0.5))/About!$B$13)^About!$B$14))*About!$B$12</f>
        <v>2.7126613468153591E-6</v>
      </c>
      <c r="D1">
        <f>(1-EXP(-((D2/About!$B$16-(About!$B$15-0.5))/About!$B$13)^About!$B$14))*About!$B$12</f>
        <v>2.1700603990693067E-5</v>
      </c>
      <c r="E1">
        <f>(1-EXP(-((E2/About!$B$16-(About!$B$15-0.5))/About!$B$13)^About!$B$14))*About!$B$12</f>
        <v>7.3233247530835044E-5</v>
      </c>
      <c r="F1">
        <f>(1-EXP(-((F2/About!$B$16-(About!$B$15-0.5))/About!$B$13)^About!$B$14))*About!$B$12</f>
        <v>1.7356088610352981E-4</v>
      </c>
      <c r="G1">
        <f>(1-EXP(-((G2/About!$B$16-(About!$B$15-0.5))/About!$B$13)^About!$B$14))*About!$B$12</f>
        <v>3.3889264340773994E-4</v>
      </c>
      <c r="H1">
        <f>(1-EXP(-((H2/About!$B$16-(About!$B$15-0.5))/About!$B$13)^About!$B$14))*About!$B$12</f>
        <v>5.853656677573426E-4</v>
      </c>
      <c r="I1">
        <f>(1-EXP(-((I2/About!$B$16-(About!$B$15-0.5))/About!$B$13)^About!$B$14))*About!$B$12</f>
        <v>9.2900565297051587E-4</v>
      </c>
      <c r="J1">
        <f>(1-EXP(-((J2/About!$B$16-(About!$B$15-0.5))/About!$B$13)^About!$B$14))*About!$B$12</f>
        <v>1.3856788240271701E-3</v>
      </c>
      <c r="K1">
        <f>(1-EXP(-((K2/About!$B$16-(About!$B$15-0.5))/About!$B$13)^About!$B$14))*About!$B$12</f>
        <v>1.9710355922915369E-3</v>
      </c>
      <c r="L1">
        <f>(1-EXP(-((L2/About!$B$16-(About!$B$15-0.5))/About!$B$13)^About!$B$14))*About!$B$12</f>
        <v>2.700446163192427E-3</v>
      </c>
      <c r="M1">
        <f>(1-EXP(-((M2/About!$B$16-(About!$B$15-0.5))/About!$B$13)^About!$B$14))*About!$B$12</f>
        <v>3.5889284688606191E-3</v>
      </c>
      <c r="N1">
        <f>(1-EXP(-((N2/About!$B$16-(About!$B$15-0.5))/About!$B$13)^About!$B$14))*About!$B$12</f>
        <v>4.651068898377464E-3</v>
      </c>
      <c r="O1">
        <f>(1-EXP(-((O2/About!$B$16-(About!$B$15-0.5))/About!$B$13)^About!$B$14))*About!$B$12</f>
        <v>5.9009364077483913E-3</v>
      </c>
      <c r="P1">
        <f>(1-EXP(-((P2/About!$B$16-(About!$B$15-0.5))/About!$B$13)^About!$B$14))*About!$B$12</f>
        <v>7.3519907089534368E-3</v>
      </c>
      <c r="Q1">
        <f>(1-EXP(-((Q2/About!$B$16-(About!$B$15-0.5))/About!$B$13)^About!$B$14))*About!$B$12</f>
        <v>9.0169853605967954E-3</v>
      </c>
      <c r="R1">
        <f>(1-EXP(-((R2/About!$B$16-(About!$B$15-0.5))/About!$B$13)^About!$B$14))*About!$B$12</f>
        <v>1.0907866709614121E-2</v>
      </c>
      <c r="S1">
        <f>(1-EXP(-((S2/About!$B$16-(About!$B$15-0.5))/About!$B$13)^About!$B$14))*About!$B$12</f>
        <v>1.303566976172048E-2</v>
      </c>
      <c r="T1">
        <f>(1-EXP(-((T2/About!$B$16-(About!$B$15-0.5))/About!$B$13)^About!$B$14))*About!$B$12</f>
        <v>1.5410412185000931E-2</v>
      </c>
      <c r="U1">
        <f>(1-EXP(-((U2/About!$B$16-(About!$B$15-0.5))/About!$B$13)^About!$B$14))*About!$B$12</f>
        <v>1.8040987773186055E-2</v>
      </c>
      <c r="V1">
        <f>(1-EXP(-((V2/About!$B$16-(About!$B$15-0.5))/About!$B$13)^About!$B$14))*About!$B$12</f>
        <v>2.0935060809395944E-2</v>
      </c>
      <c r="W1">
        <f>(1-EXP(-((W2/About!$B$16-(About!$B$15-0.5))/About!$B$13)^About!$B$14))*About!$B$12</f>
        <v>2.4098962873959361E-2</v>
      </c>
      <c r="X1">
        <f>(1-EXP(-((X2/About!$B$16-(About!$B$15-0.5))/About!$B$13)^About!$B$14))*About!$B$12</f>
        <v>2.7537593727665208E-2</v>
      </c>
      <c r="Y1">
        <f>(1-EXP(-((Y2/About!$B$16-(About!$B$15-0.5))/About!$B$13)^About!$B$14))*About!$B$12</f>
        <v>3.1254327970773217E-2</v>
      </c>
      <c r="Z1">
        <f>(1-EXP(-((Z2/About!$B$16-(About!$B$15-0.5))/About!$B$13)^About!$B$14))*About!$B$12</f>
        <v>3.5250929224621363E-2</v>
      </c>
      <c r="AA1">
        <f>(1-EXP(-((AA2/About!$B$16-(About!$B$15-0.5))/About!$B$13)^About!$B$14))*About!$B$12</f>
        <v>3.9527473603179493E-2</v>
      </c>
      <c r="AB1">
        <f>(1-EXP(-((AB2/About!$B$16-(About!$B$15-0.5))/About!$B$13)^About!$B$14))*About!$B$12</f>
        <v>4.4082284233117663E-2</v>
      </c>
      <c r="AC1">
        <f>(1-EXP(-((AC2/About!$B$16-(About!$B$15-0.5))/About!$B$13)^About!$B$14))*About!$B$12</f>
        <v>4.8911878539958133E-2</v>
      </c>
      <c r="AD1">
        <f>(1-EXP(-((AD2/About!$B$16-(About!$B$15-0.5))/About!$B$13)^About!$B$14))*About!$B$12</f>
        <v>5.4010929942227434E-2</v>
      </c>
      <c r="AE1">
        <f>(1-EXP(-((AE2/About!$B$16-(About!$B$15-0.5))/About!$B$13)^About!$B$14))*About!$B$12</f>
        <v>5.9372245483401073E-2</v>
      </c>
      <c r="AF1">
        <f>(1-EXP(-((AF2/About!$B$16-(About!$B$15-0.5))/About!$B$13)^About!$B$14))*About!$B$12</f>
        <v>6.4986760781754541E-2</v>
      </c>
      <c r="AG1">
        <f>(1-EXP(-((AG2/About!$B$16-(About!$B$15-0.5))/About!$B$13)^About!$B$14))*About!$B$12</f>
        <v>7.0843553490771954E-2</v>
      </c>
      <c r="AH1">
        <f>(1-EXP(-((AH2/About!$B$16-(About!$B$15-0.5))/About!$B$13)^About!$B$14))*About!$B$12</f>
        <v>7.6929876238228126E-2</v>
      </c>
      <c r="AI1">
        <f>(1-EXP(-((AI2/About!$B$16-(About!$B$15-0.5))/About!$B$13)^About!$B$14))*About!$B$12</f>
        <v>8.3231209752196347E-2</v>
      </c>
      <c r="AJ1">
        <f>(1-EXP(-((AJ2/About!$B$16-(About!$B$15-0.5))/About!$B$13)^About!$B$14))*About!$B$12</f>
        <v>8.973133658987105E-2</v>
      </c>
      <c r="AK1">
        <f>(1-EXP(-((AK2/About!$B$16-(About!$B$15-0.5))/About!$B$13)^About!$B$14))*About!$B$12</f>
        <v>9.641243556416082E-2</v>
      </c>
      <c r="AL1">
        <f>(1-EXP(-((AL2/About!$B$16-(About!$B$15-0.5))/About!$B$13)^About!$B$14))*About!$B$12</f>
        <v>0.10325519661854952</v>
      </c>
      <c r="AM1">
        <f>(1-EXP(-((AM2/About!$B$16-(About!$B$15-0.5))/About!$B$13)^About!$B$14))*About!$B$12</f>
        <v>0.11023895553883063</v>
      </c>
      <c r="AN1">
        <f>(1-EXP(-((AN2/About!$B$16-(About!$B$15-0.5))/About!$B$13)^About!$B$14))*About!$B$12</f>
        <v>0.11734184751806659</v>
      </c>
      <c r="AO1">
        <f>(1-EXP(-((AO2/About!$B$16-(About!$B$15-0.5))/About!$B$13)^About!$B$14))*About!$B$12</f>
        <v>0.12454097821643233</v>
      </c>
      <c r="AP1">
        <f>(1-EXP(-((AP2/About!$B$16-(About!$B$15-0.5))/About!$B$13)^About!$B$14))*About!$B$12</f>
        <v>0.13181261058906879</v>
      </c>
      <c r="AQ1">
        <f>(1-EXP(-((AQ2/About!$B$16-(About!$B$15-0.5))/About!$B$13)^About!$B$14))*About!$B$12</f>
        <v>0.13913236540178756</v>
      </c>
      <c r="AR1">
        <f>(1-EXP(-((AR2/About!$B$16-(About!$B$15-0.5))/About!$B$13)^About!$B$14))*About!$B$12</f>
        <v>0.14647543302575003</v>
      </c>
      <c r="AS1">
        <f>(1-EXP(-((AS2/About!$B$16-(About!$B$15-0.5))/About!$B$13)^About!$B$14))*About!$B$12</f>
        <v>0.15381679380738991</v>
      </c>
      <c r="AT1">
        <f>(1-EXP(-((AT2/About!$B$16-(About!$B$15-0.5))/About!$B$13)^About!$B$14))*About!$B$12</f>
        <v>0.16113144405783855</v>
      </c>
      <c r="AU1">
        <f>(1-EXP(-((AU2/About!$B$16-(About!$B$15-0.5))/About!$B$13)^About!$B$14))*About!$B$12</f>
        <v>0.16839462450529405</v>
      </c>
      <c r="AV1">
        <f>(1-EXP(-((AV2/About!$B$16-(About!$B$15-0.5))/About!$B$13)^About!$B$14))*About!$B$12</f>
        <v>0.17558204791159163</v>
      </c>
      <c r="AW1">
        <f>(1-EXP(-((AW2/About!$B$16-(About!$B$15-0.5))/About!$B$13)^About!$B$14))*About!$B$12</f>
        <v>0.18267012247688577</v>
      </c>
      <c r="AX1">
        <f>(1-EXP(-((AX2/About!$B$16-(About!$B$15-0.5))/About!$B$13)^About!$B$14))*About!$B$12</f>
        <v>0.18963616764856731</v>
      </c>
      <c r="AY1">
        <f>(1-EXP(-((AY2/About!$B$16-(About!$B$15-0.5))/About!$B$13)^About!$B$14))*About!$B$12</f>
        <v>0.19645861901529907</v>
      </c>
      <c r="AZ1">
        <f>(1-EXP(-((AZ2/About!$B$16-(About!$B$15-0.5))/About!$B$13)^About!$B$14))*About!$B$12</f>
        <v>0.20311721910542085</v>
      </c>
      <c r="BA1">
        <f>(1-EXP(-((BA2/About!$B$16-(About!$B$15-0.5))/About!$B$13)^About!$B$14))*About!$B$12</f>
        <v>0.20959319111996269</v>
      </c>
      <c r="BB1">
        <f>(1-EXP(-((BB2/About!$B$16-(About!$B$15-0.5))/About!$B$13)^About!$B$14))*About!$B$12</f>
        <v>0.21586939291098117</v>
      </c>
      <c r="BC1">
        <f>(1-EXP(-((BC2/About!$B$16-(About!$B$15-0.5))/About!$B$13)^About!$B$14))*About!$B$12</f>
        <v>0.22193044886066229</v>
      </c>
      <c r="BD1">
        <f>(1-EXP(-((BD2/About!$B$16-(About!$B$15-0.5))/About!$B$13)^About!$B$14))*About!$B$12</f>
        <v>0.2277628577183255</v>
      </c>
      <c r="BE1">
        <f>(1-EXP(-((BE2/About!$B$16-(About!$B$15-0.5))/About!$B$13)^About!$B$14))*About!$B$12</f>
        <v>0.23335507490195029</v>
      </c>
      <c r="BF1">
        <f>(1-EXP(-((BF2/About!$B$16-(About!$B$15-0.5))/About!$B$13)^About!$B$14))*About!$B$12</f>
        <v>0.23869756825732752</v>
      </c>
      <c r="BG1">
        <f>(1-EXP(-((BG2/About!$B$16-(About!$B$15-0.5))/About!$B$13)^About!$B$14))*About!$B$12</f>
        <v>0.24378284677925793</v>
      </c>
      <c r="BH1">
        <f>(1-EXP(-((BH2/About!$B$16-(About!$B$15-0.5))/About!$B$13)^About!$B$14))*About!$B$12</f>
        <v>0.24860546232227976</v>
      </c>
      <c r="BI1">
        <f>(1-EXP(-((BI2/About!$B$16-(About!$B$15-0.5))/About!$B$13)^About!$B$14))*About!$B$12</f>
        <v>0.25316198484953234</v>
      </c>
      <c r="BJ1">
        <f>(1-EXP(-((BJ2/About!$B$16-(About!$B$15-0.5))/About!$B$13)^About!$B$14))*About!$B$12</f>
        <v>0.25745095227379722</v>
      </c>
      <c r="BK1">
        <f>(1-EXP(-((BK2/About!$B$16-(About!$B$15-0.5))/About!$B$13)^About!$B$14))*About!$B$12</f>
        <v>0.26147279642109311</v>
      </c>
      <c r="BL1">
        <f>(1-EXP(-((BL2/About!$B$16-(About!$B$15-0.5))/About!$B$13)^About!$B$14))*About!$B$12</f>
        <v>0.26522974708186364</v>
      </c>
      <c r="BM1">
        <f>(1-EXP(-((BM2/About!$B$16-(About!$B$15-0.5))/About!$B$13)^About!$B$14))*About!$B$12</f>
        <v>0.26872571649646854</v>
      </c>
      <c r="BN1">
        <f>(1-EXP(-((BN2/About!$B$16-(About!$B$15-0.5))/About!$B$13)^About!$B$14))*About!$B$12</f>
        <v>0.27196616694071241</v>
      </c>
      <c r="BO1">
        <f>(1-EXP(-((BO2/About!$B$16-(About!$B$15-0.5))/About!$B$13)^About!$B$14))*About!$B$12</f>
        <v>0.27495796432585551</v>
      </c>
      <c r="BP1">
        <f>(1-EXP(-((BP2/About!$B$16-(About!$B$15-0.5))/About!$B$13)^About!$B$14))*About!$B$12</f>
        <v>0.27770922090054417</v>
      </c>
      <c r="BQ1">
        <f>(1-EXP(-((BQ2/About!$B$16-(About!$B$15-0.5))/About!$B$13)^About!$B$14))*About!$B$12</f>
        <v>0.28022913023639223</v>
      </c>
      <c r="BR1">
        <f>(1-EXP(-((BR2/About!$B$16-(About!$B$15-0.5))/About!$B$13)^About!$B$14))*About!$B$12</f>
        <v>0.28252779769408043</v>
      </c>
      <c r="BS1">
        <f>(1-EXP(-((BS2/About!$B$16-(About!$B$15-0.5))/About!$B$13)^About!$B$14))*About!$B$12</f>
        <v>0.2846160695048362</v>
      </c>
      <c r="BT1">
        <f>(1-EXP(-((BT2/About!$B$16-(About!$B$15-0.5))/About!$B$13)^About!$B$14))*About!$B$12</f>
        <v>0.28650536346742178</v>
      </c>
      <c r="BU1">
        <f>(1-EXP(-((BU2/About!$B$16-(About!$B$15-0.5))/About!$B$13)^About!$B$14))*About!$B$12</f>
        <v>0.28820750405985879</v>
      </c>
      <c r="BV1">
        <f>(1-EXP(-((BV2/About!$B$16-(About!$B$15-0.5))/About!$B$13)^About!$B$14))*About!$B$12</f>
        <v>0.2897345645065002</v>
      </c>
      <c r="BW1">
        <f>(1-EXP(-((BW2/About!$B$16-(About!$B$15-0.5))/About!$B$13)^About!$B$14))*About!$B$12</f>
        <v>0.29109871803469367</v>
      </c>
      <c r="BX1">
        <f>(1-EXP(-((BX2/About!$B$16-(About!$B$15-0.5))/About!$B$13)^About!$B$14))*About!$B$12</f>
        <v>0.29231210021223275</v>
      </c>
      <c r="BY1">
        <f>(1-EXP(-((BY2/About!$B$16-(About!$B$15-0.5))/About!$B$13)^About!$B$14))*About!$B$12</f>
        <v>0.29338668388880529</v>
      </c>
      <c r="BZ1">
        <f>(1-EXP(-((BZ2/About!$B$16-(About!$B$15-0.5))/About!$B$13)^About!$B$14))*About!$B$12</f>
        <v>0.29433416788367545</v>
      </c>
      <c r="CA1">
        <f>(1-EXP(-((CA2/About!$B$16-(About!$B$15-0.5))/About!$B$13)^About!$B$14))*About!$B$12</f>
        <v>0.29516588017958978</v>
      </c>
      <c r="CB1">
        <f>(1-EXP(-((CB2/About!$B$16-(About!$B$15-0.5))/About!$B$13)^About!$B$14))*About!$B$12</f>
        <v>0.29589269601045221</v>
      </c>
      <c r="CC1">
        <f>(1-EXP(-((CC2/About!$B$16-(About!$B$15-0.5))/About!$B$13)^About!$B$14))*About!$B$12</f>
        <v>0.29652497087771895</v>
      </c>
      <c r="CD1">
        <f>(1-EXP(-((CD2/About!$B$16-(About!$B$15-0.5))/About!$B$13)^About!$B$14))*About!$B$12</f>
        <v>0.29707248820643462</v>
      </c>
      <c r="CE1">
        <f>(1-EXP(-((CE2/About!$B$16-(About!$B$15-0.5))/About!$B$13)^About!$B$14))*About!$B$12</f>
        <v>0.3</v>
      </c>
    </row>
    <row r="2" spans="1:83" x14ac:dyDescent="0.25">
      <c r="A2" t="s">
        <v>41</v>
      </c>
      <c r="B2">
        <v>0</v>
      </c>
      <c r="C2">
        <f>B2+0.25</f>
        <v>0.25</v>
      </c>
      <c r="D2">
        <f t="shared" ref="D2:AI2" si="0">C2+0.25</f>
        <v>0.5</v>
      </c>
      <c r="E2">
        <f t="shared" si="0"/>
        <v>0.75</v>
      </c>
      <c r="F2">
        <f t="shared" si="0"/>
        <v>1</v>
      </c>
      <c r="G2">
        <f t="shared" si="0"/>
        <v>1.25</v>
      </c>
      <c r="H2">
        <f t="shared" si="0"/>
        <v>1.5</v>
      </c>
      <c r="I2">
        <f t="shared" si="0"/>
        <v>1.75</v>
      </c>
      <c r="J2">
        <f t="shared" si="0"/>
        <v>2</v>
      </c>
      <c r="K2">
        <f t="shared" si="0"/>
        <v>2.25</v>
      </c>
      <c r="L2">
        <f t="shared" si="0"/>
        <v>2.5</v>
      </c>
      <c r="M2">
        <f t="shared" si="0"/>
        <v>2.75</v>
      </c>
      <c r="N2">
        <f t="shared" si="0"/>
        <v>3</v>
      </c>
      <c r="O2">
        <f t="shared" si="0"/>
        <v>3.25</v>
      </c>
      <c r="P2">
        <f t="shared" si="0"/>
        <v>3.5</v>
      </c>
      <c r="Q2">
        <f t="shared" si="0"/>
        <v>3.75</v>
      </c>
      <c r="R2">
        <f t="shared" si="0"/>
        <v>4</v>
      </c>
      <c r="S2">
        <f t="shared" si="0"/>
        <v>4.25</v>
      </c>
      <c r="T2">
        <f t="shared" si="0"/>
        <v>4.5</v>
      </c>
      <c r="U2">
        <f t="shared" si="0"/>
        <v>4.75</v>
      </c>
      <c r="V2">
        <f t="shared" si="0"/>
        <v>5</v>
      </c>
      <c r="W2">
        <f t="shared" si="0"/>
        <v>5.25</v>
      </c>
      <c r="X2">
        <f t="shared" si="0"/>
        <v>5.5</v>
      </c>
      <c r="Y2">
        <f t="shared" si="0"/>
        <v>5.75</v>
      </c>
      <c r="Z2">
        <f t="shared" si="0"/>
        <v>6</v>
      </c>
      <c r="AA2">
        <f t="shared" si="0"/>
        <v>6.25</v>
      </c>
      <c r="AB2">
        <f t="shared" si="0"/>
        <v>6.5</v>
      </c>
      <c r="AC2">
        <f t="shared" si="0"/>
        <v>6.75</v>
      </c>
      <c r="AD2">
        <f t="shared" si="0"/>
        <v>7</v>
      </c>
      <c r="AE2">
        <f t="shared" si="0"/>
        <v>7.25</v>
      </c>
      <c r="AF2">
        <f t="shared" si="0"/>
        <v>7.5</v>
      </c>
      <c r="AG2">
        <f t="shared" si="0"/>
        <v>7.75</v>
      </c>
      <c r="AH2">
        <f t="shared" si="0"/>
        <v>8</v>
      </c>
      <c r="AI2">
        <f t="shared" si="0"/>
        <v>8.25</v>
      </c>
      <c r="AJ2">
        <f>AI2+0.25</f>
        <v>8.5</v>
      </c>
      <c r="AK2">
        <f t="shared" ref="AK2:AO2" si="1">AJ2+0.25</f>
        <v>8.75</v>
      </c>
      <c r="AL2">
        <f t="shared" si="1"/>
        <v>9</v>
      </c>
      <c r="AM2">
        <f t="shared" si="1"/>
        <v>9.25</v>
      </c>
      <c r="AN2">
        <f t="shared" si="1"/>
        <v>9.5</v>
      </c>
      <c r="AO2">
        <f t="shared" si="1"/>
        <v>9.75</v>
      </c>
      <c r="AP2">
        <f>AO2+0.25</f>
        <v>10</v>
      </c>
      <c r="AQ2">
        <f t="shared" ref="AQ2:BJ2" si="2">AP2+0.25</f>
        <v>10.25</v>
      </c>
      <c r="AR2">
        <f t="shared" si="2"/>
        <v>10.5</v>
      </c>
      <c r="AS2">
        <f t="shared" si="2"/>
        <v>10.75</v>
      </c>
      <c r="AT2">
        <f t="shared" si="2"/>
        <v>11</v>
      </c>
      <c r="AU2">
        <f t="shared" si="2"/>
        <v>11.25</v>
      </c>
      <c r="AV2">
        <f t="shared" si="2"/>
        <v>11.5</v>
      </c>
      <c r="AW2">
        <f t="shared" si="2"/>
        <v>11.75</v>
      </c>
      <c r="AX2">
        <f t="shared" si="2"/>
        <v>12</v>
      </c>
      <c r="AY2">
        <f t="shared" si="2"/>
        <v>12.25</v>
      </c>
      <c r="AZ2">
        <f t="shared" si="2"/>
        <v>12.5</v>
      </c>
      <c r="BA2">
        <f t="shared" si="2"/>
        <v>12.75</v>
      </c>
      <c r="BB2">
        <f t="shared" si="2"/>
        <v>13</v>
      </c>
      <c r="BC2">
        <f t="shared" si="2"/>
        <v>13.25</v>
      </c>
      <c r="BD2">
        <f t="shared" si="2"/>
        <v>13.5</v>
      </c>
      <c r="BE2">
        <f t="shared" si="2"/>
        <v>13.75</v>
      </c>
      <c r="BF2">
        <f t="shared" si="2"/>
        <v>14</v>
      </c>
      <c r="BG2">
        <f t="shared" si="2"/>
        <v>14.25</v>
      </c>
      <c r="BH2">
        <f t="shared" si="2"/>
        <v>14.5</v>
      </c>
      <c r="BI2">
        <f t="shared" si="2"/>
        <v>14.75</v>
      </c>
      <c r="BJ2">
        <f t="shared" si="2"/>
        <v>15</v>
      </c>
      <c r="BK2">
        <f t="shared" ref="BK2" si="3">BJ2+0.25</f>
        <v>15.25</v>
      </c>
      <c r="BL2">
        <f t="shared" ref="BL2" si="4">BK2+0.25</f>
        <v>15.5</v>
      </c>
      <c r="BM2">
        <f t="shared" ref="BM2" si="5">BL2+0.25</f>
        <v>15.75</v>
      </c>
      <c r="BN2">
        <f t="shared" ref="BN2" si="6">BM2+0.25</f>
        <v>16</v>
      </c>
      <c r="BO2">
        <f t="shared" ref="BO2" si="7">BN2+0.25</f>
        <v>16.25</v>
      </c>
      <c r="BP2">
        <f t="shared" ref="BP2" si="8">BO2+0.25</f>
        <v>16.5</v>
      </c>
      <c r="BQ2">
        <f t="shared" ref="BQ2" si="9">BP2+0.25</f>
        <v>16.75</v>
      </c>
      <c r="BR2">
        <f t="shared" ref="BR2" si="10">BQ2+0.25</f>
        <v>17</v>
      </c>
      <c r="BS2">
        <f t="shared" ref="BS2" si="11">BR2+0.25</f>
        <v>17.25</v>
      </c>
      <c r="BT2">
        <f t="shared" ref="BT2" si="12">BS2+0.25</f>
        <v>17.5</v>
      </c>
      <c r="BU2">
        <f t="shared" ref="BU2" si="13">BT2+0.25</f>
        <v>17.75</v>
      </c>
      <c r="BV2">
        <f t="shared" ref="BV2" si="14">BU2+0.25</f>
        <v>18</v>
      </c>
      <c r="BW2">
        <f t="shared" ref="BW2" si="15">BV2+0.25</f>
        <v>18.25</v>
      </c>
      <c r="BX2">
        <f t="shared" ref="BX2" si="16">BW2+0.25</f>
        <v>18.5</v>
      </c>
      <c r="BY2">
        <f t="shared" ref="BY2" si="17">BX2+0.25</f>
        <v>18.75</v>
      </c>
      <c r="BZ2">
        <f t="shared" ref="BZ2" si="18">BY2+0.25</f>
        <v>19</v>
      </c>
      <c r="CA2">
        <f t="shared" ref="CA2" si="19">BZ2+0.25</f>
        <v>19.25</v>
      </c>
      <c r="CB2">
        <f t="shared" ref="CB2" si="20">CA2+0.25</f>
        <v>19.5</v>
      </c>
      <c r="CC2">
        <f t="shared" ref="CC2" si="21">CB2+0.25</f>
        <v>19.75</v>
      </c>
      <c r="CD2">
        <f t="shared" ref="CD2" si="22">CC2+0.25</f>
        <v>20</v>
      </c>
      <c r="CE2">
        <v>1000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34</v>
      </c>
    </row>
    <row r="2" spans="1:2" x14ac:dyDescent="0.25">
      <c r="A2" s="1" t="s">
        <v>35</v>
      </c>
      <c r="B2">
        <f>SUMIFS('state specific NEC'!B:B,'state specific NEC'!A:A,About!B2)</f>
        <v>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K46" sqref="K46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4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18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19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28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4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10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11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state specific NEC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2024-08-28T19:59:00Z</dcterms:modified>
</cp:coreProperties>
</file>