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OK\bldgs\SYDEC\"/>
    </mc:Choice>
  </mc:AlternateContent>
  <xr:revisionPtr revIDLastSave="0" documentId="8_{6B241669-189B-4A07-BBCF-267E1971144F}"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<sst xmlns="http://schemas.openxmlformats.org/spreadsheetml/2006/main" count="194484" uniqueCount="2015">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</sst>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195</v>
      </c>
      <c r="C1" s="30">
        <v>46241</v>
      </c>
    </row>
    <row r="2" spans="1:3" x14ac:dyDescent="0.45">
      <c r="A2" s="3" t="s">
        <v>2</v>
      </c>
      <c r="B2" s="4" t="str">
        <f>IFERROR(INDEX(Geography!B:B, MATCH($B$1, Geography!C:C, 0)), "")</f>
        <v>OK</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Oklahoma</v>
      </c>
    </row>
    <row r="311" spans="1:31" x14ac:dyDescent="0.45">
      <c r="A311" t="s">
        <v>1971</v>
      </c>
      <c r="B311" t="str">
        <f>About!$B$2</f>
        <v>OK</v>
      </c>
    </row>
    <row r="312" spans="1:31" x14ac:dyDescent="0.45">
      <c r="A312" t="s">
        <v>1972</v>
      </c>
      <c r="B312">
        <f>MATCH($B$311, $A$38:$A$85, 0)</f>
        <v>34</v>
      </c>
    </row>
    <row r="313" spans="1:31" x14ac:dyDescent="0.45">
      <c r="A313" t="s">
        <v>1973</v>
      </c>
      <c r="B313" s="24">
        <f>INDEX(Census_2020_Urban_Rural!$F$2:$F$57, MATCH($B$311, Census_2020_Urban_Rural!$B$2:$B$57, 0))</f>
        <v>64.62194707064512</v>
      </c>
    </row>
    <row r="314" spans="1:31" x14ac:dyDescent="0.45">
      <c r="A314" t="s">
        <v>1974</v>
      </c>
      <c r="B314" s="18">
        <f>$B$313 * $B$13</f>
        <v>0.64621947070645125</v>
      </c>
    </row>
    <row r="315" spans="1:31" x14ac:dyDescent="0.45">
      <c r="A315" t="s">
        <v>1975</v>
      </c>
      <c r="B315" s="22">
        <f>INDEX($K$38:$K$85, $B$312)</f>
        <v>91.561136149781817</v>
      </c>
    </row>
    <row r="316" spans="1:31" x14ac:dyDescent="0.45">
      <c r="A316" t="s">
        <v>1976</v>
      </c>
      <c r="B316" s="22">
        <f>INDEX($Q$38:$Q$85, $B$312)</f>
        <v>16.475020638949605</v>
      </c>
    </row>
    <row r="317" spans="1:31" x14ac:dyDescent="0.45">
      <c r="A317" t="s">
        <v>1977</v>
      </c>
      <c r="B317" s="22">
        <f>$B$315 * $B$314</f>
        <v>59.168588939993327</v>
      </c>
    </row>
    <row r="318" spans="1:31" x14ac:dyDescent="0.45">
      <c r="A318" t="s">
        <v>1978</v>
      </c>
      <c r="B318" s="22">
        <f>$B$315 * (1 - $B$314)</f>
        <v>32.392547209788489</v>
      </c>
    </row>
    <row r="319" spans="1:31" x14ac:dyDescent="0.45">
      <c r="A319" t="s">
        <v>1979</v>
      </c>
      <c r="B319" s="22">
        <f>$B$316</f>
        <v>16.475020638949605</v>
      </c>
    </row>
    <row r="320" spans="1:31" x14ac:dyDescent="0.45">
      <c r="A320" t="s">
        <v>1980</v>
      </c>
      <c r="B320" s="24">
        <f>INDEX($S$38:$S$85, $B$312)</f>
        <v>16076.9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91.561136149781817</v>
      </c>
      <c r="C322" s="28">
        <f t="shared" si="214"/>
        <v>91.561136149781817</v>
      </c>
      <c r="D322" s="28">
        <f t="shared" si="214"/>
        <v>91.561136149781817</v>
      </c>
      <c r="E322" s="28">
        <f t="shared" si="214"/>
        <v>91.561136149781817</v>
      </c>
      <c r="F322" s="28">
        <f t="shared" si="214"/>
        <v>91.561136149781817</v>
      </c>
      <c r="G322" s="28">
        <f t="shared" si="214"/>
        <v>100.01828459360092</v>
      </c>
      <c r="H322" s="28">
        <f t="shared" si="214"/>
        <v>109.59548525626644</v>
      </c>
      <c r="I322" s="28">
        <f t="shared" si="214"/>
        <v>119.9860948526352</v>
      </c>
      <c r="J322" s="28">
        <f t="shared" si="214"/>
        <v>130.42505801827133</v>
      </c>
      <c r="K322" s="28">
        <f t="shared" si="214"/>
        <v>141.89428842821951</v>
      </c>
      <c r="L322" s="28">
        <f t="shared" si="214"/>
        <v>154.7854053778407</v>
      </c>
      <c r="M322" s="28">
        <f t="shared" si="214"/>
        <v>168.47392082666377</v>
      </c>
      <c r="N322" s="28">
        <f t="shared" si="214"/>
        <v>183.54175458099314</v>
      </c>
      <c r="O322" s="28">
        <f t="shared" si="214"/>
        <v>200.39565436506098</v>
      </c>
      <c r="P322" s="28">
        <f t="shared" si="214"/>
        <v>219.33626811672471</v>
      </c>
      <c r="Q322" s="28">
        <f t="shared" si="214"/>
        <v>240.41284360034192</v>
      </c>
      <c r="R322" s="28">
        <f t="shared" si="214"/>
        <v>264.27433451257519</v>
      </c>
      <c r="S322" s="28">
        <f t="shared" si="214"/>
        <v>290.87354501489278</v>
      </c>
      <c r="T322" s="28">
        <f t="shared" si="214"/>
        <v>320.53389858639486</v>
      </c>
      <c r="U322" s="28">
        <f t="shared" si="214"/>
        <v>353.28330712127314</v>
      </c>
      <c r="V322" s="28">
        <f t="shared" si="214"/>
        <v>389.5682830021193</v>
      </c>
      <c r="W322" s="28">
        <f t="shared" si="214"/>
        <v>429.55065588423997</v>
      </c>
      <c r="X322" s="28">
        <f t="shared" si="214"/>
        <v>473.38143376302287</v>
      </c>
      <c r="Y322" s="28">
        <f t="shared" si="214"/>
        <v>522.02320849946022</v>
      </c>
      <c r="Z322" s="28">
        <f t="shared" si="214"/>
        <v>575.44172204629888</v>
      </c>
      <c r="AA322" s="28">
        <f t="shared" si="214"/>
        <v>634.58269835759722</v>
      </c>
      <c r="AB322" s="28">
        <f t="shared" si="214"/>
        <v>700.01284023880828</v>
      </c>
      <c r="AC322" s="28">
        <f t="shared" si="214"/>
        <v>772.93922570121254</v>
      </c>
      <c r="AD322" s="28">
        <f t="shared" si="214"/>
        <v>852.91148335991329</v>
      </c>
      <c r="AE322" s="28">
        <f t="shared" si="214"/>
        <v>941.69041271786023</v>
      </c>
    </row>
    <row r="323" spans="1:31" x14ac:dyDescent="0.45">
      <c r="A323" t="s">
        <v>1982</v>
      </c>
      <c r="B323" s="28">
        <f t="shared" ref="B323:AE323" si="215">INDEX(B$258:B$305, $B$312)</f>
        <v>16.475020638949605</v>
      </c>
      <c r="C323" s="28">
        <f t="shared" si="215"/>
        <v>16.475020638949605</v>
      </c>
      <c r="D323" s="28">
        <f t="shared" si="215"/>
        <v>16.475020638949605</v>
      </c>
      <c r="E323" s="28">
        <f t="shared" si="215"/>
        <v>16.475020638949605</v>
      </c>
      <c r="F323" s="28">
        <f t="shared" si="215"/>
        <v>16.475020638949605</v>
      </c>
      <c r="G323" s="28">
        <f t="shared" si="215"/>
        <v>19.585830676760683</v>
      </c>
      <c r="H323" s="28">
        <f t="shared" si="215"/>
        <v>22.501109526254652</v>
      </c>
      <c r="I323" s="28">
        <f t="shared" si="215"/>
        <v>24.036811890908201</v>
      </c>
      <c r="J323" s="28">
        <f t="shared" si="215"/>
        <v>25.010910347170508</v>
      </c>
      <c r="K323" s="28">
        <f t="shared" si="215"/>
        <v>26.150634686189477</v>
      </c>
      <c r="L323" s="28">
        <f t="shared" si="215"/>
        <v>27.058477157876915</v>
      </c>
      <c r="M323" s="28">
        <f t="shared" si="215"/>
        <v>27.792887920537169</v>
      </c>
      <c r="N323" s="28">
        <f t="shared" si="215"/>
        <v>28.633936511976859</v>
      </c>
      <c r="O323" s="28">
        <f t="shared" si="215"/>
        <v>29.938632770396055</v>
      </c>
      <c r="P323" s="28">
        <f t="shared" si="215"/>
        <v>31.026290759272577</v>
      </c>
      <c r="Q323" s="28">
        <f t="shared" si="215"/>
        <v>31.967665990550366</v>
      </c>
      <c r="R323" s="28">
        <f t="shared" si="215"/>
        <v>33.649794275875877</v>
      </c>
      <c r="S323" s="28">
        <f t="shared" si="215"/>
        <v>35.348218220328192</v>
      </c>
      <c r="T323" s="28">
        <f t="shared" si="215"/>
        <v>37.479633027312808</v>
      </c>
      <c r="U323" s="28">
        <f t="shared" si="215"/>
        <v>39.393876478958937</v>
      </c>
      <c r="V323" s="28">
        <f t="shared" si="215"/>
        <v>40.465394945315161</v>
      </c>
      <c r="W323" s="28">
        <f t="shared" si="215"/>
        <v>42.100353215113699</v>
      </c>
      <c r="X323" s="28">
        <f t="shared" si="215"/>
        <v>43.007781901369455</v>
      </c>
      <c r="Y323" s="28">
        <f t="shared" si="215"/>
        <v>44.044857829072825</v>
      </c>
      <c r="Z323" s="28">
        <f t="shared" si="215"/>
        <v>44.905937276858253</v>
      </c>
      <c r="AA323" s="28">
        <f t="shared" si="215"/>
        <v>46.262180797202049</v>
      </c>
      <c r="AB323" s="28">
        <f t="shared" si="215"/>
        <v>47.976497177016256</v>
      </c>
      <c r="AC323" s="28">
        <f t="shared" si="215"/>
        <v>49.767116967024066</v>
      </c>
      <c r="AD323" s="28">
        <f t="shared" si="215"/>
        <v>51.157270979242739</v>
      </c>
      <c r="AE323" s="28">
        <f t="shared" si="215"/>
        <v>52.985611225336989</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6.7199619820196323E-3</v>
      </c>
      <c r="C330" s="28">
        <f t="shared" si="218"/>
        <v>6.7199619820196323E-3</v>
      </c>
      <c r="D330" s="28">
        <f t="shared" si="218"/>
        <v>6.7199619820196323E-3</v>
      </c>
      <c r="E330" s="28">
        <f t="shared" si="218"/>
        <v>6.7199619820196323E-3</v>
      </c>
      <c r="F330" s="28">
        <f t="shared" si="218"/>
        <v>6.7199619820196323E-3</v>
      </c>
      <c r="G330" s="28">
        <f t="shared" si="218"/>
        <v>7.4395011022250317E-3</v>
      </c>
      <c r="H330" s="28">
        <f t="shared" si="218"/>
        <v>8.2165463977832229E-3</v>
      </c>
      <c r="I330" s="28">
        <f t="shared" si="218"/>
        <v>8.9583754793239635E-3</v>
      </c>
      <c r="J330" s="28">
        <f t="shared" si="218"/>
        <v>9.6682798527976069E-3</v>
      </c>
      <c r="K330" s="28">
        <f t="shared" si="218"/>
        <v>1.0452570029944142E-2</v>
      </c>
      <c r="L330" s="28">
        <f t="shared" si="218"/>
        <v>1.1310879742718908E-2</v>
      </c>
      <c r="M330" s="28">
        <f t="shared" si="218"/>
        <v>1.2208000842650071E-2</v>
      </c>
      <c r="N330" s="28">
        <f t="shared" si="218"/>
        <v>1.3197549968773209E-2</v>
      </c>
      <c r="O330" s="28">
        <f t="shared" si="218"/>
        <v>1.4327033640531261E-2</v>
      </c>
      <c r="P330" s="28">
        <f t="shared" si="218"/>
        <v>1.557281309680332E-2</v>
      </c>
      <c r="Q330" s="28">
        <f t="shared" si="218"/>
        <v>1.6942352666925359E-2</v>
      </c>
      <c r="R330" s="28">
        <f t="shared" si="218"/>
        <v>1.8531192505299596E-2</v>
      </c>
      <c r="S330" s="28">
        <f t="shared" si="218"/>
        <v>2.0291334973484999E-2</v>
      </c>
      <c r="T330" s="28">
        <f t="shared" si="218"/>
        <v>2.2268816227861567E-2</v>
      </c>
      <c r="U330" s="28">
        <f t="shared" si="218"/>
        <v>2.4424931647284744E-2</v>
      </c>
      <c r="V330" s="28">
        <f t="shared" si="218"/>
        <v>2.6748544678851922E-2</v>
      </c>
      <c r="W330" s="28">
        <f t="shared" si="218"/>
        <v>2.9337186217451978E-2</v>
      </c>
      <c r="X330" s="28">
        <f t="shared" si="218"/>
        <v>3.2119949471875318E-2</v>
      </c>
      <c r="Y330" s="28">
        <f t="shared" si="218"/>
        <v>3.5210025958271378E-2</v>
      </c>
      <c r="Z330" s="28">
        <f t="shared" si="218"/>
        <v>3.8586273431019481E-2</v>
      </c>
      <c r="AA330" s="28">
        <f t="shared" si="218"/>
        <v>4.23492637980456E-2</v>
      </c>
      <c r="AB330" s="28">
        <f t="shared" si="218"/>
        <v>4.6525719349863756E-2</v>
      </c>
      <c r="AC330" s="28">
        <f t="shared" si="218"/>
        <v>5.1173195247108373E-2</v>
      </c>
      <c r="AD330" s="28">
        <f t="shared" si="218"/>
        <v>5.6234022376151875E-2</v>
      </c>
      <c r="AE330" s="28">
        <f t="shared" si="218"/>
        <v>6.1869889340805583E-2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16.475020638949605</v>
      </c>
      <c r="C8" s="23">
        <f>Calcs!C$323</f>
        <v>16.475020638949605</v>
      </c>
      <c r="D8" s="23">
        <f>Calcs!D$323</f>
        <v>16.475020638949605</v>
      </c>
      <c r="E8" s="23">
        <f>Calcs!E$323</f>
        <v>16.475020638949605</v>
      </c>
      <c r="F8" s="23">
        <f>Calcs!F$323</f>
        <v>16.475020638949605</v>
      </c>
      <c r="G8" s="23">
        <f>Calcs!G$323</f>
        <v>19.585830676760683</v>
      </c>
      <c r="H8" s="23">
        <f>Calcs!H$323</f>
        <v>22.501109526254652</v>
      </c>
      <c r="I8" s="23">
        <f>Calcs!I$323</f>
        <v>24.036811890908201</v>
      </c>
      <c r="J8" s="23">
        <f>Calcs!J$323</f>
        <v>25.010910347170508</v>
      </c>
      <c r="K8" s="23">
        <f>Calcs!K$323</f>
        <v>26.150634686189477</v>
      </c>
      <c r="L8" s="23">
        <f>Calcs!L$323</f>
        <v>27.058477157876915</v>
      </c>
      <c r="M8" s="23">
        <f>Calcs!M$323</f>
        <v>27.792887920537169</v>
      </c>
      <c r="N8" s="23">
        <f>Calcs!N$323</f>
        <v>28.633936511976859</v>
      </c>
      <c r="O8" s="23">
        <f>Calcs!O$323</f>
        <v>29.938632770396055</v>
      </c>
      <c r="P8" s="23">
        <f>Calcs!P$323</f>
        <v>31.026290759272577</v>
      </c>
      <c r="Q8" s="23">
        <f>Calcs!Q$323</f>
        <v>31.967665990550366</v>
      </c>
      <c r="R8" s="23">
        <f>Calcs!R$323</f>
        <v>33.649794275875877</v>
      </c>
      <c r="S8" s="23">
        <f>Calcs!S$323</f>
        <v>35.348218220328192</v>
      </c>
      <c r="T8" s="23">
        <f>Calcs!T$323</f>
        <v>37.479633027312808</v>
      </c>
      <c r="U8" s="23">
        <f>Calcs!U$323</f>
        <v>39.393876478958937</v>
      </c>
      <c r="V8" s="23">
        <f>Calcs!V$323</f>
        <v>40.465394945315161</v>
      </c>
      <c r="W8" s="23">
        <f>Calcs!W$323</f>
        <v>42.100353215113699</v>
      </c>
      <c r="X8" s="23">
        <f>Calcs!X$323</f>
        <v>43.007781901369455</v>
      </c>
      <c r="Y8" s="23">
        <f>Calcs!Y$323</f>
        <v>44.044857829072825</v>
      </c>
      <c r="Z8" s="23">
        <f>Calcs!Z$323</f>
        <v>44.905937276858253</v>
      </c>
      <c r="AA8" s="23">
        <f>Calcs!AA$323</f>
        <v>46.262180797202049</v>
      </c>
      <c r="AB8" s="23">
        <f>Calcs!AB$323</f>
        <v>47.976497177016256</v>
      </c>
      <c r="AC8" s="23">
        <f>Calcs!AC$323</f>
        <v>49.767116967024066</v>
      </c>
      <c r="AD8" s="23">
        <f>Calcs!AD$323</f>
        <v>51.157270979242739</v>
      </c>
      <c r="AE8" s="23">
        <f>Calcs!AE$323</f>
        <v>52.985611225336989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59.168588939993327</v>
      </c>
      <c r="C8" s="23">
        <f>Calcs!C$322 * Calcs!$B$314</f>
        <v>59.168588939993327</v>
      </c>
      <c r="D8" s="23">
        <f>Calcs!D$322 * Calcs!$B$314</f>
        <v>59.168588939993327</v>
      </c>
      <c r="E8" s="23">
        <f>Calcs!E$322 * Calcs!$B$314</f>
        <v>59.168588939993327</v>
      </c>
      <c r="F8" s="23">
        <f>Calcs!F$322 * Calcs!$B$314</f>
        <v>59.168588939993327</v>
      </c>
      <c r="G8" s="23">
        <f>Calcs!G$322 * Calcs!$B$314</f>
        <v>64.633762931044004</v>
      </c>
      <c r="H8" s="23">
        <f>Calcs!H$322 * Calcs!$B$314</f>
        <v>70.822736474121186</v>
      </c>
      <c r="I8" s="23">
        <f>Calcs!I$322 * Calcs!$B$314</f>
        <v>77.537350707803981</v>
      </c>
      <c r="J8" s="23">
        <f>Calcs!J$322 * Calcs!$B$314</f>
        <v>84.2832119594255</v>
      </c>
      <c r="K8" s="23">
        <f>Calcs!K$322 * Calcs!$B$314</f>
        <v>91.694851964352537</v>
      </c>
      <c r="L8" s="23">
        <f>Calcs!L$322 * Calcs!$B$314</f>
        <v>100.02534273635172</v>
      </c>
      <c r="M8" s="23">
        <f>Calcs!M$322 * Calcs!$B$314</f>
        <v>108.87112794444724</v>
      </c>
      <c r="N8" s="23">
        <f>Calcs!N$322 * Calcs!$B$314</f>
        <v>118.60825549786276</v>
      </c>
      <c r="O8" s="23">
        <f>Calcs!O$322 * Calcs!$B$314</f>
        <v>129.49957369566266</v>
      </c>
      <c r="P8" s="23">
        <f>Calcs!P$322 * Calcs!$B$314</f>
        <v>141.73936708911813</v>
      </c>
      <c r="Q8" s="23">
        <f>Calcs!Q$322 * Calcs!$B$314</f>
        <v>155.35946054244579</v>
      </c>
      <c r="R8" s="23">
        <f>Calcs!R$322 * Calcs!$B$314</f>
        <v>170.77922057001598</v>
      </c>
      <c r="S8" s="23">
        <f>Calcs!S$322 * Calcs!$B$314</f>
        <v>187.96814830203314</v>
      </c>
      <c r="T8" s="23">
        <f>Calcs!T$322 * Calcs!$B$314</f>
        <v>207.13524628797541</v>
      </c>
      <c r="U8" s="23">
        <f>Calcs!U$322 * Calcs!$B$314</f>
        <v>228.29855173733378</v>
      </c>
      <c r="V8" s="23">
        <f>Calcs!V$322 * Calcs!$B$314</f>
        <v>251.74660964565055</v>
      </c>
      <c r="W8" s="23">
        <f>Calcs!W$322 * Calcs!$B$314</f>
        <v>277.58399748712253</v>
      </c>
      <c r="X8" s="23">
        <f>Calcs!X$322 * Calcs!$B$314</f>
        <v>305.90829956860165</v>
      </c>
      <c r="Y8" s="23">
        <f>Calcs!Y$322 * Calcs!$B$314</f>
        <v>337.34156149300463</v>
      </c>
      <c r="Z8" s="23">
        <f>Calcs!Z$322 * Calcs!$B$314</f>
        <v>371.8616450431681</v>
      </c>
      <c r="AA8" s="23">
        <f>Calcs!AA$322 * Calcs!$B$314</f>
        <v>410.07969545211807</v>
      </c>
      <c r="AB8" s="23">
        <f>Calcs!AB$322 * Calcs!$B$314</f>
        <v>452.3619271068423</v>
      </c>
      <c r="AC8" s="23">
        <f>Calcs!AC$322 * Calcs!$B$314</f>
        <v>499.4883773208918</v>
      </c>
      <c r="AD8" s="23">
        <f>Calcs!AD$322 * Calcs!$B$314</f>
        <v>551.16800733629736</v>
      </c>
      <c r="AE8" s="23">
        <f>Calcs!AE$322 * Calcs!$B$314</f>
        <v>608.53868007587528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32.392547209788489</v>
      </c>
      <c r="C8" s="23">
        <f>Calcs!C$322 * (1 - Calcs!$B$314)</f>
        <v>32.392547209788489</v>
      </c>
      <c r="D8" s="23">
        <f>Calcs!D$322 * (1 - Calcs!$B$314)</f>
        <v>32.392547209788489</v>
      </c>
      <c r="E8" s="23">
        <f>Calcs!E$322 * (1 - Calcs!$B$314)</f>
        <v>32.392547209788489</v>
      </c>
      <c r="F8" s="23">
        <f>Calcs!F$322 * (1 - Calcs!$B$314)</f>
        <v>32.392547209788489</v>
      </c>
      <c r="G8" s="23">
        <f>Calcs!G$322 * (1 - Calcs!$B$314)</f>
        <v>35.384521662556928</v>
      </c>
      <c r="H8" s="23">
        <f>Calcs!H$322 * (1 - Calcs!$B$314)</f>
        <v>38.772748782145257</v>
      </c>
      <c r="I8" s="23">
        <f>Calcs!I$322 * (1 - Calcs!$B$314)</f>
        <v>42.448744144831231</v>
      </c>
      <c r="J8" s="23">
        <f>Calcs!J$322 * (1 - Calcs!$B$314)</f>
        <v>46.141846058845836</v>
      </c>
      <c r="K8" s="23">
        <f>Calcs!K$322 * (1 - Calcs!$B$314)</f>
        <v>50.199436463866967</v>
      </c>
      <c r="L8" s="23">
        <f>Calcs!L$322 * (1 - Calcs!$B$314)</f>
        <v>54.760062641488993</v>
      </c>
      <c r="M8" s="23">
        <f>Calcs!M$322 * (1 - Calcs!$B$314)</f>
        <v>59.602792882216534</v>
      </c>
      <c r="N8" s="23">
        <f>Calcs!N$322 * (1 - Calcs!$B$314)</f>
        <v>64.933499083130386</v>
      </c>
      <c r="O8" s="23">
        <f>Calcs!O$322 * (1 - Calcs!$B$314)</f>
        <v>70.89608066939833</v>
      </c>
      <c r="P8" s="23">
        <f>Calcs!P$322 * (1 - Calcs!$B$314)</f>
        <v>77.596901027606592</v>
      </c>
      <c r="Q8" s="23">
        <f>Calcs!Q$322 * (1 - Calcs!$B$314)</f>
        <v>85.053383057896113</v>
      </c>
      <c r="R8" s="23">
        <f>Calcs!R$322 * (1 - Calcs!$B$314)</f>
        <v>93.495113942559215</v>
      </c>
      <c r="S8" s="23">
        <f>Calcs!S$322 * (1 - Calcs!$B$314)</f>
        <v>102.90539671285964</v>
      </c>
      <c r="T8" s="23">
        <f>Calcs!T$322 * (1 - Calcs!$B$314)</f>
        <v>113.39865229841945</v>
      </c>
      <c r="U8" s="23">
        <f>Calcs!U$322 * (1 - Calcs!$B$314)</f>
        <v>124.98475538393936</v>
      </c>
      <c r="V8" s="23">
        <f>Calcs!V$322 * (1 - Calcs!$B$314)</f>
        <v>137.82167335646875</v>
      </c>
      <c r="W8" s="23">
        <f>Calcs!W$322 * (1 - Calcs!$B$314)</f>
        <v>151.96665839711744</v>
      </c>
      <c r="X8" s="23">
        <f>Calcs!X$322 * (1 - Calcs!$B$314)</f>
        <v>167.47313419442122</v>
      </c>
      <c r="Y8" s="23">
        <f>Calcs!Y$322 * (1 - Calcs!$B$314)</f>
        <v>184.68164700645559</v>
      </c>
      <c r="Z8" s="23">
        <f>Calcs!Z$322 * (1 - Calcs!$B$314)</f>
        <v>203.58007700313078</v>
      </c>
      <c r="AA8" s="23">
        <f>Calcs!AA$322 * (1 - Calcs!$B$314)</f>
        <v>224.50300290547912</v>
      </c>
      <c r="AB8" s="23">
        <f>Calcs!AB$322 * (1 - Calcs!$B$314)</f>
        <v>247.65091313196598</v>
      </c>
      <c r="AC8" s="23">
        <f>Calcs!AC$322 * (1 - Calcs!$B$314)</f>
        <v>273.45084838032074</v>
      </c>
      <c r="AD8" s="23">
        <f>Calcs!AD$322 * (1 - Calcs!$B$314)</f>
        <v>301.74347602361593</v>
      </c>
      <c r="AE8" s="23">
        <f>Calcs!AE$322 * (1 - Calcs!$B$314)</f>
        <v>333.15173264198495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59.168588939993327</v>
      </c>
      <c r="C8" s="23">
        <f>'BDESC-rural-residential'!E8</f>
        <v>32.392547209788489</v>
      </c>
      <c r="D8" s="23">
        <f>'BDESC-commercial'!E8</f>
        <v>16.475020638949605</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2026-08-07T21:04:53Z</dcterms:modified>
</cp:coreProperties>
</file>